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updateLinks="never" codeName="ThisWorkbook" defaultThemeVersion="124226"/>
  <mc:AlternateContent xmlns:mc="http://schemas.openxmlformats.org/markup-compatibility/2006">
    <mc:Choice Requires="x15">
      <x15ac:absPath xmlns:x15ac="http://schemas.microsoft.com/office/spreadsheetml/2010/11/ac" url="C:\Users\EAlvare6\OneDrive - Sempra\Documents\CARE\Annual Report\"/>
    </mc:Choice>
  </mc:AlternateContent>
  <xr:revisionPtr revIDLastSave="0" documentId="13_ncr:1_{646FDC73-55EC-4C22-8530-D156C6DDADD6}" xr6:coauthVersionLast="47" xr6:coauthVersionMax="47" xr10:uidLastSave="{00000000-0000-0000-0000-000000000000}"/>
  <bookViews>
    <workbookView xWindow="28680" yWindow="-120" windowWidth="29040" windowHeight="15840" tabRatio="739" firstSheet="32" activeTab="39" xr2:uid="{00000000-000D-0000-FFFF-FFFF00000000}"/>
  </bookViews>
  <sheets>
    <sheet name="SUMMARY - Highlights " sheetId="1" r:id="rId1"/>
    <sheet name="ESA Summary Table 1" sheetId="45" r:id="rId2"/>
    <sheet name="ESA Table 1" sheetId="2" r:id="rId3"/>
    <sheet name="ESA Table 1A" sheetId="3" r:id="rId4"/>
    <sheet name="ESA Table 2 Main" sheetId="4" r:id="rId5"/>
    <sheet name="ESA Table 2A MF CAM" sheetId="41" r:id="rId6"/>
    <sheet name="ESA Table 2B MFWB" sheetId="79" r:id="rId7"/>
    <sheet name="ESA Table 2C PP PD" sheetId="60" r:id="rId8"/>
    <sheet name="ESA Table 2D BE" sheetId="59" r:id="rId9"/>
    <sheet name="ESA Table 2E CE" sheetId="58" r:id="rId10"/>
    <sheet name="ESA Table 2F CSD" sheetId="5" r:id="rId11"/>
    <sheet name="ESA Table 3" sheetId="7" r:id="rId12"/>
    <sheet name="ESA Table 4" sheetId="8" r:id="rId13"/>
    <sheet name="ESA Table 5" sheetId="9" r:id="rId14"/>
    <sheet name="ESA Table 6" sheetId="10" r:id="rId15"/>
    <sheet name="ESA Table 7" sheetId="11" r:id="rId16"/>
    <sheet name="ESA Table 8" sheetId="12" r:id="rId17"/>
    <sheet name="ESA Table 9" sheetId="14" r:id="rId18"/>
    <sheet name="ESA Table 10" sheetId="15" r:id="rId19"/>
    <sheet name="ESA Table 11" sheetId="42" r:id="rId20"/>
    <sheet name="ESA Table 12" sheetId="17" r:id="rId21"/>
    <sheet name="ESA Table 13A" sheetId="18" r:id="rId22"/>
    <sheet name="ESA Table 13B" sheetId="75" r:id="rId23"/>
    <sheet name="ESA Table 14" sheetId="21" r:id="rId24"/>
    <sheet name="ESA Table 15" sheetId="43" r:id="rId25"/>
    <sheet name="ESA Table 16" sheetId="44" r:id="rId26"/>
    <sheet name="CARE- Table 1" sheetId="23" r:id="rId27"/>
    <sheet name="CARE-Table 2" sheetId="24" r:id="rId28"/>
    <sheet name="CARE -Table 3" sheetId="25" r:id="rId29"/>
    <sheet name="CARE-Table 4" sheetId="26" r:id="rId30"/>
    <sheet name="CARE-Table 5" sheetId="27" r:id="rId31"/>
    <sheet name="CARE-Table 6" sheetId="28" r:id="rId32"/>
    <sheet name="CARE-Table 7" sheetId="29" r:id="rId33"/>
    <sheet name="CARE-Table 8 " sheetId="30" r:id="rId34"/>
    <sheet name="CARE-Table 9" sheetId="31" r:id="rId35"/>
    <sheet name="CARE-Table 10" sheetId="32" r:id="rId36"/>
    <sheet name="CARE-Table 11" sheetId="33" r:id="rId37"/>
    <sheet name="CARE-Table 12 " sheetId="34" r:id="rId38"/>
    <sheet name="CARE-Table 13" sheetId="35" r:id="rId39"/>
    <sheet name="CARE-Table 14" sheetId="36" r:id="rId40"/>
    <sheet name="CARE-Table 15" sheetId="37" r:id="rId41"/>
    <sheet name="CARE-Table 16" sheetId="69" r:id="rId42"/>
    <sheet name="FERA-Table 1" sheetId="47" r:id="rId43"/>
    <sheet name="FERA-Table 2" sheetId="50" r:id="rId44"/>
    <sheet name="FERA-Table 3" sheetId="51" r:id="rId45"/>
    <sheet name="FERA - Table 4" sheetId="52" r:id="rId46"/>
    <sheet name="FERA-Table 5" sheetId="53" r:id="rId47"/>
    <sheet name="FERA-Table 6" sheetId="54" r:id="rId48"/>
    <sheet name="FERA-Table 7" sheetId="48" r:id="rId49"/>
    <sheet name="FERA-Table 8" sheetId="73" r:id="rId50"/>
  </sheets>
  <definedNames>
    <definedName name="\0" localSheetId="38">#REF!</definedName>
    <definedName name="\0" localSheetId="27">#REF!</definedName>
    <definedName name="\0" localSheetId="29">#REF!</definedName>
    <definedName name="\0" localSheetId="30">#REF!</definedName>
    <definedName name="\0" localSheetId="31">#REF!</definedName>
    <definedName name="\0" localSheetId="33">#REF!</definedName>
    <definedName name="\0" localSheetId="19">#REF!</definedName>
    <definedName name="\0" localSheetId="0">#REF!</definedName>
    <definedName name="\0">#REF!</definedName>
    <definedName name="\a" localSheetId="28">#REF!</definedName>
    <definedName name="\a" localSheetId="36">#REF!</definedName>
    <definedName name="\a" localSheetId="37">#REF!</definedName>
    <definedName name="\a" localSheetId="38">#REF!</definedName>
    <definedName name="\a" localSheetId="27">#REF!</definedName>
    <definedName name="\a" localSheetId="29">#REF!</definedName>
    <definedName name="\a" localSheetId="30">#REF!</definedName>
    <definedName name="\a" localSheetId="31">#REF!</definedName>
    <definedName name="\a" localSheetId="33">#REF!</definedName>
    <definedName name="\a" localSheetId="19">#REF!</definedName>
    <definedName name="\a" localSheetId="0">#REF!</definedName>
    <definedName name="\a">#REF!</definedName>
    <definedName name="\b" localSheetId="28">#REF!</definedName>
    <definedName name="\b" localSheetId="36">#REF!</definedName>
    <definedName name="\b" localSheetId="37">#REF!</definedName>
    <definedName name="\b" localSheetId="38">#REF!</definedName>
    <definedName name="\b" localSheetId="27">#REF!</definedName>
    <definedName name="\b" localSheetId="29">#REF!</definedName>
    <definedName name="\b" localSheetId="30">#REF!</definedName>
    <definedName name="\b" localSheetId="31">#REF!</definedName>
    <definedName name="\b" localSheetId="33">#REF!</definedName>
    <definedName name="\b" localSheetId="19">#REF!</definedName>
    <definedName name="\b" localSheetId="0">#REF!</definedName>
    <definedName name="\b">#REF!</definedName>
    <definedName name="\c" localSheetId="28">#REF!</definedName>
    <definedName name="\c" localSheetId="36">#REF!</definedName>
    <definedName name="\c" localSheetId="37">#REF!</definedName>
    <definedName name="\c" localSheetId="38">#REF!</definedName>
    <definedName name="\c" localSheetId="27">#REF!</definedName>
    <definedName name="\c" localSheetId="29">#REF!</definedName>
    <definedName name="\c" localSheetId="30">#REF!</definedName>
    <definedName name="\c" localSheetId="31">#REF!</definedName>
    <definedName name="\c" localSheetId="33">#REF!</definedName>
    <definedName name="\c" localSheetId="0">#REF!</definedName>
    <definedName name="\c">#REF!</definedName>
    <definedName name="\d" localSheetId="28">#REF!</definedName>
    <definedName name="\d" localSheetId="36">#REF!</definedName>
    <definedName name="\d" localSheetId="37">#REF!</definedName>
    <definedName name="\d" localSheetId="38">#REF!</definedName>
    <definedName name="\d" localSheetId="27">#REF!</definedName>
    <definedName name="\d" localSheetId="29">#REF!</definedName>
    <definedName name="\d" localSheetId="30">#REF!</definedName>
    <definedName name="\d" localSheetId="31">#REF!</definedName>
    <definedName name="\d" localSheetId="33">#REF!</definedName>
    <definedName name="\d" localSheetId="0">#REF!</definedName>
    <definedName name="\d">#REF!</definedName>
    <definedName name="\f" localSheetId="28">#REF!</definedName>
    <definedName name="\f" localSheetId="36">#REF!</definedName>
    <definedName name="\f" localSheetId="37">#REF!</definedName>
    <definedName name="\f" localSheetId="38">#REF!</definedName>
    <definedName name="\f" localSheetId="27">#REF!</definedName>
    <definedName name="\f" localSheetId="29">#REF!</definedName>
    <definedName name="\f" localSheetId="30">#REF!</definedName>
    <definedName name="\f" localSheetId="31">#REF!</definedName>
    <definedName name="\f" localSheetId="33">#REF!</definedName>
    <definedName name="\f" localSheetId="0">#REF!</definedName>
    <definedName name="\f">#REF!</definedName>
    <definedName name="\k" localSheetId="28">#REF!</definedName>
    <definedName name="\k" localSheetId="36">#REF!</definedName>
    <definedName name="\k" localSheetId="37">#REF!</definedName>
    <definedName name="\k" localSheetId="38">#REF!</definedName>
    <definedName name="\k" localSheetId="27">#REF!</definedName>
    <definedName name="\k" localSheetId="29">#REF!</definedName>
    <definedName name="\k" localSheetId="30">#REF!</definedName>
    <definedName name="\k" localSheetId="31">#REF!</definedName>
    <definedName name="\k" localSheetId="33">#REF!</definedName>
    <definedName name="\k" localSheetId="0">#REF!</definedName>
    <definedName name="\k">#REF!</definedName>
    <definedName name="\m" localSheetId="28">#REF!</definedName>
    <definedName name="\m" localSheetId="36">#REF!</definedName>
    <definedName name="\m" localSheetId="37">#REF!</definedName>
    <definedName name="\m" localSheetId="38">#REF!</definedName>
    <definedName name="\m" localSheetId="27">#REF!</definedName>
    <definedName name="\m" localSheetId="29">#REF!</definedName>
    <definedName name="\m" localSheetId="30">#REF!</definedName>
    <definedName name="\m" localSheetId="31">#REF!</definedName>
    <definedName name="\m" localSheetId="33">#REF!</definedName>
    <definedName name="\m" localSheetId="0">#REF!</definedName>
    <definedName name="\m">#REF!</definedName>
    <definedName name="\p" localSheetId="28">#REF!</definedName>
    <definedName name="\p" localSheetId="36">#REF!</definedName>
    <definedName name="\p" localSheetId="37">#REF!</definedName>
    <definedName name="\p" localSheetId="38">#REF!</definedName>
    <definedName name="\p" localSheetId="27">#REF!</definedName>
    <definedName name="\p" localSheetId="29">#REF!</definedName>
    <definedName name="\p" localSheetId="30">#REF!</definedName>
    <definedName name="\p" localSheetId="31">#REF!</definedName>
    <definedName name="\p" localSheetId="33">#REF!</definedName>
    <definedName name="\p" localSheetId="0">#REF!</definedName>
    <definedName name="\p">#REF!</definedName>
    <definedName name="\s" localSheetId="28">#REF!</definedName>
    <definedName name="\s" localSheetId="36">#REF!</definedName>
    <definedName name="\s" localSheetId="37">#REF!</definedName>
    <definedName name="\s" localSheetId="38">#REF!</definedName>
    <definedName name="\s" localSheetId="27">#REF!</definedName>
    <definedName name="\s" localSheetId="29">#REF!</definedName>
    <definedName name="\s" localSheetId="30">#REF!</definedName>
    <definedName name="\s" localSheetId="31">#REF!</definedName>
    <definedName name="\s" localSheetId="33">#REF!</definedName>
    <definedName name="\s" localSheetId="0">#REF!</definedName>
    <definedName name="\s">#REF!</definedName>
    <definedName name="\t" localSheetId="28">#REF!</definedName>
    <definedName name="\t" localSheetId="36">#REF!</definedName>
    <definedName name="\t" localSheetId="37">#REF!</definedName>
    <definedName name="\t" localSheetId="38">#REF!</definedName>
    <definedName name="\t" localSheetId="27">#REF!</definedName>
    <definedName name="\t" localSheetId="29">#REF!</definedName>
    <definedName name="\t" localSheetId="30">#REF!</definedName>
    <definedName name="\t" localSheetId="31">#REF!</definedName>
    <definedName name="\t" localSheetId="33">#REF!</definedName>
    <definedName name="\t" localSheetId="0">#REF!</definedName>
    <definedName name="\t">#REF!</definedName>
    <definedName name="\u" localSheetId="28">#REF!</definedName>
    <definedName name="\u" localSheetId="36">#REF!</definedName>
    <definedName name="\u" localSheetId="37">#REF!</definedName>
    <definedName name="\u" localSheetId="38">#REF!</definedName>
    <definedName name="\u" localSheetId="27">#REF!</definedName>
    <definedName name="\u" localSheetId="29">#REF!</definedName>
    <definedName name="\u" localSheetId="30">#REF!</definedName>
    <definedName name="\u" localSheetId="31">#REF!</definedName>
    <definedName name="\u" localSheetId="33">#REF!</definedName>
    <definedName name="\u" localSheetId="0">#REF!</definedName>
    <definedName name="\u">#REF!</definedName>
    <definedName name="\x" localSheetId="28">#REF!</definedName>
    <definedName name="\x" localSheetId="36">#REF!</definedName>
    <definedName name="\x" localSheetId="37">#REF!</definedName>
    <definedName name="\x" localSheetId="38">#REF!</definedName>
    <definedName name="\x" localSheetId="27">#REF!</definedName>
    <definedName name="\x" localSheetId="29">#REF!</definedName>
    <definedName name="\x" localSheetId="30">#REF!</definedName>
    <definedName name="\x" localSheetId="31">#REF!</definedName>
    <definedName name="\x" localSheetId="33">#REF!</definedName>
    <definedName name="\x" localSheetId="0">#REF!</definedName>
    <definedName name="\x">#REF!</definedName>
    <definedName name="\z" localSheetId="28">#REF!</definedName>
    <definedName name="\z" localSheetId="36">#REF!</definedName>
    <definedName name="\z" localSheetId="37">#REF!</definedName>
    <definedName name="\z" localSheetId="38">#REF!</definedName>
    <definedName name="\z" localSheetId="27">#REF!</definedName>
    <definedName name="\z" localSheetId="29">#REF!</definedName>
    <definedName name="\z" localSheetId="30">#REF!</definedName>
    <definedName name="\z" localSheetId="31">#REF!</definedName>
    <definedName name="\z" localSheetId="33">#REF!</definedName>
    <definedName name="\z" localSheetId="0">#REF!</definedName>
    <definedName name="\z">#REF!</definedName>
    <definedName name="_____May2007" localSheetId="19" hidden="1">{"2002Frcst","05Month",FALSE,"Frcst Format 2002"}</definedName>
    <definedName name="_____NPV2003">#REF!</definedName>
    <definedName name="_____NPV2004">#REF!</definedName>
    <definedName name="____May2007" localSheetId="19" hidden="1">{"2002Frcst","05Month",FALSE,"Frcst Format 2002"}</definedName>
    <definedName name="____NPV2003">#REF!</definedName>
    <definedName name="____NPV2004">#REF!</definedName>
    <definedName name="___Dec05" localSheetId="19" hidden="1">{"Page_1",#N/A,FALSE,"BAD4Q98";"Page_2",#N/A,FALSE,"BAD4Q98";"Page_3",#N/A,FALSE,"BAD4Q98";"Page_4",#N/A,FALSE,"BAD4Q98";"Page_5",#N/A,FALSE,"BAD4Q98";"Page_6",#N/A,FALSE,"BAD4Q98";"Input_1",#N/A,FALSE,"BAD4Q98";"Input_2",#N/A,FALSE,"BAD4Q98"}</definedName>
    <definedName name="___Jan09" localSheetId="19" hidden="1">{"Page_1",#N/A,FALSE,"BAD4Q98";"Page_2",#N/A,FALSE,"BAD4Q98";"Page_3",#N/A,FALSE,"BAD4Q98";"Page_4",#N/A,FALSE,"BAD4Q98";"Page_5",#N/A,FALSE,"BAD4Q98";"Page_6",#N/A,FALSE,"BAD4Q98";"Input_1",#N/A,FALSE,"BAD4Q98";"Input_2",#N/A,FALSE,"BAD4Q98"}</definedName>
    <definedName name="___May2007" localSheetId="19" hidden="1">{"2002Frcst","05Month",FALSE,"Frcst Format 2002"}</definedName>
    <definedName name="___NPV2003">#REF!</definedName>
    <definedName name="___NPV2004">#REF!</definedName>
    <definedName name="__123Graph_A" localSheetId="19" hidden="1">#REF!</definedName>
    <definedName name="__123Graph_AGraph2" localSheetId="19" hidden="1">#REF!</definedName>
    <definedName name="__123Graph_AGraph4" localSheetId="19" hidden="1">#REF!</definedName>
    <definedName name="__123Graph_B" localSheetId="19" hidden="1">#REF!</definedName>
    <definedName name="__123Graph_C" localSheetId="19" hidden="1">#REF!</definedName>
    <definedName name="__123Graph_CCHART1" hidden="1">#REF!</definedName>
    <definedName name="__123Graph_CCHART2" hidden="1">#REF!</definedName>
    <definedName name="__123Graph_CCHART3" hidden="1">#REF!</definedName>
    <definedName name="__123Graph_CCHART4" hidden="1">#REF!</definedName>
    <definedName name="__123Graph_CCHART5" hidden="1">#REF!</definedName>
    <definedName name="__123Graph_D" localSheetId="19" hidden="1">#REF!</definedName>
    <definedName name="__123Graph_DCHART1" hidden="1">#REF!</definedName>
    <definedName name="__123Graph_DCHART2" hidden="1">#REF!</definedName>
    <definedName name="__123Graph_DCHART3" hidden="1">#REF!</definedName>
    <definedName name="__123Graph_DCHART4" hidden="1">#REF!</definedName>
    <definedName name="__123Graph_DCHART5" hidden="1">#REF!</definedName>
    <definedName name="__123Graph_E" localSheetId="19" hidden="1">#REF!</definedName>
    <definedName name="__123Graph_F" localSheetId="19" hidden="1">#REF!</definedName>
    <definedName name="__123Graph_FCHART4" localSheetId="19" hidden="1">#REF!</definedName>
    <definedName name="__123Graph_FCHART5" hidden="1">#REF!</definedName>
    <definedName name="__123Graph_X" localSheetId="19" hidden="1">#REF!</definedName>
    <definedName name="__Dec05" localSheetId="19" hidden="1">{"Page_1",#N/A,FALSE,"BAD4Q98";"Page_2",#N/A,FALSE,"BAD4Q98";"Page_3",#N/A,FALSE,"BAD4Q98";"Page_4",#N/A,FALSE,"BAD4Q98";"Page_5",#N/A,FALSE,"BAD4Q98";"Page_6",#N/A,FALSE,"BAD4Q98";"Input_1",#N/A,FALSE,"BAD4Q98";"Input_2",#N/A,FALSE,"BAD4Q98"}</definedName>
    <definedName name="__existing_description">#REF!</definedName>
    <definedName name="__ExistingDescription">#REF!</definedName>
    <definedName name="__FDS_HYPERLINK_TOGGLE_STATE__" hidden="1">"ON"</definedName>
    <definedName name="__Jan09" localSheetId="19" hidden="1">{"Page_1",#N/A,FALSE,"BAD4Q98";"Page_2",#N/A,FALSE,"BAD4Q98";"Page_3",#N/A,FALSE,"BAD4Q98";"Page_4",#N/A,FALSE,"BAD4Q98";"Page_5",#N/A,FALSE,"BAD4Q98";"Page_6",#N/A,FALSE,"BAD4Q98";"Input_1",#N/A,FALSE,"BAD4Q98";"Input_2",#N/A,FALSE,"BAD4Q98"}</definedName>
    <definedName name="__May2007" localSheetId="19" hidden="1">{"2002Frcst","05Month",FALSE,"Frcst Format 2002"}</definedName>
    <definedName name="__NPV2003">#REF!</definedName>
    <definedName name="__NPV2004">#REF!</definedName>
    <definedName name="__retro_description">#REF!</definedName>
    <definedName name="_1234Graph_B" hidden="1">#REF!</definedName>
    <definedName name="_123Graph_CHART3" hidden="1">#REF!</definedName>
    <definedName name="_1807">#REF!</definedName>
    <definedName name="_1808">#REF!</definedName>
    <definedName name="_1809">#REF!</definedName>
    <definedName name="_1810">#REF!</definedName>
    <definedName name="_1812">#REF!</definedName>
    <definedName name="_1818">#REF!</definedName>
    <definedName name="_1820">#REF!</definedName>
    <definedName name="_1995_COSTS" localSheetId="28">#REF!</definedName>
    <definedName name="_1995_COSTS" localSheetId="36">#REF!</definedName>
    <definedName name="_1995_COSTS" localSheetId="37">#REF!</definedName>
    <definedName name="_1995_COSTS" localSheetId="38">#REF!</definedName>
    <definedName name="_1995_COSTS" localSheetId="27">#REF!</definedName>
    <definedName name="_1995_COSTS" localSheetId="29">#REF!</definedName>
    <definedName name="_1995_COSTS" localSheetId="30">#REF!</definedName>
    <definedName name="_1995_COSTS" localSheetId="31">#REF!</definedName>
    <definedName name="_1995_COSTS" localSheetId="33">#REF!</definedName>
    <definedName name="_1995_COSTS" localSheetId="19">#REF!</definedName>
    <definedName name="_1995_COSTS" localSheetId="0">#REF!</definedName>
    <definedName name="_1995_COSTS">#REF!</definedName>
    <definedName name="_1st_Year_PSA_Replacement_Cost_in_2000">#REF!</definedName>
    <definedName name="_9000">#REF!</definedName>
    <definedName name="_9310">#REF!</definedName>
    <definedName name="_9325">#REF!</definedName>
    <definedName name="_9330">#REF!</definedName>
    <definedName name="_ADJ2" localSheetId="28">#REF!</definedName>
    <definedName name="_ADJ2" localSheetId="36">#REF!</definedName>
    <definedName name="_ADJ2" localSheetId="37">#REF!</definedName>
    <definedName name="_ADJ2" localSheetId="38">#REF!</definedName>
    <definedName name="_ADJ2" localSheetId="27">#REF!</definedName>
    <definedName name="_ADJ2" localSheetId="29">#REF!</definedName>
    <definedName name="_ADJ2" localSheetId="30">#REF!</definedName>
    <definedName name="_ADJ2" localSheetId="31">#REF!</definedName>
    <definedName name="_ADJ2" localSheetId="33">#REF!</definedName>
    <definedName name="_ADJ2" localSheetId="19">#REF!</definedName>
    <definedName name="_ADJ2" localSheetId="0">#REF!</definedName>
    <definedName name="_ADJ2">#REF!</definedName>
    <definedName name="_AMO_UniqueIdentifier" hidden="1">"'5bb27919-8c0c-4c3d-8957-de6ffc3d7853'"</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RD1" localSheetId="28">#REF!</definedName>
    <definedName name="_CRD1" localSheetId="36">#REF!</definedName>
    <definedName name="_CRD1" localSheetId="37">#REF!</definedName>
    <definedName name="_CRD1" localSheetId="38">#REF!</definedName>
    <definedName name="_CRD1" localSheetId="27">#REF!</definedName>
    <definedName name="_CRD1" localSheetId="29">#REF!</definedName>
    <definedName name="_CRD1" localSheetId="30">#REF!</definedName>
    <definedName name="_CRD1" localSheetId="31">#REF!</definedName>
    <definedName name="_CRD1" localSheetId="33">#REF!</definedName>
    <definedName name="_CRD1" localSheetId="0">#REF!</definedName>
    <definedName name="_CRD1">#REF!</definedName>
    <definedName name="_CRD2" localSheetId="28">#REF!</definedName>
    <definedName name="_CRD2" localSheetId="36">#REF!</definedName>
    <definedName name="_CRD2" localSheetId="37">#REF!</definedName>
    <definedName name="_CRD2" localSheetId="38">#REF!</definedName>
    <definedName name="_CRD2" localSheetId="27">#REF!</definedName>
    <definedName name="_CRD2" localSheetId="29">#REF!</definedName>
    <definedName name="_CRD2" localSheetId="30">#REF!</definedName>
    <definedName name="_CRD2" localSheetId="31">#REF!</definedName>
    <definedName name="_CRD2" localSheetId="33">#REF!</definedName>
    <definedName name="_CRD2" localSheetId="0">#REF!</definedName>
    <definedName name="_CRD2">#REF!</definedName>
    <definedName name="_CRD3" localSheetId="28">#REF!</definedName>
    <definedName name="_CRD3" localSheetId="36">#REF!</definedName>
    <definedName name="_CRD3" localSheetId="37">#REF!</definedName>
    <definedName name="_CRD3" localSheetId="38">#REF!</definedName>
    <definedName name="_CRD3" localSheetId="27">#REF!</definedName>
    <definedName name="_CRD3" localSheetId="29">#REF!</definedName>
    <definedName name="_CRD3" localSheetId="30">#REF!</definedName>
    <definedName name="_CRD3" localSheetId="31">#REF!</definedName>
    <definedName name="_CRD3" localSheetId="33">#REF!</definedName>
    <definedName name="_CRD3" localSheetId="0">#REF!</definedName>
    <definedName name="_CRD3">#REF!</definedName>
    <definedName name="_CRD4" localSheetId="28">#REF!</definedName>
    <definedName name="_CRD4" localSheetId="36">#REF!</definedName>
    <definedName name="_CRD4" localSheetId="37">#REF!</definedName>
    <definedName name="_CRD4" localSheetId="38">#REF!</definedName>
    <definedName name="_CRD4" localSheetId="27">#REF!</definedName>
    <definedName name="_CRD4" localSheetId="29">#REF!</definedName>
    <definedName name="_CRD4" localSheetId="30">#REF!</definedName>
    <definedName name="_CRD4" localSheetId="31">#REF!</definedName>
    <definedName name="_CRD4" localSheetId="33">#REF!</definedName>
    <definedName name="_CRD4" localSheetId="0">#REF!</definedName>
    <definedName name="_CRD4">#REF!</definedName>
    <definedName name="_CRD5" localSheetId="28">#REF!</definedName>
    <definedName name="_CRD5" localSheetId="36">#REF!</definedName>
    <definedName name="_CRD5" localSheetId="37">#REF!</definedName>
    <definedName name="_CRD5" localSheetId="38">#REF!</definedName>
    <definedName name="_CRD5" localSheetId="27">#REF!</definedName>
    <definedName name="_CRD5" localSheetId="29">#REF!</definedName>
    <definedName name="_CRD5" localSheetId="30">#REF!</definedName>
    <definedName name="_CRD5" localSheetId="31">#REF!</definedName>
    <definedName name="_CRD5" localSheetId="33">#REF!</definedName>
    <definedName name="_CRD5" localSheetId="0">#REF!</definedName>
    <definedName name="_CRD5">#REF!</definedName>
    <definedName name="_DAT1">#REF!</definedName>
    <definedName name="_DAT10">#REF!</definedName>
    <definedName name="_DAT11">#REF!</definedName>
    <definedName name="_DAT12">#REF!</definedName>
    <definedName name="_DAT13">#REF!</definedName>
    <definedName name="_DAT14">#REF!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ec05" localSheetId="19" hidden="1">{"Page_1",#N/A,FALSE,"BAD4Q98";"Page_2",#N/A,FALSE,"BAD4Q98";"Page_3",#N/A,FALSE,"BAD4Q98";"Page_4",#N/A,FALSE,"BAD4Q98";"Page_5",#N/A,FALSE,"BAD4Q98";"Page_6",#N/A,FALSE,"BAD4Q98";"Input_1",#N/A,FALSE,"BAD4Q98";"Input_2",#N/A,FALSE,"BAD4Q98"}</definedName>
    <definedName name="_E1" localSheetId="28">#REF!</definedName>
    <definedName name="_E1" localSheetId="36">#REF!</definedName>
    <definedName name="_E1" localSheetId="37">#REF!</definedName>
    <definedName name="_E1" localSheetId="38">#REF!</definedName>
    <definedName name="_E1" localSheetId="27">#REF!</definedName>
    <definedName name="_E1" localSheetId="29">#REF!</definedName>
    <definedName name="_E1" localSheetId="30">#REF!</definedName>
    <definedName name="_E1" localSheetId="31">#REF!</definedName>
    <definedName name="_E1" localSheetId="33">#REF!</definedName>
    <definedName name="_E1" localSheetId="19">#REF!</definedName>
    <definedName name="_E1" localSheetId="0">#REF!</definedName>
    <definedName name="_E1">#REF!</definedName>
    <definedName name="_ERF415">#REF!</definedName>
    <definedName name="_Fill" localSheetId="19" hidden="1">#REF!</definedName>
    <definedName name="_Gas1">#REF!</definedName>
    <definedName name="_gas2001">#REF!</definedName>
    <definedName name="_GRC1" localSheetId="28">#REF!</definedName>
    <definedName name="_GRC1" localSheetId="36">#REF!</definedName>
    <definedName name="_GRC1" localSheetId="37">#REF!</definedName>
    <definedName name="_GRC1" localSheetId="38">#REF!</definedName>
    <definedName name="_GRC1" localSheetId="27">#REF!</definedName>
    <definedName name="_GRC1" localSheetId="29">#REF!</definedName>
    <definedName name="_GRC1" localSheetId="30">#REF!</definedName>
    <definedName name="_GRC1" localSheetId="31">#REF!</definedName>
    <definedName name="_GRC1" localSheetId="33">#REF!</definedName>
    <definedName name="_GRC1" localSheetId="19">#REF!</definedName>
    <definedName name="_GRC1" localSheetId="0">#REF!</definedName>
    <definedName name="_GRC1">#REF!</definedName>
    <definedName name="_GS1" localSheetId="28">#REF!</definedName>
    <definedName name="_GS1" localSheetId="36">#REF!</definedName>
    <definedName name="_GS1" localSheetId="37">#REF!</definedName>
    <definedName name="_GS1" localSheetId="38">#REF!</definedName>
    <definedName name="_GS1" localSheetId="27">#REF!</definedName>
    <definedName name="_GS1" localSheetId="29">#REF!</definedName>
    <definedName name="_GS1" localSheetId="30">#REF!</definedName>
    <definedName name="_GS1" localSheetId="31">#REF!</definedName>
    <definedName name="_GS1" localSheetId="33">#REF!</definedName>
    <definedName name="_GS1" localSheetId="19">#REF!</definedName>
    <definedName name="_GS1" localSheetId="0">#REF!</definedName>
    <definedName name="_GS1">#REF!</definedName>
    <definedName name="_GS2" localSheetId="28">#REF!</definedName>
    <definedName name="_GS2" localSheetId="36">#REF!</definedName>
    <definedName name="_GS2" localSheetId="37">#REF!</definedName>
    <definedName name="_GS2" localSheetId="38">#REF!</definedName>
    <definedName name="_GS2" localSheetId="27">#REF!</definedName>
    <definedName name="_GS2" localSheetId="29">#REF!</definedName>
    <definedName name="_GS2" localSheetId="30">#REF!</definedName>
    <definedName name="_GS2" localSheetId="31">#REF!</definedName>
    <definedName name="_GS2" localSheetId="33">#REF!</definedName>
    <definedName name="_GS2" localSheetId="19">#REF!</definedName>
    <definedName name="_GS2" localSheetId="0">#REF!</definedName>
    <definedName name="_GS2">#REF!</definedName>
    <definedName name="_I6" localSheetId="28">#REF!</definedName>
    <definedName name="_I6" localSheetId="36">#REF!</definedName>
    <definedName name="_I6" localSheetId="37">#REF!</definedName>
    <definedName name="_I6" localSheetId="38">#REF!</definedName>
    <definedName name="_I6" localSheetId="27">#REF!</definedName>
    <definedName name="_I6" localSheetId="29">#REF!</definedName>
    <definedName name="_I6" localSheetId="30">#REF!</definedName>
    <definedName name="_I6" localSheetId="31">#REF!</definedName>
    <definedName name="_I6" localSheetId="33">#REF!</definedName>
    <definedName name="_I6" localSheetId="0">#REF!</definedName>
    <definedName name="_I6">#REF!</definedName>
    <definedName name="_Jan09" localSheetId="19" hidden="1">{"Page_1",#N/A,FALSE,"BAD4Q98";"Page_2",#N/A,FALSE,"BAD4Q98";"Page_3",#N/A,FALSE,"BAD4Q98";"Page_4",#N/A,FALSE,"BAD4Q98";"Page_5",#N/A,FALSE,"BAD4Q98";"Page_6",#N/A,FALSE,"BAD4Q98";"Input_1",#N/A,FALSE,"BAD4Q98";"Input_2",#N/A,FALSE,"BAD4Q98"}</definedName>
    <definedName name="_Key1" hidden="1">#REF!</definedName>
    <definedName name="_Key2" hidden="1">#REF!</definedName>
    <definedName name="_MatInverse_In" localSheetId="19" hidden="1">#REF!</definedName>
    <definedName name="_MatMult_A" localSheetId="19" hidden="1">#REF!</definedName>
    <definedName name="_MatMult_AxB" localSheetId="19" hidden="1">#REF!</definedName>
    <definedName name="_MatMult_B" hidden="1">#REF!</definedName>
    <definedName name="_May2007" localSheetId="19" hidden="1">{"2002Frcst","05Month",FALSE,"Frcst Format 2002"}</definedName>
    <definedName name="_NPV2003">#REF!</definedName>
    <definedName name="_NPV2004">#REF!</definedName>
    <definedName name="_Order1" hidden="1">255</definedName>
    <definedName name="_Order2" hidden="1">255</definedName>
    <definedName name="_Parse_In" localSheetId="19" hidden="1">#REF!</definedName>
    <definedName name="_Parse_Out" localSheetId="19" hidden="1">#REF!</definedName>
    <definedName name="_PG1" localSheetId="19">#REF!</definedName>
    <definedName name="_REC90">#REF!</definedName>
    <definedName name="_REC92">#REF!</definedName>
    <definedName name="_Regression_Out" hidden="1">#REF!</definedName>
    <definedName name="_Regression_X" hidden="1">#REF!</definedName>
    <definedName name="_Regression_Y" localSheetId="19" hidden="1">#REF!</definedName>
    <definedName name="_Sort" localSheetId="19" hidden="1">#REF!</definedName>
    <definedName name="_Table1_In1" localSheetId="19" hidden="1">#REF!</definedName>
    <definedName name="_Table1_Out" localSheetId="19" hidden="1">#REF!</definedName>
    <definedName name="_Table2_Out" localSheetId="19" hidden="1">#REF!</definedName>
    <definedName name="_w2" localSheetId="19" hidden="1">{"SourcesUses",#N/A,TRUE,"CFMODEL";"TransOverview",#N/A,TRUE,"CFMODEL"}</definedName>
    <definedName name="a" localSheetId="19" hidden="1">{"Page_1",#N/A,FALSE,"BAD4Q98";"Page_2",#N/A,FALSE,"BAD4Q98";"Page_3",#N/A,FALSE,"BAD4Q98";"Page_4",#N/A,FALSE,"BAD4Q98";"Page_5",#N/A,FALSE,"BAD4Q98";"Page_6",#N/A,FALSE,"BAD4Q98";"Input_1",#N/A,FALSE,"BAD4Q98";"Input_2",#N/A,FALSE,"BAD4Q98"}</definedName>
    <definedName name="aa">#REF!</definedName>
    <definedName name="aaa" localSheetId="19" hidden="1">{"Income Statement",#N/A,FALSE,"CFMODEL";"Balance Sheet",#N/A,FALSE,"CFMODEL"}</definedName>
    <definedName name="aaaa" localSheetId="19" hidden="1">{"SourcesUses",#N/A,TRUE,"FundsFlow";"TransOverview",#N/A,TRUE,"FundsFlow"}</definedName>
    <definedName name="aaaaaaaaaaaaa" localSheetId="19" hidden="1">{"SourcesUses",#N/A,TRUE,"CFMODEL";"TransOverview",#N/A,TRUE,"CFMODEL"}</definedName>
    <definedName name="abc" hidden="1">"3Q12KMQDU0T4XKGIPPUR4OEMV"</definedName>
    <definedName name="Account">#REF!</definedName>
    <definedName name="ACCOUNTS" localSheetId="28">#REF!</definedName>
    <definedName name="ACCOUNTS" localSheetId="36">#REF!</definedName>
    <definedName name="ACCOUNTS" localSheetId="37">#REF!</definedName>
    <definedName name="ACCOUNTS" localSheetId="38">#REF!</definedName>
    <definedName name="ACCOUNTS" localSheetId="27">#REF!</definedName>
    <definedName name="ACCOUNTS" localSheetId="29">#REF!</definedName>
    <definedName name="ACCOUNTS" localSheetId="30">#REF!</definedName>
    <definedName name="ACCOUNTS" localSheetId="31">#REF!</definedName>
    <definedName name="ACCOUNTS" localSheetId="33">#REF!</definedName>
    <definedName name="ACCOUNTS" localSheetId="19">#REF!</definedName>
    <definedName name="ACCOUNTS" localSheetId="0">#REF!</definedName>
    <definedName name="ACCOUNTS">#REF!</definedName>
    <definedName name="ACCRUAL" localSheetId="19">#REF!</definedName>
    <definedName name="ad" localSheetId="19" hidden="1">{"var_page",#N/A,FALSE,"template"}</definedName>
    <definedName name="adafdadf" localSheetId="19" hidden="1">{"Var_page",#N/A,FALSE,"template"}</definedName>
    <definedName name="ADJUST6" localSheetId="28">#REF!</definedName>
    <definedName name="ADJUST6" localSheetId="36">#REF!</definedName>
    <definedName name="ADJUST6" localSheetId="37">#REF!</definedName>
    <definedName name="ADJUST6" localSheetId="38">#REF!</definedName>
    <definedName name="ADJUST6" localSheetId="27">#REF!</definedName>
    <definedName name="ADJUST6" localSheetId="29">#REF!</definedName>
    <definedName name="ADJUST6" localSheetId="30">#REF!</definedName>
    <definedName name="ADJUST6" localSheetId="31">#REF!</definedName>
    <definedName name="ADJUST6" localSheetId="33">#REF!</definedName>
    <definedName name="ADJUST6" localSheetId="19">#REF!</definedName>
    <definedName name="ADJUST6" localSheetId="0">#REF!</definedName>
    <definedName name="ADJUST6">#REF!</definedName>
    <definedName name="ADJUST7" localSheetId="28">#REF!</definedName>
    <definedName name="ADJUST7" localSheetId="36">#REF!</definedName>
    <definedName name="ADJUST7" localSheetId="37">#REF!</definedName>
    <definedName name="ADJUST7" localSheetId="38">#REF!</definedName>
    <definedName name="ADJUST7" localSheetId="27">#REF!</definedName>
    <definedName name="ADJUST7" localSheetId="29">#REF!</definedName>
    <definedName name="ADJUST7" localSheetId="30">#REF!</definedName>
    <definedName name="ADJUST7" localSheetId="31">#REF!</definedName>
    <definedName name="ADJUST7" localSheetId="33">#REF!</definedName>
    <definedName name="ADJUST7" localSheetId="19">#REF!</definedName>
    <definedName name="ADJUST7" localSheetId="0">#REF!</definedName>
    <definedName name="ADJUST7">#REF!</definedName>
    <definedName name="adjustments" localSheetId="28">#REF!</definedName>
    <definedName name="adjustments" localSheetId="36">#REF!</definedName>
    <definedName name="adjustments" localSheetId="37">#REF!</definedName>
    <definedName name="adjustments" localSheetId="38">#REF!</definedName>
    <definedName name="adjustments" localSheetId="27">#REF!</definedName>
    <definedName name="adjustments" localSheetId="29">#REF!</definedName>
    <definedName name="adjustments" localSheetId="30">#REF!</definedName>
    <definedName name="adjustments" localSheetId="31">#REF!</definedName>
    <definedName name="adjustments" localSheetId="33">#REF!</definedName>
    <definedName name="adjustments" localSheetId="19">#REF!</definedName>
    <definedName name="adjustments" localSheetId="0">#REF!</definedName>
    <definedName name="adjustments">#REF!</definedName>
    <definedName name="adsadasdasdadasd" localSheetId="19" hidden="1">{"Est_Pg1",#N/A,FALSE,"Estimate2003";"Est_Pg2",#N/A,FALSE,"Estimate2003";"Est_Pg3",#N/A,FALSE,"Estimate2003";"Escalation,",#N/A,FALSE,"Escalation"}</definedName>
    <definedName name="afdadafa" localSheetId="19" hidden="1">{"by_month",#N/A,TRUE,"template";"destec_month",#N/A,TRUE,"template";"by_quarter",#N/A,TRUE,"template";"destec_quarter",#N/A,TRUE,"template";"by_year",#N/A,TRUE,"template";"destec_annual",#N/A,TRUE,"template"}</definedName>
    <definedName name="ag" localSheetId="19" hidden="1">{"Page_1",#N/A,FALSE,"BAD4Q98";"Page_2",#N/A,FALSE,"BAD4Q98";"Page_3",#N/A,FALSE,"BAD4Q98";"Page_4",#N/A,FALSE,"BAD4Q98";"Page_5",#N/A,FALSE,"BAD4Q98";"Page_6",#N/A,FALSE,"BAD4Q98";"Input_1",#N/A,FALSE,"BAD4Q98";"Input_2",#N/A,FALSE,"BAD4Q98"}</definedName>
    <definedName name="amort">#REF!</definedName>
    <definedName name="AMORT1">#REF!</definedName>
    <definedName name="ANALYSIS89" localSheetId="19">#REF!</definedName>
    <definedName name="Annual_Cash_Sweep_Amount">#REF!</definedName>
    <definedName name="Annual_Equity_Investment">#REF!</definedName>
    <definedName name="Annual_Maintenance_Input">#REF!</definedName>
    <definedName name="anscount" hidden="1">2</definedName>
    <definedName name="application">#REF!</definedName>
    <definedName name="Appropriate_IPP_Debt_Ratio">#REF!</definedName>
    <definedName name="April" hidden="1">#REF!</definedName>
    <definedName name="AREA1" localSheetId="19">#REF!</definedName>
    <definedName name="AS2DocOpenMode" hidden="1">"AS2DocumentEdit"</definedName>
    <definedName name="AS2HasNoAutoHeaderFooter" hidden="1">" "</definedName>
    <definedName name="AS2NamedRange" hidden="1">3</definedName>
    <definedName name="AS2ReportLS" hidden="1">1</definedName>
    <definedName name="AS2StaticLS" localSheetId="19" hidden="1">#REF!</definedName>
    <definedName name="AS2SyncStepLS" hidden="1">0</definedName>
    <definedName name="AS2TickmarkLS" localSheetId="19" hidden="1">#REF!</definedName>
    <definedName name="AS2VersionLS" hidden="1">300</definedName>
    <definedName name="asian_meanreversion" localSheetId="19">#REF!</definedName>
    <definedName name="asian_model">#REF!</definedName>
    <definedName name="asian_volatility">#REF!</definedName>
    <definedName name="asset_codes">#REF!</definedName>
    <definedName name="Assets">#REF!,#REF!,#REF!,#REF!,#REF!,#REF!,#REF!,#REF!,#REF!,#REF!,#REF!,#REF!,#REF!,#REF!</definedName>
    <definedName name="Athens_Minimum_PILOT_Payment" localSheetId="19">#REF!</definedName>
    <definedName name="Athens_Percentage_of_PILOT_Payments">#REF!</definedName>
    <definedName name="Athens_PILOT_Shortfall_Benchmark_Payment">#REF!</definedName>
    <definedName name="atticinsulation" localSheetId="19">#REF!</definedName>
    <definedName name="atticventing" localSheetId="28">#REF!</definedName>
    <definedName name="atticventing" localSheetId="36">#REF!</definedName>
    <definedName name="atticventing" localSheetId="37">#REF!</definedName>
    <definedName name="atticventing" localSheetId="38">#REF!</definedName>
    <definedName name="atticventing" localSheetId="27">#REF!</definedName>
    <definedName name="atticventing" localSheetId="29">#REF!</definedName>
    <definedName name="atticventing" localSheetId="30">#REF!</definedName>
    <definedName name="atticventing" localSheetId="31">#REF!</definedName>
    <definedName name="atticventing" localSheetId="33">#REF!</definedName>
    <definedName name="atticventing" localSheetId="19">#REF!</definedName>
    <definedName name="atticventing" localSheetId="0">#REF!</definedName>
    <definedName name="atticventing">#REF!</definedName>
    <definedName name="atticweatherstripping" localSheetId="19">#REF!</definedName>
    <definedName name="AuthBudget">#REF!</definedName>
    <definedName name="b" localSheetId="19" hidden="1">{"Page_1",#N/A,FALSE,"BAD4Q98";"Page_2",#N/A,FALSE,"BAD4Q98";"Page_3",#N/A,FALSE,"BAD4Q98";"Page_4",#N/A,FALSE,"BAD4Q98";"Page_5",#N/A,FALSE,"BAD4Q98";"Page_6",#N/A,FALSE,"BAD4Q98";"Input_1",#N/A,FALSE,"BAD4Q98";"Input_2",#N/A,FALSE,"BAD4Q98"}</definedName>
    <definedName name="B_MTR">6</definedName>
    <definedName name="barriercap_meanreversion">#REF!</definedName>
    <definedName name="barriercap_model">#REF!</definedName>
    <definedName name="barriercap_volatility">#REF!</definedName>
    <definedName name="barrieropt_volatility">#REF!</definedName>
    <definedName name="Base_Customers" localSheetId="19">#REF!</definedName>
    <definedName name="base_rate_annual" localSheetId="28">#REF!</definedName>
    <definedName name="base_rate_annual" localSheetId="36">#REF!</definedName>
    <definedName name="base_rate_annual" localSheetId="37">#REF!</definedName>
    <definedName name="base_rate_annual" localSheetId="38">#REF!</definedName>
    <definedName name="base_rate_annual" localSheetId="27">#REF!</definedName>
    <definedName name="base_rate_annual" localSheetId="29">#REF!</definedName>
    <definedName name="base_rate_annual" localSheetId="30">#REF!</definedName>
    <definedName name="base_rate_annual" localSheetId="31">#REF!</definedName>
    <definedName name="base_rate_annual" localSheetId="33">#REF!</definedName>
    <definedName name="base_rate_annual" localSheetId="19">#REF!</definedName>
    <definedName name="base_rate_annual" localSheetId="0">#REF!</definedName>
    <definedName name="base_rate_annual">#REF!</definedName>
    <definedName name="bbb"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BCOMP3" localSheetId="28">#REF!</definedName>
    <definedName name="BCOMP3" localSheetId="36">#REF!</definedName>
    <definedName name="BCOMP3" localSheetId="37">#REF!</definedName>
    <definedName name="BCOMP3" localSheetId="38">#REF!</definedName>
    <definedName name="BCOMP3" localSheetId="27">#REF!</definedName>
    <definedName name="BCOMP3" localSheetId="29">#REF!</definedName>
    <definedName name="BCOMP3" localSheetId="30">#REF!</definedName>
    <definedName name="BCOMP3" localSheetId="31">#REF!</definedName>
    <definedName name="BCOMP3" localSheetId="33">#REF!</definedName>
    <definedName name="BCOMP3" localSheetId="19">#REF!</definedName>
    <definedName name="BCOMP3" localSheetId="0">#REF!</definedName>
    <definedName name="BCOMP3">#REF!</definedName>
    <definedName name="BCOMP4" localSheetId="28">#REF!</definedName>
    <definedName name="BCOMP4" localSheetId="36">#REF!</definedName>
    <definedName name="BCOMP4" localSheetId="37">#REF!</definedName>
    <definedName name="BCOMP4" localSheetId="38">#REF!</definedName>
    <definedName name="BCOMP4" localSheetId="27">#REF!</definedName>
    <definedName name="BCOMP4" localSheetId="29">#REF!</definedName>
    <definedName name="BCOMP4" localSheetId="30">#REF!</definedName>
    <definedName name="BCOMP4" localSheetId="31">#REF!</definedName>
    <definedName name="BCOMP4" localSheetId="33">#REF!</definedName>
    <definedName name="BCOMP4" localSheetId="19">#REF!</definedName>
    <definedName name="BCOMP4" localSheetId="0">#REF!</definedName>
    <definedName name="BCOMP4">#REF!</definedName>
    <definedName name="bestof_meanreversion" localSheetId="19">#REF!</definedName>
    <definedName name="bestof_meanreversion2">#REF!</definedName>
    <definedName name="bestof_meanreversion3">#REF!</definedName>
    <definedName name="bestof_meshpoints">#REF!</definedName>
    <definedName name="bestof_model">#REF!</definedName>
    <definedName name="bestof_volatility">#REF!</definedName>
    <definedName name="bestof_volatility2">#REF!</definedName>
    <definedName name="bestof_volatility3">#REF!</definedName>
    <definedName name="BG_Del" hidden="1">15</definedName>
    <definedName name="BG_Ins" hidden="1">4</definedName>
    <definedName name="BG_Mod" hidden="1">6</definedName>
    <definedName name="BlendedRate">#REF!</definedName>
    <definedName name="bond_meanreversion" localSheetId="19">#REF!</definedName>
    <definedName name="bond_model" localSheetId="19">#REF!</definedName>
    <definedName name="bond_volatility" localSheetId="19">#REF!</definedName>
    <definedName name="bondforward_meanreversion">#REF!</definedName>
    <definedName name="bondforward_model">#REF!</definedName>
    <definedName name="bondforward_volatility">#REF!</definedName>
    <definedName name="bondfutopt_meanreversion">#REF!</definedName>
    <definedName name="bondfutopt_model">#REF!</definedName>
    <definedName name="bondfutopt_volatility">#REF!</definedName>
    <definedName name="bondfuture_meanreversion">#REF!</definedName>
    <definedName name="bondfuture_model">#REF!</definedName>
    <definedName name="bondfuture_volatility">#REF!</definedName>
    <definedName name="bondoption_meanreversion">#REF!</definedName>
    <definedName name="bondoption_model">#REF!</definedName>
    <definedName name="bondoption_volatility">#REF!</definedName>
    <definedName name="BROKER" localSheetId="19">#REF!</definedName>
    <definedName name="BSAcct" localSheetId="19">#REF!</definedName>
    <definedName name="BSBal" localSheetId="19">#REF!</definedName>
    <definedName name="BSDesc" localSheetId="19">#REF!</definedName>
    <definedName name="bsentity">#REF!</definedName>
    <definedName name="Bsheet">#REF!</definedName>
    <definedName name="BUILD">#REF!</definedName>
    <definedName name="calspread_meanreversion" localSheetId="19">#REF!</definedName>
    <definedName name="calspread_meshpoints" localSheetId="19">#REF!</definedName>
    <definedName name="calspread_model" localSheetId="19">#REF!</definedName>
    <definedName name="calspread_volatility">#REF!</definedName>
    <definedName name="calspread_volatility2">#REF!</definedName>
    <definedName name="capexentity">#REF!</definedName>
    <definedName name="capfloor_meanreversion">#REF!</definedName>
    <definedName name="capfloor_model">#REF!</definedName>
    <definedName name="capfloor_volatility">#REF!</definedName>
    <definedName name="carea">#REF!</definedName>
    <definedName name="CareSurchargeExemption">#REF!</definedName>
    <definedName name="Cash_Sweep_Switch" localSheetId="19">#REF!</definedName>
    <definedName name="category" localSheetId="19">#REF!</definedName>
    <definedName name="caulking" localSheetId="19">#REF!</definedName>
    <definedName name="CBWorkbookPriority" hidden="1">-21190210</definedName>
    <definedName name="cc">#REF!</definedName>
    <definedName name="ccc"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cccc" localSheetId="19" hidden="1">{"variance_page",#N/A,FALSE,"template"}</definedName>
    <definedName name="ccccccc" localSheetId="19" hidden="1">{"SourcesUses",#N/A,TRUE,#N/A;"TransOverview",#N/A,TRUE,"CFMODEL"}</definedName>
    <definedName name="ccccccccccccccc" localSheetId="19" hidden="1">{"SourcesUses",#N/A,TRUE,"FundsFlow";"TransOverview",#N/A,TRUE,"FundsFlow"}</definedName>
    <definedName name="CCPlan">#REF!</definedName>
    <definedName name="ccyswapopt_meanreversion">#REF!</definedName>
    <definedName name="ccyswapopt_model">#REF!</definedName>
    <definedName name="ccyswapopt_volatility">#REF!</definedName>
    <definedName name="ccyswapopt_volatility2">#REF!</definedName>
    <definedName name="centralAC" localSheetId="19">#REF!</definedName>
    <definedName name="cfentity" localSheetId="19">#REF!</definedName>
    <definedName name="CFL" localSheetId="28">#REF!</definedName>
    <definedName name="CFL" localSheetId="36">#REF!</definedName>
    <definedName name="CFL" localSheetId="37">#REF!</definedName>
    <definedName name="CFL" localSheetId="38">#REF!</definedName>
    <definedName name="CFL" localSheetId="27">#REF!</definedName>
    <definedName name="CFL" localSheetId="29">#REF!</definedName>
    <definedName name="CFL" localSheetId="30">#REF!</definedName>
    <definedName name="CFL" localSheetId="31">#REF!</definedName>
    <definedName name="CFL" localSheetId="33">#REF!</definedName>
    <definedName name="CFL" localSheetId="19">#REF!</definedName>
    <definedName name="CFL" localSheetId="0">#REF!</definedName>
    <definedName name="CFL">#REF!</definedName>
    <definedName name="Chart">"Chart 3"</definedName>
    <definedName name="Class_Life_ADR">#REF!</definedName>
    <definedName name="Class_Life_MACRS">#REF!</definedName>
    <definedName name="Commercial_Operation_Year">#REF!</definedName>
    <definedName name="Commercial_Rev_Growth">#REF!</definedName>
    <definedName name="Component">#REF!</definedName>
    <definedName name="confidence">#REF!</definedName>
    <definedName name="ConsolidatedRange" localSheetId="19">#REF!</definedName>
    <definedName name="ConsolidationRange" localSheetId="19">#REF!</definedName>
    <definedName name="Construction_Facility_Balance_End_of_Month" localSheetId="19">#REF!</definedName>
    <definedName name="convertible_treesteps" localSheetId="19">#REF!</definedName>
    <definedName name="convertible_volatility" localSheetId="19">#REF!</definedName>
    <definedName name="Corporate_Guarantee_Switch" localSheetId="19">#REF!</definedName>
    <definedName name="corr_data">#REF!</definedName>
    <definedName name="Cost_of_Corporate_Guarantee">#REF!</definedName>
    <definedName name="County___Town_Tax_Billing_Month">#REF!</definedName>
    <definedName name="crack_meanreversion" localSheetId="19">#REF!</definedName>
    <definedName name="crack_meanreversion2" localSheetId="19">#REF!</definedName>
    <definedName name="crack_meanreversion3" localSheetId="19">#REF!</definedName>
    <definedName name="crack_meshpoints">#REF!</definedName>
    <definedName name="crack_model">#REF!</definedName>
    <definedName name="crack_volatility">#REF!</definedName>
    <definedName name="crack_volatility2">#REF!</definedName>
    <definedName name="crack_volatility3">#REF!</definedName>
    <definedName name="CREDITS" localSheetId="28">#REF!</definedName>
    <definedName name="CREDITS" localSheetId="36">#REF!</definedName>
    <definedName name="CREDITS" localSheetId="37">#REF!</definedName>
    <definedName name="CREDITS" localSheetId="38">#REF!</definedName>
    <definedName name="CREDITS" localSheetId="27">#REF!</definedName>
    <definedName name="CREDITS" localSheetId="29">#REF!</definedName>
    <definedName name="CREDITS" localSheetId="30">#REF!</definedName>
    <definedName name="CREDITS" localSheetId="31">#REF!</definedName>
    <definedName name="CREDITS" localSheetId="33">#REF!</definedName>
    <definedName name="CREDITS" localSheetId="0">#REF!</definedName>
    <definedName name="CREDITS">#REF!</definedName>
    <definedName name="CreditStats" hidden="1">#REF!</definedName>
    <definedName name="_xlnm.Criteria">#REF!</definedName>
    <definedName name="Criteria_MI">#REF!</definedName>
    <definedName name="cross_corrs">#REF!</definedName>
    <definedName name="CTHRS">#REF!</definedName>
    <definedName name="cumCOLA">#REF!</definedName>
    <definedName name="Cumulative_Cash_Flow">#REF!</definedName>
    <definedName name="CURRENT" localSheetId="19">#REF!</definedName>
    <definedName name="CurrentDimensionReference">#REF!</definedName>
    <definedName name="CurrentMo">#REF!,#REF!,#REF!,#REF!,#REF!,#REF!,#REF!,#REF!,#REF!,#REF!,#REF!,#REF!,#REF!,#REF!,#REF!,#REF!,#REF!,#REF!,#REF!</definedName>
    <definedName name="CurrentMonth">#REF!,#REF!,#REF!,#REF!,#REF!,#REF!,#REF!,#REF!,#REF!,#REF!,#REF!,#REF!,#REF!,#REF!,#REF!,#REF!,#REF!,#REF!,#REF!</definedName>
    <definedName name="Customers" localSheetId="19">#REF!</definedName>
    <definedName name="d" localSheetId="19" hidden="1">{"SourcesUses",#N/A,TRUE,#N/A;"TransOverview",#N/A,TRUE,"CFMODEL"}</definedName>
    <definedName name="d_2" localSheetId="1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daddy" localSheetId="19" hidden="1">{"ID1",#N/A,FALSE,"IDIQ-I";"id2",#N/A,FALSE,"IDIQ-II";"ID3",#N/A,FALSE,"IDIQ-III";"ID4",#N/A,FALSE,"IDIQ-IV";"id5",#N/A,FALSE,"IDIQ-V";"ID6",#N/A,FALSE,"IDIQ-VI";"DO1a",#N/A,FALSE,"DO-IA";"DO1b",#N/A,FALSE,"DO-IB";"DO1C",#N/A,FALSE,"DO-IC";"DO3",#N/A,FALSE,"DO-III";"DO4",#N/A,FALSE,"DO-IV";"DO5",#N/A,FALSE,"DO-V"}</definedName>
    <definedName name="DATA">#REF!</definedName>
    <definedName name="DATA1" localSheetId="19">#REF!</definedName>
    <definedName name="DATA10">#REF!</definedName>
    <definedName name="DATA11" localSheetId="19">#REF!</definedName>
    <definedName name="DATA12">#REF!</definedName>
    <definedName name="DATA13" localSheetId="19">#REF!</definedName>
    <definedName name="DATA14">#REF!</definedName>
    <definedName name="DATA15">#REF!</definedName>
    <definedName name="DATA16">#REF!</definedName>
    <definedName name="DATA17">#REF!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_xlnm.Database">#REF!</definedName>
    <definedName name="Date_Table">#REF!</definedName>
    <definedName name="dateorder" localSheetId="19">#REF!</definedName>
    <definedName name="DCHART4" localSheetId="19" hidden="1">#REF!</definedName>
    <definedName name="dd" localSheetId="19" hidden="1">{"Income Statement",#N/A,FALSE,"CFMODEL";"Balance Sheet",#N/A,FALSE,"CFMODEL"}</definedName>
    <definedName name="ddd" localSheetId="19" hidden="1">{"SourcesUses",#N/A,TRUE,#N/A;"TransOverview",#N/A,TRUE,"CFMODEL"}</definedName>
    <definedName name="dddd">#REF!</definedName>
    <definedName name="ddddddd" localSheetId="19">#REF!</definedName>
    <definedName name="ddddddd">#REF!</definedName>
    <definedName name="dddddddd" localSheetId="19" hidden="1">{"Income Statement",#N/A,FALSE,"CFMODEL";"Balance Sheet",#N/A,FALSE,"CFMODEL"}</definedName>
    <definedName name="ddddddddddddddd" localSheetId="19" hidden="1">{"SourcesUses",#N/A,TRUE,"CFMODEL";"TransOverview",#N/A,TRUE,"CFMODEL"}</definedName>
    <definedName name="dddddddddddddddddd" localSheetId="19" hidden="1">{"SourcesUses",#N/A,TRUE,#N/A;"TransOverview",#N/A,TRUE,"CFMODEL"}</definedName>
    <definedName name="ddddddddddddddddddddd" localSheetId="19" hidden="1">{"SourcesUses",#N/A,TRUE,"FundsFlow";"TransOverview",#N/A,TRUE,"FundsFlow"}</definedName>
    <definedName name="ddddddddddddddddddddddd" localSheetId="19" hidden="1">{"SourcesUses",#N/A,TRUE,#N/A;"TransOverview",#N/A,TRUE,"CFMODEL"}</definedName>
    <definedName name="ddf" localSheetId="19" hidden="1">{"2002Frcst","06Month",FALSE,"Frcst Format 2002"}</definedName>
    <definedName name="Debt_Service_Reserve_Drawn_Spread_year_1_to_5">#REF!</definedName>
    <definedName name="Debt_Service_Reserve_Drawn_Spread_year_6_plus">#REF!</definedName>
    <definedName name="Debt_Service_Reserve_Fund">#REF!</definedName>
    <definedName name="Debt_Service_Reserve_Fund_Change">#REF!</definedName>
    <definedName name="Debt_Service_Reserve_Fund_Initial_Capitalization">#REF!</definedName>
    <definedName name="Debt_Service_Reserve_Fund_Initital_Capitalization">#REF!</definedName>
    <definedName name="Debt_Service_Reserve_Fund_Interest">#REF!</definedName>
    <definedName name="Debt_Service_Reserve_LOC_Fee_Rate_year_1_to_5">#REF!</definedName>
    <definedName name="Debt_Service_Reserve_LOC_Fee_Rate_year_6_plus">#REF!</definedName>
    <definedName name="Debt_Service_Reserve_LOC_Loan_Spread">#REF!</definedName>
    <definedName name="Debt_Service_Reserve_LOC_Spread">#REF!</definedName>
    <definedName name="Debt_Service_Reserve_Switch">#REF!</definedName>
    <definedName name="decimalsep" localSheetId="19">#REF!</definedName>
    <definedName name="DEFTO65FACTOR" localSheetId="19">#REF!</definedName>
    <definedName name="DELICIAS_operating_exp" localSheetId="19">#REF!</definedName>
    <definedName name="DELTA">#REF!</definedName>
    <definedName name="Depreciable_Life">#REF!</definedName>
    <definedName name="Desktop" localSheetId="19">#REF!</definedName>
    <definedName name="dfdfd" localSheetId="19" hidden="1">{"Page_1",#N/A,FALSE,"BAD4Q98";"Page_2",#N/A,FALSE,"BAD4Q98";"Page_3",#N/A,FALSE,"BAD4Q98";"Page_4",#N/A,FALSE,"BAD4Q98";"Page_5",#N/A,FALSE,"BAD4Q98";"Page_6",#N/A,FALSE,"BAD4Q98";"Input_1",#N/A,FALSE,"BAD4Q98";"Input_2",#N/A,FALSE,"BAD4Q98"}</definedName>
    <definedName name="dfds" localSheetId="19" hidden="1">{"Page_1",#N/A,FALSE,"BAD4Q98";"Page_2",#N/A,FALSE,"BAD4Q98";"Page_3",#N/A,FALSE,"BAD4Q98";"Page_4",#N/A,FALSE,"BAD4Q98";"Page_5",#N/A,FALSE,"BAD4Q98";"Page_6",#N/A,FALSE,"BAD4Q98";"Input_1",#N/A,FALSE,"BAD4Q98";"Input_2",#N/A,FALSE,"BAD4Q98"}</definedName>
    <definedName name="Disaster">#REF!</definedName>
    <definedName name="disc_date">#REF!</definedName>
    <definedName name="disc_month" localSheetId="19">#REF!</definedName>
    <definedName name="disc_year">#REF!</definedName>
    <definedName name="Discount" localSheetId="19">#REF!</definedName>
    <definedName name="Discount_Rate" localSheetId="28">#REF!</definedName>
    <definedName name="Discount_Rate" localSheetId="36">#REF!</definedName>
    <definedName name="Discount_Rate" localSheetId="37">#REF!</definedName>
    <definedName name="Discount_Rate" localSheetId="38">#REF!</definedName>
    <definedName name="Discount_Rate" localSheetId="27">#REF!</definedName>
    <definedName name="Discount_Rate" localSheetId="29">#REF!</definedName>
    <definedName name="Discount_Rate" localSheetId="30">#REF!</definedName>
    <definedName name="Discount_Rate" localSheetId="31">#REF!</definedName>
    <definedName name="Discount_Rate" localSheetId="32">#REF!</definedName>
    <definedName name="Discount_Rate" localSheetId="33">#REF!</definedName>
    <definedName name="Discount_Rate" localSheetId="19">#REF!</definedName>
    <definedName name="Discount_Rate" localSheetId="0">#REF!</definedName>
    <definedName name="Discount_Rate">#REF!</definedName>
    <definedName name="Discount_Year">#REF!</definedName>
    <definedName name="distribution_portanl">#REF!</definedName>
    <definedName name="Dixcount_Rate" localSheetId="28">#REF!</definedName>
    <definedName name="Dixcount_Rate" localSheetId="36">#REF!</definedName>
    <definedName name="Dixcount_Rate" localSheetId="37">#REF!</definedName>
    <definedName name="Dixcount_Rate" localSheetId="38">#REF!</definedName>
    <definedName name="Dixcount_Rate" localSheetId="27">#REF!</definedName>
    <definedName name="Dixcount_Rate" localSheetId="29">#REF!</definedName>
    <definedName name="Dixcount_Rate" localSheetId="30">#REF!</definedName>
    <definedName name="Dixcount_Rate" localSheetId="31">#REF!</definedName>
    <definedName name="Dixcount_Rate" localSheetId="32">#REF!</definedName>
    <definedName name="Dixcount_Rate" localSheetId="33">#REF!</definedName>
    <definedName name="Dixcount_Rate" localSheetId="19">#REF!</definedName>
    <definedName name="Dixcount_Rate" localSheetId="0">#REF!</definedName>
    <definedName name="Dixcount_Rate">#REF!</definedName>
    <definedName name="Diycount_Rate" localSheetId="28">#REF!</definedName>
    <definedName name="Diycount_Rate" localSheetId="36">#REF!</definedName>
    <definedName name="Diycount_Rate" localSheetId="37">#REF!</definedName>
    <definedName name="Diycount_Rate" localSheetId="38">#REF!</definedName>
    <definedName name="Diycount_Rate" localSheetId="27">#REF!</definedName>
    <definedName name="Diycount_Rate" localSheetId="29">#REF!</definedName>
    <definedName name="Diycount_Rate" localSheetId="30">#REF!</definedName>
    <definedName name="Diycount_Rate" localSheetId="31">#REF!</definedName>
    <definedName name="Diycount_Rate" localSheetId="32">#REF!</definedName>
    <definedName name="Diycount_Rate" localSheetId="33">#REF!</definedName>
    <definedName name="Diycount_Rate" localSheetId="19">#REF!</definedName>
    <definedName name="Diycount_Rate" localSheetId="0">#REF!</definedName>
    <definedName name="Diycount_Rate">#REF!</definedName>
    <definedName name="DOM" localSheetId="28">#REF!</definedName>
    <definedName name="DOM" localSheetId="36">#REF!</definedName>
    <definedName name="DOM" localSheetId="37">#REF!</definedName>
    <definedName name="DOM" localSheetId="38">#REF!</definedName>
    <definedName name="DOM" localSheetId="27">#REF!</definedName>
    <definedName name="DOM" localSheetId="29">#REF!</definedName>
    <definedName name="DOM" localSheetId="30">#REF!</definedName>
    <definedName name="DOM" localSheetId="31">#REF!</definedName>
    <definedName name="DOM" localSheetId="33">#REF!</definedName>
    <definedName name="DOM" localSheetId="19">#REF!</definedName>
    <definedName name="DOM" localSheetId="0">#REF!</definedName>
    <definedName name="DOM">#REF!</definedName>
    <definedName name="DOMRD" localSheetId="28">#REF!</definedName>
    <definedName name="DOMRD" localSheetId="36">#REF!</definedName>
    <definedName name="DOMRD" localSheetId="37">#REF!</definedName>
    <definedName name="DOMRD" localSheetId="38">#REF!</definedName>
    <definedName name="DOMRD" localSheetId="27">#REF!</definedName>
    <definedName name="DOMRD" localSheetId="29">#REF!</definedName>
    <definedName name="DOMRD" localSheetId="30">#REF!</definedName>
    <definedName name="DOMRD" localSheetId="31">#REF!</definedName>
    <definedName name="DOMRD" localSheetId="33">#REF!</definedName>
    <definedName name="DOMRD" localSheetId="0">#REF!</definedName>
    <definedName name="DOMRD">#REF!</definedName>
    <definedName name="doorweatherstripping" localSheetId="19">#REF!</definedName>
    <definedName name="Double?">#REF!</definedName>
    <definedName name="Double1">#REF!</definedName>
    <definedName name="DP1287TB1" localSheetId="19">#REF!</definedName>
    <definedName name="DR" localSheetId="19">#REF!+#REF!</definedName>
    <definedName name="dual_treesteps" localSheetId="19">#REF!</definedName>
    <definedName name="dual_volatility">#REF!</definedName>
    <definedName name="dual_volatility2">#REF!</definedName>
    <definedName name="ductrepair" localSheetId="28">#REF!</definedName>
    <definedName name="ductrepair" localSheetId="36">#REF!</definedName>
    <definedName name="ductrepair" localSheetId="37">#REF!</definedName>
    <definedName name="ductrepair" localSheetId="38">#REF!</definedName>
    <definedName name="ductrepair" localSheetId="27">#REF!</definedName>
    <definedName name="ductrepair" localSheetId="29">#REF!</definedName>
    <definedName name="ductrepair" localSheetId="30">#REF!</definedName>
    <definedName name="ductrepair" localSheetId="31">#REF!</definedName>
    <definedName name="ductrepair" localSheetId="32">#REF!</definedName>
    <definedName name="ductrepair" localSheetId="33">#REF!</definedName>
    <definedName name="ductrepair" localSheetId="19">#REF!</definedName>
    <definedName name="ductrepair" localSheetId="0">#REF!</definedName>
    <definedName name="ductrepair">#REF!</definedName>
    <definedName name="ductsealandrepair" localSheetId="19">#REF!</definedName>
    <definedName name="dupper12">#REF!</definedName>
    <definedName name="DWL" localSheetId="28">#REF!</definedName>
    <definedName name="DWL" localSheetId="36">#REF!</definedName>
    <definedName name="DWL" localSheetId="37">#REF!</definedName>
    <definedName name="DWL" localSheetId="38">#REF!</definedName>
    <definedName name="DWL" localSheetId="27">#REF!</definedName>
    <definedName name="DWL" localSheetId="29">#REF!</definedName>
    <definedName name="DWL" localSheetId="30">#REF!</definedName>
    <definedName name="DWL" localSheetId="31">#REF!</definedName>
    <definedName name="DWL" localSheetId="33">#REF!</definedName>
    <definedName name="DWL" localSheetId="19">#REF!</definedName>
    <definedName name="DWL" localSheetId="0">#REF!</definedName>
    <definedName name="DWL">#REF!</definedName>
    <definedName name="DZ.IndSpec_Left" localSheetId="19" hidden="1">#REF!</definedName>
    <definedName name="DZ.IndSpec_Right" hidden="1">#REF!</definedName>
    <definedName name="E.R.">2.15</definedName>
    <definedName name="E_Data">#REF!</definedName>
    <definedName name="ecabf_summer" localSheetId="28">#REF!</definedName>
    <definedName name="ecabf_summer" localSheetId="36">#REF!</definedName>
    <definedName name="ecabf_summer" localSheetId="37">#REF!</definedName>
    <definedName name="ecabf_summer" localSheetId="38">#REF!</definedName>
    <definedName name="ecabf_summer" localSheetId="27">#REF!</definedName>
    <definedName name="ecabf_summer" localSheetId="29">#REF!</definedName>
    <definedName name="ecabf_summer" localSheetId="30">#REF!</definedName>
    <definedName name="ecabf_summer" localSheetId="31">#REF!</definedName>
    <definedName name="ecabf_summer" localSheetId="33">#REF!</definedName>
    <definedName name="ecabf_summer" localSheetId="19">#REF!</definedName>
    <definedName name="ecabf_summer" localSheetId="0">#REF!</definedName>
    <definedName name="ecabf_summer">#REF!</definedName>
    <definedName name="ecabf_winter" localSheetId="28">#REF!</definedName>
    <definedName name="ecabf_winter" localSheetId="36">#REF!</definedName>
    <definedName name="ecabf_winter" localSheetId="37">#REF!</definedName>
    <definedName name="ecabf_winter" localSheetId="38">#REF!</definedName>
    <definedName name="ecabf_winter" localSheetId="27">#REF!</definedName>
    <definedName name="ecabf_winter" localSheetId="29">#REF!</definedName>
    <definedName name="ecabf_winter" localSheetId="30">#REF!</definedName>
    <definedName name="ecabf_winter" localSheetId="31">#REF!</definedName>
    <definedName name="ecabf_winter" localSheetId="33">#REF!</definedName>
    <definedName name="ecabf_winter" localSheetId="19">#REF!</definedName>
    <definedName name="ecabf_winter" localSheetId="0">#REF!</definedName>
    <definedName name="ecabf_winter">#REF!</definedName>
    <definedName name="educworkshop" localSheetId="19">#REF!</definedName>
    <definedName name="eeeeeeeeeee" localSheetId="19" hidden="1">{"SourcesUses",#N/A,TRUE,#N/A;"TransOverview",#N/A,TRUE,"CFMODEL"}</definedName>
    <definedName name="eeeeeeeeeeeeeeeeee" localSheetId="19" hidden="1">{"SourcesUses",#N/A,TRUE,"FundsFlow";"TransOverview",#N/A,TRUE,"FundsFlow"}</definedName>
    <definedName name="effective_date">#REF!</definedName>
    <definedName name="eighty_seven">#REF!</definedName>
    <definedName name="elasticity" localSheetId="28">#REF!</definedName>
    <definedName name="elasticity" localSheetId="36">#REF!</definedName>
    <definedName name="elasticity" localSheetId="37">#REF!</definedName>
    <definedName name="elasticity" localSheetId="38">#REF!</definedName>
    <definedName name="elasticity" localSheetId="27">#REF!</definedName>
    <definedName name="elasticity" localSheetId="29">#REF!</definedName>
    <definedName name="elasticity" localSheetId="30">#REF!</definedName>
    <definedName name="elasticity" localSheetId="31">#REF!</definedName>
    <definedName name="elasticity" localSheetId="33">#REF!</definedName>
    <definedName name="elasticity" localSheetId="19">#REF!</definedName>
    <definedName name="elasticity" localSheetId="0">#REF!</definedName>
    <definedName name="elasticity">#REF!</definedName>
    <definedName name="electric" localSheetId="19">#REF!</definedName>
    <definedName name="electric1">#REF!</definedName>
    <definedName name="electric2001">#REF!</definedName>
    <definedName name="electricfurnacerepair" localSheetId="19">#REF!</definedName>
    <definedName name="electricfurnacereplacement" localSheetId="19">#REF!</definedName>
    <definedName name="electricwaterheaterreplacement" localSheetId="19">#REF!</definedName>
    <definedName name="EnergyServices_Rev_Growth">#REF!</definedName>
    <definedName name="Enterprise" localSheetId="19">#REF!</definedName>
    <definedName name="entity" localSheetId="19">#REF!</definedName>
    <definedName name="entity1" localSheetId="19">#REF!</definedName>
    <definedName name="EPMC1" localSheetId="28">#REF!</definedName>
    <definedName name="EPMC1" localSheetId="36">#REF!</definedName>
    <definedName name="EPMC1" localSheetId="37">#REF!</definedName>
    <definedName name="EPMC1" localSheetId="38">#REF!</definedName>
    <definedName name="EPMC1" localSheetId="27">#REF!</definedName>
    <definedName name="EPMC1" localSheetId="29">#REF!</definedName>
    <definedName name="EPMC1" localSheetId="30">#REF!</definedName>
    <definedName name="EPMC1" localSheetId="31">#REF!</definedName>
    <definedName name="EPMC1" localSheetId="33">#REF!</definedName>
    <definedName name="EPMC1" localSheetId="0">#REF!</definedName>
    <definedName name="EPMC1">#REF!</definedName>
    <definedName name="EPMC2" localSheetId="28">#REF!</definedName>
    <definedName name="EPMC2" localSheetId="36">#REF!</definedName>
    <definedName name="EPMC2" localSheetId="37">#REF!</definedName>
    <definedName name="EPMC2" localSheetId="38">#REF!</definedName>
    <definedName name="EPMC2" localSheetId="27">#REF!</definedName>
    <definedName name="EPMC2" localSheetId="29">#REF!</definedName>
    <definedName name="EPMC2" localSheetId="30">#REF!</definedName>
    <definedName name="EPMC2" localSheetId="31">#REF!</definedName>
    <definedName name="EPMC2" localSheetId="33">#REF!</definedName>
    <definedName name="EPMC2" localSheetId="0">#REF!</definedName>
    <definedName name="EPMC2">#REF!</definedName>
    <definedName name="EPMC3" localSheetId="28">#REF!</definedName>
    <definedName name="EPMC3" localSheetId="36">#REF!</definedName>
    <definedName name="EPMC3" localSheetId="37">#REF!</definedName>
    <definedName name="EPMC3" localSheetId="38">#REF!</definedName>
    <definedName name="EPMC3" localSheetId="27">#REF!</definedName>
    <definedName name="EPMC3" localSheetId="29">#REF!</definedName>
    <definedName name="EPMC3" localSheetId="30">#REF!</definedName>
    <definedName name="EPMC3" localSheetId="31">#REF!</definedName>
    <definedName name="EPMC3" localSheetId="33">#REF!</definedName>
    <definedName name="EPMC3" localSheetId="0">#REF!</definedName>
    <definedName name="EPMC3">#REF!</definedName>
    <definedName name="EPMC4" localSheetId="28">#REF!</definedName>
    <definedName name="EPMC4" localSheetId="36">#REF!</definedName>
    <definedName name="EPMC4" localSheetId="37">#REF!</definedName>
    <definedName name="EPMC4" localSheetId="38">#REF!</definedName>
    <definedName name="EPMC4" localSheetId="27">#REF!</definedName>
    <definedName name="EPMC4" localSheetId="29">#REF!</definedName>
    <definedName name="EPMC4" localSheetId="30">#REF!</definedName>
    <definedName name="EPMC4" localSheetId="31">#REF!</definedName>
    <definedName name="EPMC4" localSheetId="33">#REF!</definedName>
    <definedName name="EPMC4" localSheetId="0">#REF!</definedName>
    <definedName name="EPMC4">#REF!</definedName>
    <definedName name="Equity_Bridge_Loan_Interest_Expense_Lease">#REF!</definedName>
    <definedName name="equityapo_volatility" localSheetId="19">#REF!</definedName>
    <definedName name="equityoption_treesteps" localSheetId="19">#REF!</definedName>
    <definedName name="equityoption_volatility" localSheetId="19">#REF!</definedName>
    <definedName name="Escalation_2001_2004">#REF!</definedName>
    <definedName name="Escalation_2004_2006">#REF!</definedName>
    <definedName name="EssAliasTable">"Default"</definedName>
    <definedName name="essbase_are">#REF!</definedName>
    <definedName name="ESSBASE_AREA" localSheetId="19">#REF!</definedName>
    <definedName name="Estimated_Month" localSheetId="28">#REF!</definedName>
    <definedName name="Estimated_Month" localSheetId="36">#REF!</definedName>
    <definedName name="Estimated_Month" localSheetId="37">#REF!</definedName>
    <definedName name="Estimated_Month" localSheetId="38">#REF!</definedName>
    <definedName name="Estimated_Month" localSheetId="27">#REF!</definedName>
    <definedName name="Estimated_Month" localSheetId="29">#REF!</definedName>
    <definedName name="Estimated_Month" localSheetId="30">#REF!</definedName>
    <definedName name="Estimated_Month" localSheetId="31">#REF!</definedName>
    <definedName name="Estimated_Month" localSheetId="32">#REF!</definedName>
    <definedName name="Estimated_Month" localSheetId="33">#REF!</definedName>
    <definedName name="Estimated_Month" localSheetId="19">#REF!</definedName>
    <definedName name="Estimated_Month" localSheetId="0">#REF!</definedName>
    <definedName name="Estimated_Month">#REF!</definedName>
    <definedName name="EstimatedMonth" localSheetId="28">#REF!</definedName>
    <definedName name="EstimatedMonth" localSheetId="36">#REF!</definedName>
    <definedName name="EstimatedMonth" localSheetId="37">#REF!</definedName>
    <definedName name="EstimatedMonth" localSheetId="38">#REF!</definedName>
    <definedName name="EstimatedMonth" localSheetId="27">#REF!</definedName>
    <definedName name="EstimatedMonth" localSheetId="29">#REF!</definedName>
    <definedName name="EstimatedMonth" localSheetId="30">#REF!</definedName>
    <definedName name="EstimatedMonth" localSheetId="31">#REF!</definedName>
    <definedName name="EstimatedMonth" localSheetId="33">#REF!</definedName>
    <definedName name="EstimatedMonth" localSheetId="19">#REF!</definedName>
    <definedName name="EstimatedMonth" localSheetId="0">#REF!</definedName>
    <definedName name="EstimatedMonth">#REF!</definedName>
    <definedName name="EUL" localSheetId="28">#REF!</definedName>
    <definedName name="EUL" localSheetId="36">#REF!</definedName>
    <definedName name="EUL" localSheetId="37">#REF!</definedName>
    <definedName name="EUL" localSheetId="38">#REF!</definedName>
    <definedName name="EUL" localSheetId="27">#REF!</definedName>
    <definedName name="EUL" localSheetId="29">#REF!</definedName>
    <definedName name="EUL" localSheetId="30">#REF!</definedName>
    <definedName name="EUL" localSheetId="31">#REF!</definedName>
    <definedName name="EUL" localSheetId="33">#REF!</definedName>
    <definedName name="EUL" localSheetId="19">#REF!</definedName>
    <definedName name="EUL" localSheetId="0">#REF!</definedName>
    <definedName name="EUL">#REF!</definedName>
    <definedName name="eurofutopt_meanreversion" localSheetId="19">#REF!</definedName>
    <definedName name="eurofutopt_model" localSheetId="19">#REF!</definedName>
    <definedName name="eurofutopt_volatility">#REF!</definedName>
    <definedName name="ev.Calculation" hidden="1">-4105</definedName>
    <definedName name="ev.Initialized" hidden="1">FALSE</definedName>
    <definedName name="evap">#REF!</definedName>
    <definedName name="evapcoolercover" localSheetId="19">#REF!</definedName>
    <definedName name="evapcoolermaintenance" localSheetId="19">#REF!</definedName>
    <definedName name="EXA" localSheetId="19">#REF!</definedName>
    <definedName name="Excess_Dividend_Tax_Amount_Unlevered" localSheetId="19">#REF!</definedName>
    <definedName name="Excess_Dividends_Tax_Amount" localSheetId="19">#REF!</definedName>
    <definedName name="exchange_rates">#REF!</definedName>
    <definedName name="EXHIBIT" localSheetId="28">#REF!</definedName>
    <definedName name="EXHIBIT" localSheetId="36">#REF!</definedName>
    <definedName name="EXHIBIT" localSheetId="37">#REF!</definedName>
    <definedName name="EXHIBIT" localSheetId="38">#REF!</definedName>
    <definedName name="EXHIBIT" localSheetId="27">#REF!</definedName>
    <definedName name="EXHIBIT" localSheetId="29">#REF!</definedName>
    <definedName name="EXHIBIT" localSheetId="30">#REF!</definedName>
    <definedName name="EXHIBIT" localSheetId="31">#REF!</definedName>
    <definedName name="EXHIBIT" localSheetId="33">#REF!</definedName>
    <definedName name="EXHIBIT" localSheetId="19">#REF!</definedName>
    <definedName name="EXHIBIT" localSheetId="0">#REF!</definedName>
    <definedName name="EXHIBIT">#REF!</definedName>
    <definedName name="existing" localSheetId="19">#REF!</definedName>
    <definedName name="existing_table" localSheetId="19">#REF!</definedName>
    <definedName name="f" localSheetId="19" hidden="1">{"Page_1",#N/A,FALSE,"BAD4Q98";"Page_2",#N/A,FALSE,"BAD4Q98";"Page_3",#N/A,FALSE,"BAD4Q98";"Page_4",#N/A,FALSE,"BAD4Q98";"Page_5",#N/A,FALSE,"BAD4Q98";"Page_6",#N/A,FALSE,"BAD4Q98";"Input_1",#N/A,FALSE,"BAD4Q98";"Input_2",#N/A,FALSE,"BAD4Q98"}</definedName>
    <definedName name="FACT">#REF!</definedName>
    <definedName name="faucetaerator" localSheetId="19">#REF!</definedName>
    <definedName name="fdasdfdsadf" localSheetId="19">#REF!</definedName>
    <definedName name="fdfdfdfd" localSheetId="19">#REF!</definedName>
    <definedName name="fdfdfdfdfd" localSheetId="19">#REF!</definedName>
    <definedName name="FEDELEC">#REF!</definedName>
    <definedName name="Federal_Income_Tax_Amount">#REF!</definedName>
    <definedName name="Federal_Income_Tax_Amount_Unlevered">#REF!</definedName>
    <definedName name="FEDGAS">#REF!</definedName>
    <definedName name="fedopt_volatility">#REF!</definedName>
    <definedName name="fff"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fgvfgf">#REF!</definedName>
    <definedName name="fielddelim">#REF!</definedName>
    <definedName name="Fin_Plan_1293">#REF!</definedName>
    <definedName name="Final___5_yr_TDBU_Capital_Budget" localSheetId="28">#REF!</definedName>
    <definedName name="Final___5_yr_TDBU_Capital_Budget" localSheetId="36">#REF!</definedName>
    <definedName name="Final___5_yr_TDBU_Capital_Budget" localSheetId="37">#REF!</definedName>
    <definedName name="Final___5_yr_TDBU_Capital_Budget" localSheetId="38">#REF!</definedName>
    <definedName name="Final___5_yr_TDBU_Capital_Budget" localSheetId="27">#REF!</definedName>
    <definedName name="Final___5_yr_TDBU_Capital_Budget" localSheetId="29">#REF!</definedName>
    <definedName name="Final___5_yr_TDBU_Capital_Budget" localSheetId="30">#REF!</definedName>
    <definedName name="Final___5_yr_TDBU_Capital_Budget" localSheetId="31">#REF!</definedName>
    <definedName name="Final___5_yr_TDBU_Capital_Budget" localSheetId="33">#REF!</definedName>
    <definedName name="Final___5_yr_TDBU_Capital_Budget" localSheetId="0">#REF!</definedName>
    <definedName name="Final___5_yr_TDBU_Capital_Budget">#REF!</definedName>
    <definedName name="Fire_District_Payment_Base_Year">#REF!</definedName>
    <definedName name="Fire_District_Payment_Input">#REF!</definedName>
    <definedName name="FirstOne">#REF!</definedName>
    <definedName name="Fletes" localSheetId="19" hidden="1">{#N/A,#N/A,FALSE,"Aging Summary";#N/A,#N/A,FALSE,"Ratio Analysis";#N/A,#N/A,FALSE,"Test 120 Day Accts";#N/A,#N/A,FALSE,"Tickmarks"}</definedName>
    <definedName name="FOOTNOTES" localSheetId="28">#REF!</definedName>
    <definedName name="FOOTNOTES" localSheetId="36">#REF!</definedName>
    <definedName name="FOOTNOTES" localSheetId="37">#REF!</definedName>
    <definedName name="FOOTNOTES" localSheetId="38">#REF!</definedName>
    <definedName name="FOOTNOTES" localSheetId="27">#REF!</definedName>
    <definedName name="FOOTNOTES" localSheetId="29">#REF!</definedName>
    <definedName name="FOOTNOTES" localSheetId="30">#REF!</definedName>
    <definedName name="FOOTNOTES" localSheetId="31">#REF!</definedName>
    <definedName name="FOOTNOTES" localSheetId="33">#REF!</definedName>
    <definedName name="FOOTNOTES" localSheetId="19">#REF!</definedName>
    <definedName name="FOOTNOTES" localSheetId="0">#REF!</definedName>
    <definedName name="FOOTNOTES">#REF!</definedName>
    <definedName name="Fringe_Rate_1995">#REF!</definedName>
    <definedName name="Fringe_Rate_1996">#REF!</definedName>
    <definedName name="Fringe_Rate_1997">#REF!</definedName>
    <definedName name="Fringe_Rate_1998">#REF!</definedName>
    <definedName name="Fringe_Rate_1999">#REF!</definedName>
    <definedName name="Fringe_Rate_2000">#REF!</definedName>
    <definedName name="FUN">#REF!</definedName>
    <definedName name="furnacefilter" localSheetId="19">#REF!</definedName>
    <definedName name="FutDates">#REF!</definedName>
    <definedName name="FutMTM">#REF!</definedName>
    <definedName name="FutVol">#REF!</definedName>
    <definedName name="fwdopt_meanreversion" localSheetId="19">#REF!</definedName>
    <definedName name="fwdopt_meshpoints" localSheetId="19">#REF!</definedName>
    <definedName name="fwdopt_model" localSheetId="19">#REF!</definedName>
    <definedName name="FYE">#REF!</definedName>
    <definedName name="g" localSheetId="19" hidden="1">{"SourcesUses",#N/A,TRUE,#N/A;"TransOverview",#N/A,TRUE,"CFMODEL"}</definedName>
    <definedName name="gas">#REF!</definedName>
    <definedName name="gasfurnacerepair" localSheetId="19">#REF!</definedName>
    <definedName name="gasfurnacereplacement" localSheetId="19">#REF!</definedName>
    <definedName name="gaskets" localSheetId="19">#REF!</definedName>
    <definedName name="GasServicesDates">#REF!</definedName>
    <definedName name="GasServicesMTM">#REF!</definedName>
    <definedName name="GasServicesVol">#REF!</definedName>
    <definedName name="Gastos_a_prorratear" localSheetId="19">#REF!</definedName>
    <definedName name="gaswaterheaterreplacement" localSheetId="19">#REF!</definedName>
    <definedName name="gatt">#REF!</definedName>
    <definedName name="Gen.plant_loading_factor">#REF!</definedName>
    <definedName name="gfdg" localSheetId="19" hidden="1">{"Page_1",#N/A,FALSE,"BAD4Q98";"Page_2",#N/A,FALSE,"BAD4Q98";"Page_3",#N/A,FALSE,"BAD4Q98";"Page_4",#N/A,FALSE,"BAD4Q98";"Page_5",#N/A,FALSE,"BAD4Q98";"Page_6",#N/A,FALSE,"BAD4Q98";"Input_1",#N/A,FALSE,"BAD4Q98";"Input_2",#N/A,FALSE,"BAD4Q98"}</definedName>
    <definedName name="gfgfgf">#REF!</definedName>
    <definedName name="gggg" localSheetId="19" hidden="1">{"SourcesUses",#N/A,TRUE,#N/A;"TransOverview",#N/A,TRUE,"CFMODEL"}</definedName>
    <definedName name="GRC" localSheetId="28">#REF!</definedName>
    <definedName name="GRC" localSheetId="36">#REF!</definedName>
    <definedName name="GRC" localSheetId="37">#REF!</definedName>
    <definedName name="GRC" localSheetId="38">#REF!</definedName>
    <definedName name="GRC" localSheetId="27">#REF!</definedName>
    <definedName name="GRC" localSheetId="29">#REF!</definedName>
    <definedName name="GRC" localSheetId="30">#REF!</definedName>
    <definedName name="GRC" localSheetId="31">#REF!</definedName>
    <definedName name="GRC" localSheetId="33">#REF!</definedName>
    <definedName name="GRC" localSheetId="19">#REF!</definedName>
    <definedName name="GRC" localSheetId="0">#REF!</definedName>
    <definedName name="GRC">#REF!</definedName>
    <definedName name="Gross_Earnings_Tax_Amount" localSheetId="19">#REF!</definedName>
    <definedName name="guam"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hhhh" localSheetId="19" hidden="1">{"SourcesUses",#N/A,TRUE,#N/A;"TransOverview",#N/A,TRUE,"CFMODEL"}</definedName>
    <definedName name="hkjhkhkjhkh">#REF!</definedName>
    <definedName name="hn._I006" localSheetId="19" hidden="1">#REF!</definedName>
    <definedName name="hn._I018" localSheetId="19" hidden="1">#REF!</definedName>
    <definedName name="hn._I024" hidden="1">#REF!</definedName>
    <definedName name="hn._I028" hidden="1">#REF!</definedName>
    <definedName name="hn._I029" hidden="1">#REF!</definedName>
    <definedName name="hn._I030" hidden="1">#REF!</definedName>
    <definedName name="hn._I031" hidden="1">#REF!</definedName>
    <definedName name="hn._I044" hidden="1">#REF!</definedName>
    <definedName name="hn._I051" hidden="1">#REF!</definedName>
    <definedName name="hn._I059" hidden="1">#REF!</definedName>
    <definedName name="hn._I062" hidden="1">#REF!</definedName>
    <definedName name="hn._I070" hidden="1">#REF!</definedName>
    <definedName name="hn._I071" hidden="1">#REF!</definedName>
    <definedName name="hn._I075" hidden="1">#REF!</definedName>
    <definedName name="hn._I077" hidden="1">#REF!</definedName>
    <definedName name="hn._I083" hidden="1">#REF!</definedName>
    <definedName name="hn._I085" hidden="1">#REF!</definedName>
    <definedName name="hn._P001" hidden="1">#REF!</definedName>
    <definedName name="hn._P002" hidden="1">#REF!</definedName>
    <definedName name="hn._P004" hidden="1">#REF!</definedName>
    <definedName name="hn._P014" hidden="1">#REF!</definedName>
    <definedName name="hn._P016" hidden="1">#REF!</definedName>
    <definedName name="hn._P017" hidden="1">#REF!</definedName>
    <definedName name="hn._P017g" hidden="1">#REF!</definedName>
    <definedName name="hn._P021" hidden="1">#REF!</definedName>
    <definedName name="hn._P024" hidden="1">#REF!</definedName>
    <definedName name="hn.Add015" hidden="1">#REF!</definedName>
    <definedName name="hn.ConvertZero1" hidden="1">#REF!,#REF!,#REF!,#REF!,#REF!,#REF!,#REF!,#REF!,#REF!,#REF!</definedName>
    <definedName name="hn.ConvertZero2" hidden="1">#REF!,#REF!,#REF!,#REF!,#REF!,#REF!,#REF!,#REF!</definedName>
    <definedName name="hn.ConvertZero3" hidden="1">#REF!,#REF!,#REF!,#REF!,#REF!</definedName>
    <definedName name="hn.ConvertZero4" hidden="1">#REF!,#REF!,#REF!,#REF!,#REF!,#REF!,#REF!,#REF!</definedName>
    <definedName name="hn.ConvertZeroUnhide1" hidden="1">#REF!,#REF!,#REF!</definedName>
    <definedName name="hn.Delete015" localSheetId="19" hidden="1">#REF!,#REF!,#REF!,#REF!</definedName>
    <definedName name="hn.domestic" localSheetId="19" hidden="1">#REF!</definedName>
    <definedName name="hn.DZ_MultByFXRates" hidden="1">#REF!,#REF!,#REF!,#REF!</definedName>
    <definedName name="hn.ExtDb" hidden="1">FALSE</definedName>
    <definedName name="hn.Global" localSheetId="19" hidden="1">#REF!</definedName>
    <definedName name="hn.LTM_MultByFXRates" hidden="1">#REF!,#REF!,#REF!,#REF!,#REF!,#REF!,#REF!</definedName>
    <definedName name="hn.ModelType" hidden="1">"DEAL"</definedName>
    <definedName name="hn.ModelVersion" hidden="1">1</definedName>
    <definedName name="hn.MultbyFXRates" hidden="1">#REF!,#REF!,#REF!,#REF!,#REF!,#REF!,#REF!</definedName>
    <definedName name="hn.MultByFXRates1" hidden="1">#REF!,#REF!,#REF!,#REF!,#REF!</definedName>
    <definedName name="hn.MultByFXRates2" hidden="1">#REF!,#REF!,#REF!,#REF!,#REF!</definedName>
    <definedName name="hn.MultByFXRates3" hidden="1">#REF!,#REF!,#REF!,#REF!,#REF!</definedName>
    <definedName name="hn.MultbyFxrates4" hidden="1">#REF!,#REF!,#REF!,#REF!,#REF!,#REF!,#REF!</definedName>
    <definedName name="hn.multbyfxrates5" hidden="1">#REF!,#REF!,#REF!,#REF!,#REF!</definedName>
    <definedName name="hn.multbyfxrates6" hidden="1">#REF!,#REF!,#REF!,#REF!,#REF!</definedName>
    <definedName name="hn.multbyfxrates7" hidden="1">#REF!,#REF!,#REF!,#REF!,#REF!</definedName>
    <definedName name="hn.MultByFXRatesBot1" hidden="1">#REF!,#REF!,#REF!,#REF!,#REF!,#REF!,#REF!,#REF!,#REF!,#REF!,#REF!,#REF!</definedName>
    <definedName name="hn.MultByFXRatesBot2" hidden="1">#REF!,#REF!,#REF!,#REF!,#REF!,#REF!,#REF!,#REF!,#REF!,#REF!,#REF!,#REF!</definedName>
    <definedName name="hn.MultByFXRatesBot3" hidden="1">#REF!,#REF!,#REF!,#REF!,#REF!,#REF!,#REF!,#REF!,#REF!,#REF!,#REF!,#REF!</definedName>
    <definedName name="hn.MultByFXRatesBot4" hidden="1">#REF!,#REF!,#REF!,#REF!,#REF!,#REF!,#REF!,#REF!,#REF!,#REF!,#REF!,#REF!,#REF!</definedName>
    <definedName name="hn.MultByFXRatesBot5" hidden="1">#REF!,#REF!,#REF!,#REF!,#REF!,#REF!,#REF!,#REF!,#REF!,#REF!,#REF!</definedName>
    <definedName name="hn.MultByFXRatesBot6" hidden="1">#REF!,#REF!,#REF!,#REF!,#REF!,#REF!,#REF!,#REF!,#REF!,#REF!,#REF!</definedName>
    <definedName name="hn.MultByFXRatesBot7" hidden="1">#REF!,#REF!,#REF!,#REF!,#REF!,#REF!,#REF!,#REF!,#REF!,#REF!,#REF!</definedName>
    <definedName name="hn.MultByFXRatesTop1" hidden="1">#REF!,#REF!,#REF!,#REF!,#REF!,#REF!,#REF!,#REF!,#REF!,#REF!,#REF!,#REF!</definedName>
    <definedName name="hn.MultByFXRatesTop2" hidden="1">#REF!,#REF!,#REF!,#REF!,#REF!,#REF!,#REF!,#REF!,#REF!,#REF!,#REF!,#REF!,#REF!,#REF!,#REF!</definedName>
    <definedName name="hn.MultByFXRatesTop3" hidden="1">#REF!,#REF!,#REF!,#REF!,#REF!,#REF!,#REF!,#REF!,#REF!,#REF!,#REF!,#REF!,#REF!,#REF!,#REF!</definedName>
    <definedName name="hn.MultByFXRatesTop4" hidden="1">#REF!,#REF!,#REF!,#REF!,#REF!,#REF!,#REF!,#REF!,#REF!,#REF!,#REF!,#REF!,#REF!,#REF!,#REF!</definedName>
    <definedName name="hn.MultByFXRatesTop5" hidden="1">#REF!,#REF!,#REF!,#REF!,#REF!,#REF!,#REF!,#REF!,#REF!,#REF!,#REF!,#REF!</definedName>
    <definedName name="hn.MultByFXRatesTop6" hidden="1">#REF!,#REF!,#REF!,#REF!,#REF!,#REF!,#REF!,#REF!,#REF!,#REF!,#REF!,#REF!,#REF!,#REF!,#REF!</definedName>
    <definedName name="hn.MultByFXRatesTop7" hidden="1">#REF!,#REF!,#REF!,#REF!,#REF!,#REF!,#REF!,#REF!,#REF!,#REF!,#REF!,#REF!,#REF!,#REF!,#REF!</definedName>
    <definedName name="hn.NoUpload" hidden="1">0</definedName>
    <definedName name="hn.Version">"Version 2.14"</definedName>
    <definedName name="hn.YearLabel" localSheetId="19" hidden="1">#REF!</definedName>
    <definedName name="HOJ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hoj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home_ccy">#REF!</definedName>
    <definedName name="horizon">#REF!</definedName>
    <definedName name="HTML_CodePage" hidden="1">1252</definedName>
    <definedName name="HTML_Control" localSheetId="19" hidden="1">{"'Attachment'!$A$1:$L$49"}</definedName>
    <definedName name="HTML_Control1" localSheetId="19" hidden="1">{"'Attachment'!$A$1:$L$49"}</definedName>
    <definedName name="HTML_Control2" localSheetId="19" hidden="1">{"'Attachment'!$A$1:$L$49"}</definedName>
    <definedName name="HTML_Control3" localSheetId="19" hidden="1">{"'Attachment'!$A$1:$L$49"}</definedName>
    <definedName name="HTML_Description" hidden="1">""</definedName>
    <definedName name="HTML_Email" hidden="1">""</definedName>
    <definedName name="HTML_Header" hidden="1">"Attachment"</definedName>
    <definedName name="HTML_LastUpdate" hidden="1">"09/19/2001"</definedName>
    <definedName name="HTML_LineAfter" hidden="1">FALSE</definedName>
    <definedName name="HTML_LineBefore" hidden="1">FALSE</definedName>
    <definedName name="HTML_Name" hidden="1">"SEMPRA ENERGY"</definedName>
    <definedName name="HTML_OBDlg2" hidden="1">TRUE</definedName>
    <definedName name="HTML_OBDlg4" hidden="1">TRUE</definedName>
    <definedName name="HTML_OS" hidden="1">0</definedName>
    <definedName name="HTML_PathFile" hidden="1">"C:\Data\MyHTML.htm"</definedName>
    <definedName name="HTML_Title" hidden="1">"REG_Acct2001B3"</definedName>
    <definedName name="i">#REF!</definedName>
    <definedName name="iklhj" localSheetId="19" hidden="1">{"Page_1",#N/A,FALSE,"BAD4Q98";"Page_2",#N/A,FALSE,"BAD4Q98";"Page_3",#N/A,FALSE,"BAD4Q98";"Page_4",#N/A,FALSE,"BAD4Q98";"Page_5",#N/A,FALSE,"BAD4Q98";"Page_6",#N/A,FALSE,"BAD4Q98";"Input_1",#N/A,FALSE,"BAD4Q98";"Input_2",#N/A,FALSE,"BAD4Q98"}</definedName>
    <definedName name="IMPAC2004" localSheetId="19" hidden="1">{#N/A,#N/A,FALSE,"RECAP";#N/A,#N/A,FALSE,"MATBYCLS";#N/A,#N/A,FALSE,"STATUS";#N/A,#N/A,FALSE,"OP-ACT";#N/A,#N/A,FALSE,"W_O"}</definedName>
    <definedName name="imputent">#REF!</definedName>
    <definedName name="Inc">#REF!</definedName>
    <definedName name="IncAcct">#REF!</definedName>
    <definedName name="IncDesc">#REF!</definedName>
    <definedName name="index">#REF!</definedName>
    <definedName name="Industrial_Rev_Growth">#REF!</definedName>
    <definedName name="Infl2002">#REF!</definedName>
    <definedName name="Infl2003">#REF!</definedName>
    <definedName name="Infl2004">#REF!</definedName>
    <definedName name="Infl2005">#REF!</definedName>
    <definedName name="Infl2006">#REF!</definedName>
    <definedName name="Inflation_1996">#REF!</definedName>
    <definedName name="Inflation_1997">#REF!</definedName>
    <definedName name="Inflation_1998">#REF!</definedName>
    <definedName name="Inflation_1999">#REF!</definedName>
    <definedName name="Inflation_2000">#REF!</definedName>
    <definedName name="inhomeeduc" localSheetId="19">#REF!</definedName>
    <definedName name="initexp">#REF!</definedName>
    <definedName name="Initial_Cash_Flow_Quarter" localSheetId="19">#REF!</definedName>
    <definedName name="Initial_Operating_Period_Working_Capital_Percentage">#REF!</definedName>
    <definedName name="Initial_Working_Capital_Calculation" localSheetId="19">#REF!</definedName>
    <definedName name="inpcjun93">34877.1</definedName>
    <definedName name="Input_1">"ce1:co57"</definedName>
    <definedName name="Input_2">"ce58:co121"</definedName>
    <definedName name="inputent">#REF!</definedName>
    <definedName name="Insurance_Cost_in_1999">#REF!</definedName>
    <definedName name="INT" localSheetId="19">#REF!</definedName>
    <definedName name="Interco2001">#REF!</definedName>
    <definedName name="Interco2002">#REF!</definedName>
    <definedName name="Interco2003">#REF!</definedName>
    <definedName name="Interco2004">#REF!</definedName>
    <definedName name="Interco2005">#REF!</definedName>
    <definedName name="Interco2006">#REF!</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CONVERSION" hidden="1">"c117"</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TEREST" hidden="1">"c120"</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REUT" hidden="1">"c5460"</definedName>
    <definedName name="IQ_EPS_EST" hidden="1">"c399"</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_REUT" hidden="1">"c5425"</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_REUT" hidden="1">"c5375"</definedName>
    <definedName name="IQ_NI_GW_GUIDANCE" hidden="1">"c4471"</definedName>
    <definedName name="IQ_NI_GW_HIGH_EST_REUT" hidden="1">"c5377"</definedName>
    <definedName name="IQ_NI_GW_HIGH_GUIDANCE" hidden="1">"c4178"</definedName>
    <definedName name="IQ_NI_GW_LOW_EST_REUT" hidden="1">"c5378"</definedName>
    <definedName name="IQ_NI_GW_LOW_GUIDANCE" hidden="1">"c4218"</definedName>
    <definedName name="IQ_NI_GW_MEDIAN_EST_REUT" hidden="1">"c5376"</definedName>
    <definedName name="IQ_NI_GW_NUM_EST_REUT" hidden="1">"c5379"</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"c3966"</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ICE_CFPS_FWD" hidden="1">"c2237"</definedName>
    <definedName name="IQ_PRICE_CFPS_FWD_REUT" hidden="1">"c4053"</definedName>
    <definedName name="IQ_PRICE_OVER_BVPS" hidden="1">"c1412"</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REUT" hidden="1">"c5481"</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ACT_OR_EST_REUT" hidden="1">"c5461"</definedName>
    <definedName name="IQ_REVENUE_EST" hidden="1">"c1126"</definedName>
    <definedName name="IQ_REVENUE_EST_BOTTOM_UP" hidden="1">"c5488"</definedName>
    <definedName name="IQ_REVENUE_EST_BOTTOM_UP_REUT" hidden="1">"c5496"</definedName>
    <definedName name="IQ_REVENUE_EST_REUT" hidden="1">"c3634"</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39620.6696064815</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TDDEV_EST" hidden="1">"c4538"</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"c2104"</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IsColHidden" hidden="1">FALSE</definedName>
    <definedName name="IsLTMColHidden" hidden="1">FALSE</definedName>
    <definedName name="iso.T.land">#REF!,#REF!</definedName>
    <definedName name="ISO_Fees_Base_Year" localSheetId="19">#REF!</definedName>
    <definedName name="ISO_Fees_Input">#REF!</definedName>
    <definedName name="istat" localSheetId="19">#REF!</definedName>
    <definedName name="JANBS" localSheetId="19">#REF!</definedName>
    <definedName name="JE" localSheetId="19">#REF!</definedName>
    <definedName name="JETSET" localSheetId="28">#REF!</definedName>
    <definedName name="JETSET" localSheetId="36">#REF!</definedName>
    <definedName name="JETSET" localSheetId="37">#REF!</definedName>
    <definedName name="JETSET" localSheetId="38">#REF!</definedName>
    <definedName name="JETSET" localSheetId="27">#REF!</definedName>
    <definedName name="JETSET" localSheetId="29">#REF!</definedName>
    <definedName name="JETSET" localSheetId="30">#REF!</definedName>
    <definedName name="JETSET" localSheetId="31">#REF!</definedName>
    <definedName name="JETSET" localSheetId="33">#REF!</definedName>
    <definedName name="JETSET" localSheetId="0">#REF!</definedName>
    <definedName name="JETSET">#REF!</definedName>
    <definedName name="jkhhkl" localSheetId="19" hidden="1">{"Page_1",#N/A,FALSE,"BAD4Q98";"Page_2",#N/A,FALSE,"BAD4Q98";"Page_3",#N/A,FALSE,"BAD4Q98";"Page_4",#N/A,FALSE,"BAD4Q98";"Page_5",#N/A,FALSE,"BAD4Q98";"Page_6",#N/A,FALSE,"BAD4Q98";"Input_1",#N/A,FALSE,"BAD4Q98";"Input_2",#N/A,FALSE,"BAD4Q98"}</definedName>
    <definedName name="July2007" localSheetId="19" hidden="1">{"2002Frcst","06Month",FALSE,"Frcst Format 2002"}</definedName>
    <definedName name="June" localSheetId="19" hidden="1">{"Page_1",#N/A,FALSE,"BAD4Q98";"Page_2",#N/A,FALSE,"BAD4Q98";"Page_3",#N/A,FALSE,"BAD4Q98";"Page_4",#N/A,FALSE,"BAD4Q98";"Page_5",#N/A,FALSE,"BAD4Q98";"Page_6",#N/A,FALSE,"BAD4Q98";"Input_1",#N/A,FALSE,"BAD4Q98";"Input_2",#N/A,FALSE,"BAD4Q98"}</definedName>
    <definedName name="jutf" hidden="1">#REF!</definedName>
    <definedName name="JWSActualDiscBonus2006" localSheetId="19" hidden="1">#REF!</definedName>
    <definedName name="JWSBase2005" localSheetId="19" hidden="1">#REF!</definedName>
    <definedName name="JWSBase2006" localSheetId="19" hidden="1">#REF!</definedName>
    <definedName name="JWSBase2007" hidden="1">#REF!</definedName>
    <definedName name="JWSBonusPool" hidden="1">#REF!</definedName>
    <definedName name="JWSBonusReceived2006" hidden="1">#REF!</definedName>
    <definedName name="JWSBonusSacr2006" hidden="1">#REF!</definedName>
    <definedName name="JWSBusinessArea" hidden="1">#REF!</definedName>
    <definedName name="JWSCostCentre" hidden="1">#REF!</definedName>
    <definedName name="JWSCountry" hidden="1">#REF!</definedName>
    <definedName name="JWSCurrency" hidden="1">#REF!</definedName>
    <definedName name="JWSDataArea" hidden="1">#REF!</definedName>
    <definedName name="JWSDepartment" hidden="1">#REF!</definedName>
    <definedName name="JWSDiscBonus2006" hidden="1">#REF!</definedName>
    <definedName name="JWSEmpID" hidden="1">#REF!</definedName>
    <definedName name="JWSEmpName" hidden="1">#REF!</definedName>
    <definedName name="JWSFTE" hidden="1">#REF!</definedName>
    <definedName name="JWSG1_Base_M" hidden="1">#REF!</definedName>
    <definedName name="JWSG1_Base_UQ" hidden="1">#REF!</definedName>
    <definedName name="JWSG1_JobCode" hidden="1">#REF!</definedName>
    <definedName name="JWSG1_MarketDesc" hidden="1">#REF!</definedName>
    <definedName name="JWSG1_SurveyCode" hidden="1">#REF!</definedName>
    <definedName name="JWSG1_TotalComp_M" hidden="1">#REF!</definedName>
    <definedName name="JWSG1_TotalComp_UQ" hidden="1">#REF!</definedName>
    <definedName name="JWSG2_Base_M" hidden="1">#REF!</definedName>
    <definedName name="JWSG2_Base_UQ" hidden="1">#REF!</definedName>
    <definedName name="JWSG2_JobCode" hidden="1">#REF!</definedName>
    <definedName name="JWSG2_MarketDesc" hidden="1">#REF!</definedName>
    <definedName name="JWSG2_SurveyCode" hidden="1">#REF!</definedName>
    <definedName name="JWSG2_TotalComp_M" hidden="1">#REF!</definedName>
    <definedName name="JWSG2_TotalComp_UQ" hidden="1">#REF!</definedName>
    <definedName name="JWSGender" hidden="1">#REF!</definedName>
    <definedName name="JWSGuarBonus2006" hidden="1">#REF!</definedName>
    <definedName name="JWSHireDate" hidden="1">#REF!</definedName>
    <definedName name="JWSIntAssign" hidden="1">#REF!</definedName>
    <definedName name="JWSJobTitle" hidden="1">#REF!</definedName>
    <definedName name="JWSManagerLevel" hidden="1">#REF!</definedName>
    <definedName name="JWSOffshorePen2006" hidden="1">#REF!</definedName>
    <definedName name="JWSPerChangeSalary" hidden="1">#REF!</definedName>
    <definedName name="JWSPerChangeTotalComp" hidden="1">#REF!</definedName>
    <definedName name="JWSPerformGuar2006" hidden="1">#REF!</definedName>
    <definedName name="JWSProductLine" hidden="1">#REF!</definedName>
    <definedName name="JWSProfitSharing2006" hidden="1">#REF!</definedName>
    <definedName name="JWSPromotionFlag" hidden="1">#REF!</definedName>
    <definedName name="JWSPropJobTitle" hidden="1">#REF!</definedName>
    <definedName name="JWSPropManagerLevel" hidden="1">#REF!</definedName>
    <definedName name="JWSRating2004" hidden="1">#REF!</definedName>
    <definedName name="JWSRating2005" hidden="1">#REF!</definedName>
    <definedName name="JWSRating2006" hidden="1">#REF!</definedName>
    <definedName name="JWSRational" hidden="1">#REF!</definedName>
    <definedName name="JWSRegion" hidden="1">#REF!</definedName>
    <definedName name="JWSSalesCommQ42006" hidden="1">#REF!</definedName>
    <definedName name="JWSTotalBonus2005" hidden="1">#REF!</definedName>
    <definedName name="JWSTotalBonus2006" hidden="1">#REF!</definedName>
    <definedName name="JWSTotalComp2004" hidden="1">#REF!</definedName>
    <definedName name="JWSTotalComp2005" hidden="1">#REF!</definedName>
    <definedName name="JWSTotalComp2006" hidden="1">#REF!</definedName>
    <definedName name="JWSValueAccount2006" hidden="1">#REF!</definedName>
    <definedName name="JWSValueAccount2007" hidden="1">#REF!</definedName>
    <definedName name="JWSVAMarker" hidden="1">#REF!</definedName>
    <definedName name="k" hidden="1">#REF!</definedName>
    <definedName name="kenerr" localSheetId="19" hidden="1">{"by_month",#N/A,TRUE,"template";"Destec_month",#N/A,TRUE,"template";"by_quarter",#N/A,TRUE,"template";"destec_quarter",#N/A,TRUE,"template";"by_year",#N/A,TRUE,"template";"Destec_annual",#N/A,TRUE,"template"}</definedName>
    <definedName name="kern" localSheetId="19" hidden="1">{#N/A,#N/A,FALSE,"Cash";#N/A,#N/A,FALSE,"Acct. Rec";#N/A,#N/A,FALSE,"Accr. Int.";#N/A,#N/A,FALSE,"Misc AR";#N/A,#N/A,FALSE,"PP Tax";#N/A,#N/A,FALSE,"PP Fuel";#N/A,#N/A,FALSE,"PP Ins.";#N/A,#N/A,FALSE,"PP&amp;E";#N/A,#N/A,FALSE,"Open AP";#N/A,#N/A,FALSE,"AP Other";#N/A,#N/A,FALSE,"ERR 1997";#N/A,#N/A,FALSE,"Other Accr";#N/A,#N/A,FALSE,"Revolving Loan";#N/A,#N/A,FALSE,"LTDebt";#N/A,#N/A,FALSE,"Capital";#N/A,#N/A,FALSE,"Steam";#N/A,#N/A,FALSE,"IPT Elec";#N/A,#N/A,FALSE,"SCE Elec";#N/A,#N/A,FALSE,"FUEL 98";#N/A,#N/A,FALSE,"Water";#N/A,#N/A,FALSE,"Waste";#N/A,#N/A,FALSE,"DOC O&amp;M";#N/A,#N/A,FALSE,"Interconnect";#N/A,#N/A,FALSE,"ERR Exp";#N/A,#N/A,FALSE,"Standby"}</definedName>
    <definedName name="kjkj">#REF!</definedName>
    <definedName name="ksjfjJJJJ" localSheetId="19" hidden="1">{"Sch.L_MaterialIssue",#N/A,FALSE,"Sch.L"}</definedName>
    <definedName name="kWh" localSheetId="19">#REF!</definedName>
    <definedName name="LAHRS">#REF!</definedName>
    <definedName name="Land_Purchase_Option_Pmts">#REF!</definedName>
    <definedName name="Land_Trust_Funding_Input">#REF!</definedName>
    <definedName name="Land_Trust_Funding_Period">#REF!</definedName>
    <definedName name="landlordcentralac" localSheetId="19">#REF!</definedName>
    <definedName name="landlordrefrigerator" localSheetId="19">#REF!</definedName>
    <definedName name="landlordwindowac" localSheetId="19">#REF!</definedName>
    <definedName name="LARR">#REF!</definedName>
    <definedName name="Last_Row" localSheetId="19">IF('ESA Table 11'!Values_Entered,Header_Row+'ESA Table 11'!Number_of_Payments,Header_Row)</definedName>
    <definedName name="Last_Row_Pref" localSheetId="19">IF('ESA Table 11'!Values_Entered_Pref,Header_Row_Pref+'ESA Table 11'!No_of_Pamts_Pref,Header_Row_Pref)</definedName>
    <definedName name="LC_Arrangement_Fee_Rate" localSheetId="19">#REF!</definedName>
    <definedName name="LC_Commitment_Fee_Rate">#REF!</definedName>
    <definedName name="LCM" localSheetId="19">#REF!</definedName>
    <definedName name="LDs_EPC_Contractor">#REF!</definedName>
    <definedName name="LDs_Turbine_Supplier">#REF!</definedName>
    <definedName name="Leveraged_Results_Print_Range" localSheetId="19">#REF!</definedName>
    <definedName name="LiabDate" localSheetId="19">#REF!</definedName>
    <definedName name="Liabilities">#REF!,#REF!,#REF!,#REF!,#REF!,#REF!,#REF!,#REF!,#REF!,#REF!,#REF!,#REF!,#REF!,#REF!,#REF!,#REF!,#REF!,#REF!,#REF!,#REF!</definedName>
    <definedName name="LIBOR_12_year_Fwd_Swap_Tranche_B" localSheetId="19">#REF!</definedName>
    <definedName name="LIBOR_2_year_Swap">#REF!</definedName>
    <definedName name="LIBOR_2_year_Swap__Tranche_A_B_C">#REF!</definedName>
    <definedName name="LIBOR_3_year_Fwd_Swap__Tranche_A">#REF!</definedName>
    <definedName name="LIBOR_3_year_Fwd_Swap_Tranche_B_C">#REF!</definedName>
    <definedName name="LIGB">#REF!</definedName>
    <definedName name="limcount" hidden="1">1</definedName>
    <definedName name="LLC_Debt_Service_Coverage_Ratio_List">#REF!</definedName>
    <definedName name="Loan_Balance_End_of_Month">#REF!</definedName>
    <definedName name="Loan_Facility_Amount">#REF!</definedName>
    <definedName name="LOCTTLHRS">#REF!</definedName>
    <definedName name="low_income_discount_Baseline" localSheetId="28">#REF!</definedName>
    <definedName name="low_income_discount_Baseline" localSheetId="36">#REF!</definedName>
    <definedName name="low_income_discount_Baseline" localSheetId="37">#REF!</definedName>
    <definedName name="low_income_discount_Baseline" localSheetId="38">#REF!</definedName>
    <definedName name="low_income_discount_Baseline" localSheetId="27">#REF!</definedName>
    <definedName name="low_income_discount_Baseline" localSheetId="29">#REF!</definedName>
    <definedName name="low_income_discount_Baseline" localSheetId="30">#REF!</definedName>
    <definedName name="low_income_discount_Baseline" localSheetId="31">#REF!</definedName>
    <definedName name="low_income_discount_Baseline" localSheetId="33">#REF!</definedName>
    <definedName name="low_income_discount_Baseline" localSheetId="19">#REF!</definedName>
    <definedName name="low_income_discount_Baseline" localSheetId="0">#REF!</definedName>
    <definedName name="low_income_discount_Baseline">#REF!</definedName>
    <definedName name="lowflowshowerhead" localSheetId="19">#REF!</definedName>
    <definedName name="LS_1_allnight" localSheetId="28">#REF!</definedName>
    <definedName name="LS_1_allnight" localSheetId="36">#REF!</definedName>
    <definedName name="LS_1_allnight" localSheetId="37">#REF!</definedName>
    <definedName name="LS_1_allnight" localSheetId="38">#REF!</definedName>
    <definedName name="LS_1_allnight" localSheetId="27">#REF!</definedName>
    <definedName name="LS_1_allnight" localSheetId="29">#REF!</definedName>
    <definedName name="LS_1_allnight" localSheetId="30">#REF!</definedName>
    <definedName name="LS_1_allnight" localSheetId="31">#REF!</definedName>
    <definedName name="LS_1_allnight" localSheetId="33">#REF!</definedName>
    <definedName name="LS_1_allnight" localSheetId="19">#REF!</definedName>
    <definedName name="LS_1_allnight" localSheetId="0">#REF!</definedName>
    <definedName name="LS_1_allnight">#REF!</definedName>
    <definedName name="LS_1_midnight" localSheetId="28">#REF!</definedName>
    <definedName name="LS_1_midnight" localSheetId="36">#REF!</definedName>
    <definedName name="LS_1_midnight" localSheetId="37">#REF!</definedName>
    <definedName name="LS_1_midnight" localSheetId="38">#REF!</definedName>
    <definedName name="LS_1_midnight" localSheetId="27">#REF!</definedName>
    <definedName name="LS_1_midnight" localSheetId="29">#REF!</definedName>
    <definedName name="LS_1_midnight" localSheetId="30">#REF!</definedName>
    <definedName name="LS_1_midnight" localSheetId="31">#REF!</definedName>
    <definedName name="LS_1_midnight" localSheetId="33">#REF!</definedName>
    <definedName name="LS_1_midnight" localSheetId="19">#REF!</definedName>
    <definedName name="LS_1_midnight" localSheetId="0">#REF!</definedName>
    <definedName name="LS_1_midnight">#REF!</definedName>
    <definedName name="LS_2_allnight" localSheetId="28">#REF!</definedName>
    <definedName name="LS_2_allnight" localSheetId="36">#REF!</definedName>
    <definedName name="LS_2_allnight" localSheetId="37">#REF!</definedName>
    <definedName name="LS_2_allnight" localSheetId="38">#REF!</definedName>
    <definedName name="LS_2_allnight" localSheetId="27">#REF!</definedName>
    <definedName name="LS_2_allnight" localSheetId="29">#REF!</definedName>
    <definedName name="LS_2_allnight" localSheetId="30">#REF!</definedName>
    <definedName name="LS_2_allnight" localSheetId="31">#REF!</definedName>
    <definedName name="LS_2_allnight" localSheetId="33">#REF!</definedName>
    <definedName name="LS_2_allnight" localSheetId="19">#REF!</definedName>
    <definedName name="LS_2_allnight" localSheetId="0">#REF!</definedName>
    <definedName name="LS_2_allnight">#REF!</definedName>
    <definedName name="LS_2_midnight" localSheetId="28">#REF!</definedName>
    <definedName name="LS_2_midnight" localSheetId="36">#REF!</definedName>
    <definedName name="LS_2_midnight" localSheetId="37">#REF!</definedName>
    <definedName name="LS_2_midnight" localSheetId="38">#REF!</definedName>
    <definedName name="LS_2_midnight" localSheetId="27">#REF!</definedName>
    <definedName name="LS_2_midnight" localSheetId="29">#REF!</definedName>
    <definedName name="LS_2_midnight" localSheetId="30">#REF!</definedName>
    <definedName name="LS_2_midnight" localSheetId="31">#REF!</definedName>
    <definedName name="LS_2_midnight" localSheetId="33">#REF!</definedName>
    <definedName name="LS_2_midnight" localSheetId="19">#REF!</definedName>
    <definedName name="LS_2_midnight" localSheetId="0">#REF!</definedName>
    <definedName name="LS_2_midnight">#REF!</definedName>
    <definedName name="LS_3" localSheetId="28">#REF!</definedName>
    <definedName name="LS_3" localSheetId="36">#REF!</definedName>
    <definedName name="LS_3" localSheetId="37">#REF!</definedName>
    <definedName name="LS_3" localSheetId="38">#REF!</definedName>
    <definedName name="LS_3" localSheetId="27">#REF!</definedName>
    <definedName name="LS_3" localSheetId="29">#REF!</definedName>
    <definedName name="LS_3" localSheetId="30">#REF!</definedName>
    <definedName name="LS_3" localSheetId="31">#REF!</definedName>
    <definedName name="LS_3" localSheetId="33">#REF!</definedName>
    <definedName name="LS_3" localSheetId="19">#REF!</definedName>
    <definedName name="LS_3" localSheetId="0">#REF!</definedName>
    <definedName name="LS_3">#REF!</definedName>
    <definedName name="ls5per" localSheetId="19">#REF!</definedName>
    <definedName name="lssdge" localSheetId="19">#REF!</definedName>
    <definedName name="LUNCH" localSheetId="19">#REF!</definedName>
    <definedName name="Major_Maintenance_BOP_Base_Year" localSheetId="19">#REF!</definedName>
    <definedName name="Major_Maintenance_BOP_Book" localSheetId="19">#REF!</definedName>
    <definedName name="Major_Maintenance_BOP_Cash" localSheetId="19">#REF!</definedName>
    <definedName name="Major_Maintenance_BOP_Escalation_Factor" localSheetId="19">#REF!</definedName>
    <definedName name="Major_Maintenance_Smoothing_Threshold">#REF!</definedName>
    <definedName name="Major_Maintenance_Table">#REF!</definedName>
    <definedName name="marathon"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MAS_Base_Year">#REF!</definedName>
    <definedName name="Mayfdsdfd" localSheetId="19" hidden="1">{"Page_1",#N/A,FALSE,"BAD4Q98";"Page_2",#N/A,FALSE,"BAD4Q98";"Page_3",#N/A,FALSE,"BAD4Q98";"Page_4",#N/A,FALSE,"BAD4Q98";"Page_5",#N/A,FALSE,"BAD4Q98";"Page_6",#N/A,FALSE,"BAD4Q98";"Input_1",#N/A,FALSE,"BAD4Q98";"Input_2",#N/A,FALSE,"BAD4Q98"}</definedName>
    <definedName name="mb_inputLocation" hidden="1">#REF!</definedName>
    <definedName name="MC__T_Land" localSheetId="28">#REF!</definedName>
    <definedName name="MC__T_Land" localSheetId="36">#REF!</definedName>
    <definedName name="MC__T_Land" localSheetId="37">#REF!</definedName>
    <definedName name="MC__T_Land" localSheetId="38">#REF!</definedName>
    <definedName name="MC__T_Land" localSheetId="27">#REF!</definedName>
    <definedName name="MC__T_Land" localSheetId="29">#REF!</definedName>
    <definedName name="MC__T_Land" localSheetId="30">#REF!</definedName>
    <definedName name="MC__T_Land" localSheetId="31">#REF!</definedName>
    <definedName name="MC__T_Land" localSheetId="33">#REF!</definedName>
    <definedName name="MC__T_Land" localSheetId="19">#REF!</definedName>
    <definedName name="MC__T_Land" localSheetId="0">#REF!</definedName>
    <definedName name="MC__T_Land">#REF!</definedName>
    <definedName name="mc_dist_circuits" localSheetId="28">#REF!</definedName>
    <definedName name="mc_dist_circuits" localSheetId="36">#REF!</definedName>
    <definedName name="mc_dist_circuits" localSheetId="37">#REF!</definedName>
    <definedName name="mc_dist_circuits" localSheetId="38">#REF!</definedName>
    <definedName name="mc_dist_circuits" localSheetId="27">#REF!</definedName>
    <definedName name="mc_dist_circuits" localSheetId="29">#REF!</definedName>
    <definedName name="mc_dist_circuits" localSheetId="30">#REF!</definedName>
    <definedName name="mc_dist_circuits" localSheetId="31">#REF!</definedName>
    <definedName name="mc_dist_circuits" localSheetId="33">#REF!</definedName>
    <definedName name="mc_dist_circuits" localSheetId="19">#REF!</definedName>
    <definedName name="mc_dist_circuits" localSheetId="0">#REF!</definedName>
    <definedName name="mc_dist_circuits">#REF!</definedName>
    <definedName name="mc_dist_land" localSheetId="28">#REF!</definedName>
    <definedName name="mc_dist_land" localSheetId="36">#REF!</definedName>
    <definedName name="mc_dist_land" localSheetId="37">#REF!</definedName>
    <definedName name="mc_dist_land" localSheetId="38">#REF!</definedName>
    <definedName name="mc_dist_land" localSheetId="27">#REF!</definedName>
    <definedName name="mc_dist_land" localSheetId="29">#REF!</definedName>
    <definedName name="mc_dist_land" localSheetId="30">#REF!</definedName>
    <definedName name="mc_dist_land" localSheetId="31">#REF!</definedName>
    <definedName name="mc_dist_land" localSheetId="33">#REF!</definedName>
    <definedName name="mc_dist_land" localSheetId="0">#REF!</definedName>
    <definedName name="mc_dist_land">#REF!</definedName>
    <definedName name="mc_dist_station" localSheetId="28">#REF!</definedName>
    <definedName name="mc_dist_station" localSheetId="36">#REF!</definedName>
    <definedName name="mc_dist_station" localSheetId="37">#REF!</definedName>
    <definedName name="mc_dist_station" localSheetId="38">#REF!</definedName>
    <definedName name="mc_dist_station" localSheetId="27">#REF!</definedName>
    <definedName name="mc_dist_station" localSheetId="29">#REF!</definedName>
    <definedName name="mc_dist_station" localSheetId="30">#REF!</definedName>
    <definedName name="mc_dist_station" localSheetId="31">#REF!</definedName>
    <definedName name="mc_dist_station" localSheetId="33">#REF!</definedName>
    <definedName name="mc_dist_station" localSheetId="0">#REF!</definedName>
    <definedName name="mc_dist_station">#REF!</definedName>
    <definedName name="mc_non_iso_t_circuits" localSheetId="28">#REF!</definedName>
    <definedName name="mc_non_iso_t_circuits" localSheetId="36">#REF!</definedName>
    <definedName name="mc_non_iso_t_circuits" localSheetId="37">#REF!</definedName>
    <definedName name="mc_non_iso_t_circuits" localSheetId="38">#REF!</definedName>
    <definedName name="mc_non_iso_t_circuits" localSheetId="27">#REF!</definedName>
    <definedName name="mc_non_iso_t_circuits" localSheetId="29">#REF!</definedName>
    <definedName name="mc_non_iso_t_circuits" localSheetId="30">#REF!</definedName>
    <definedName name="mc_non_iso_t_circuits" localSheetId="31">#REF!</definedName>
    <definedName name="mc_non_iso_t_circuits" localSheetId="33">#REF!</definedName>
    <definedName name="mc_non_iso_t_circuits" localSheetId="0">#REF!</definedName>
    <definedName name="mc_non_iso_t_circuits">#REF!</definedName>
    <definedName name="MC_non_iso_T_Land" localSheetId="28">#REF!</definedName>
    <definedName name="MC_non_iso_T_Land" localSheetId="36">#REF!</definedName>
    <definedName name="MC_non_iso_T_Land" localSheetId="37">#REF!</definedName>
    <definedName name="MC_non_iso_T_Land" localSheetId="38">#REF!</definedName>
    <definedName name="MC_non_iso_T_Land" localSheetId="27">#REF!</definedName>
    <definedName name="MC_non_iso_T_Land" localSheetId="29">#REF!</definedName>
    <definedName name="MC_non_iso_T_Land" localSheetId="30">#REF!</definedName>
    <definedName name="MC_non_iso_T_Land" localSheetId="31">#REF!</definedName>
    <definedName name="MC_non_iso_T_Land" localSheetId="33">#REF!</definedName>
    <definedName name="MC_non_iso_T_Land" localSheetId="0">#REF!</definedName>
    <definedName name="MC_non_iso_T_Land">#REF!</definedName>
    <definedName name="MC_non_iso_t_station" localSheetId="28">#REF!</definedName>
    <definedName name="MC_non_iso_t_station" localSheetId="36">#REF!</definedName>
    <definedName name="MC_non_iso_t_station" localSheetId="37">#REF!</definedName>
    <definedName name="MC_non_iso_t_station" localSheetId="38">#REF!</definedName>
    <definedName name="MC_non_iso_t_station" localSheetId="27">#REF!</definedName>
    <definedName name="MC_non_iso_t_station" localSheetId="29">#REF!</definedName>
    <definedName name="MC_non_iso_t_station" localSheetId="30">#REF!</definedName>
    <definedName name="MC_non_iso_t_station" localSheetId="31">#REF!</definedName>
    <definedName name="MC_non_iso_t_station" localSheetId="33">#REF!</definedName>
    <definedName name="MC_non_iso_t_station" localSheetId="0">#REF!</definedName>
    <definedName name="MC_non_iso_t_station">#REF!</definedName>
    <definedName name="mc_t_circuits" localSheetId="28">#REF!</definedName>
    <definedName name="mc_t_circuits" localSheetId="36">#REF!</definedName>
    <definedName name="mc_t_circuits" localSheetId="37">#REF!</definedName>
    <definedName name="mc_t_circuits" localSheetId="38">#REF!</definedName>
    <definedName name="mc_t_circuits" localSheetId="27">#REF!</definedName>
    <definedName name="mc_t_circuits" localSheetId="29">#REF!</definedName>
    <definedName name="mc_t_circuits" localSheetId="30">#REF!</definedName>
    <definedName name="mc_t_circuits" localSheetId="31">#REF!</definedName>
    <definedName name="mc_t_circuits" localSheetId="33">#REF!</definedName>
    <definedName name="mc_t_circuits" localSheetId="0">#REF!</definedName>
    <definedName name="mc_t_circuits">#REF!</definedName>
    <definedName name="MC_T_Land" localSheetId="28">#REF!</definedName>
    <definedName name="MC_T_Land" localSheetId="36">#REF!</definedName>
    <definedName name="MC_T_Land" localSheetId="37">#REF!</definedName>
    <definedName name="MC_T_Land" localSheetId="38">#REF!</definedName>
    <definedName name="MC_T_Land" localSheetId="27">#REF!</definedName>
    <definedName name="MC_T_Land" localSheetId="29">#REF!</definedName>
    <definedName name="MC_T_Land" localSheetId="30">#REF!</definedName>
    <definedName name="MC_T_Land" localSheetId="31">#REF!</definedName>
    <definedName name="MC_T_Land" localSheetId="33">#REF!</definedName>
    <definedName name="MC_T_Land" localSheetId="0">#REF!</definedName>
    <definedName name="MC_T_Land">#REF!</definedName>
    <definedName name="MC_t_station" localSheetId="28">#REF!</definedName>
    <definedName name="MC_t_station" localSheetId="36">#REF!</definedName>
    <definedName name="MC_t_station" localSheetId="37">#REF!</definedName>
    <definedName name="MC_t_station" localSheetId="38">#REF!</definedName>
    <definedName name="MC_t_station" localSheetId="27">#REF!</definedName>
    <definedName name="MC_t_station" localSheetId="29">#REF!</definedName>
    <definedName name="MC_t_station" localSheetId="30">#REF!</definedName>
    <definedName name="MC_t_station" localSheetId="31">#REF!</definedName>
    <definedName name="MC_t_station" localSheetId="33">#REF!</definedName>
    <definedName name="MC_t_station" localSheetId="0">#REF!</definedName>
    <definedName name="MC_t_station">#REF!</definedName>
    <definedName name="McKittrick_School_District_Donation_Input">#REF!</definedName>
    <definedName name="MCRR_22" localSheetId="28">#REF!</definedName>
    <definedName name="MCRR_22" localSheetId="36">#REF!</definedName>
    <definedName name="MCRR_22" localSheetId="37">#REF!</definedName>
    <definedName name="MCRR_22" localSheetId="38">#REF!</definedName>
    <definedName name="MCRR_22" localSheetId="27">#REF!</definedName>
    <definedName name="MCRR_22" localSheetId="29">#REF!</definedName>
    <definedName name="MCRR_22" localSheetId="30">#REF!</definedName>
    <definedName name="MCRR_22" localSheetId="31">#REF!</definedName>
    <definedName name="MCRR_22" localSheetId="33">#REF!</definedName>
    <definedName name="MCRR_22" localSheetId="19">#REF!</definedName>
    <definedName name="MCRR_22" localSheetId="0">#REF!</definedName>
    <definedName name="MCRR_22">#REF!</definedName>
    <definedName name="MCRR_TABLE" localSheetId="28">#REF!</definedName>
    <definedName name="MCRR_TABLE" localSheetId="36">#REF!</definedName>
    <definedName name="MCRR_TABLE" localSheetId="37">#REF!</definedName>
    <definedName name="MCRR_TABLE" localSheetId="38">#REF!</definedName>
    <definedName name="MCRR_TABLE" localSheetId="27">#REF!</definedName>
    <definedName name="MCRR_TABLE" localSheetId="29">#REF!</definedName>
    <definedName name="MCRR_TABLE" localSheetId="30">#REF!</definedName>
    <definedName name="MCRR_TABLE" localSheetId="31">#REF!</definedName>
    <definedName name="MCRR_TABLE" localSheetId="33">#REF!</definedName>
    <definedName name="MCRR_TABLE" localSheetId="19">#REF!</definedName>
    <definedName name="MCRR_TABLE" localSheetId="0">#REF!</definedName>
    <definedName name="MCRR_TABLE">#REF!</definedName>
    <definedName name="MCRR_TABLE_W_RD" localSheetId="28">#REF!</definedName>
    <definedName name="MCRR_TABLE_W_RD" localSheetId="36">#REF!</definedName>
    <definedName name="MCRR_TABLE_W_RD" localSheetId="37">#REF!</definedName>
    <definedName name="MCRR_TABLE_W_RD" localSheetId="38">#REF!</definedName>
    <definedName name="MCRR_TABLE_W_RD" localSheetId="27">#REF!</definedName>
    <definedName name="MCRR_TABLE_W_RD" localSheetId="29">#REF!</definedName>
    <definedName name="MCRR_TABLE_W_RD" localSheetId="30">#REF!</definedName>
    <definedName name="MCRR_TABLE_W_RD" localSheetId="31">#REF!</definedName>
    <definedName name="MCRR_TABLE_W_RD" localSheetId="33">#REF!</definedName>
    <definedName name="MCRR_TABLE_W_RD" localSheetId="19">#REF!</definedName>
    <definedName name="MCRR_TABLE_W_RD" localSheetId="0">#REF!</definedName>
    <definedName name="MCRR_TABLE_W_RD">#REF!</definedName>
    <definedName name="MDD_Sector_1" localSheetId="28">#REF!</definedName>
    <definedName name="MDD_Sector_1" localSheetId="36">#REF!</definedName>
    <definedName name="MDD_Sector_1" localSheetId="37">#REF!</definedName>
    <definedName name="MDD_Sector_1" localSheetId="38">#REF!</definedName>
    <definedName name="MDD_Sector_1" localSheetId="27">#REF!</definedName>
    <definedName name="MDD_Sector_1" localSheetId="29">#REF!</definedName>
    <definedName name="MDD_Sector_1" localSheetId="30">#REF!</definedName>
    <definedName name="MDD_Sector_1" localSheetId="31">#REF!</definedName>
    <definedName name="MDD_Sector_1" localSheetId="33">#REF!</definedName>
    <definedName name="MDD_Sector_1" localSheetId="0">#REF!</definedName>
    <definedName name="MDD_Sector_1">#REF!</definedName>
    <definedName name="MDD_Sector_2" localSheetId="28">#REF!</definedName>
    <definedName name="MDD_Sector_2" localSheetId="36">#REF!</definedName>
    <definedName name="MDD_Sector_2" localSheetId="37">#REF!</definedName>
    <definedName name="MDD_Sector_2" localSheetId="38">#REF!</definedName>
    <definedName name="MDD_Sector_2" localSheetId="27">#REF!</definedName>
    <definedName name="MDD_Sector_2" localSheetId="29">#REF!</definedName>
    <definedName name="MDD_Sector_2" localSheetId="30">#REF!</definedName>
    <definedName name="MDD_Sector_2" localSheetId="31">#REF!</definedName>
    <definedName name="MDD_Sector_2" localSheetId="33">#REF!</definedName>
    <definedName name="MDD_Sector_2" localSheetId="0">#REF!</definedName>
    <definedName name="MDD_Sector_2">#REF!</definedName>
    <definedName name="MED_MTR">2</definedName>
    <definedName name="Merch_Cum_Escalation_Factor">#REF!</definedName>
    <definedName name="Merch_Fuel_Doll_KW">#REF!</definedName>
    <definedName name="Merch_margin_Doll_KW">#REF!</definedName>
    <definedName name="Merch_Months_partial_Year_Factor">#REF!</definedName>
    <definedName name="Michelle" localSheetId="19">#REF!</definedName>
    <definedName name="Minimum_Debt_Service_Coverage">#REF!</definedName>
    <definedName name="minorhomerepair" localSheetId="19">#REF!</definedName>
    <definedName name="misc" localSheetId="19">#REF!</definedName>
    <definedName name="Mobilization_Months">#REF!</definedName>
    <definedName name="MODEL" localSheetId="19">#REF!</definedName>
    <definedName name="modifiedavailmod"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Month" localSheetId="19">#REF!</definedName>
    <definedName name="Month1" localSheetId="19">#REF!</definedName>
    <definedName name="Month2" localSheetId="19">#REF!</definedName>
    <definedName name="Month3" localSheetId="19">#REF!</definedName>
    <definedName name="MONTHLYREC" localSheetId="19">#REF!</definedName>
    <definedName name="Months">#REF!</definedName>
    <definedName name="Months_of_Debt_Service_Reserve">#REF!</definedName>
    <definedName name="Months_Per_Year">#REF!</definedName>
    <definedName name="MSA_Fee">#REF!</definedName>
    <definedName name="MSA_Fee_Base_Year">#REF!</definedName>
    <definedName name="MSA_Fee_Input_per_Year">#REF!</definedName>
    <definedName name="MthAvg" localSheetId="19">#REF!</definedName>
    <definedName name="N_A">#REF!</definedName>
    <definedName name="Name" localSheetId="28">#REF!</definedName>
    <definedName name="Name" localSheetId="36">#REF!</definedName>
    <definedName name="Name" localSheetId="37">#REF!</definedName>
    <definedName name="Name" localSheetId="38">#REF!</definedName>
    <definedName name="Name" localSheetId="27">#REF!</definedName>
    <definedName name="Name" localSheetId="29">#REF!</definedName>
    <definedName name="Name" localSheetId="30">#REF!</definedName>
    <definedName name="Name" localSheetId="31">#REF!</definedName>
    <definedName name="Name" localSheetId="33">#REF!</definedName>
    <definedName name="Name" localSheetId="19">#REF!</definedName>
    <definedName name="Name" localSheetId="0">#REF!</definedName>
    <definedName name="Name">#REF!</definedName>
    <definedName name="Name1" localSheetId="28">#REF!</definedName>
    <definedName name="Name1" localSheetId="36">#REF!</definedName>
    <definedName name="Name1" localSheetId="37">#REF!</definedName>
    <definedName name="Name1" localSheetId="38">#REF!</definedName>
    <definedName name="Name1" localSheetId="27">#REF!</definedName>
    <definedName name="Name1" localSheetId="29">#REF!</definedName>
    <definedName name="Name1" localSheetId="30">#REF!</definedName>
    <definedName name="Name1" localSheetId="31">#REF!</definedName>
    <definedName name="Name1" localSheetId="33">#REF!</definedName>
    <definedName name="Name1" localSheetId="19">#REF!</definedName>
    <definedName name="Name1" localSheetId="0">#REF!</definedName>
    <definedName name="Name1">#REF!</definedName>
    <definedName name="Net_Cash_Flow">#REF!</definedName>
    <definedName name="Net_Fixed_Assets" localSheetId="19">#REF!</definedName>
    <definedName name="Net_Gain_on_Sale_of_Assets" localSheetId="19">#REF!</definedName>
    <definedName name="Net_Payments_on_Fire_Truck_during_Construction_Input" localSheetId="19">#REF!</definedName>
    <definedName name="Net_Start_Up_Revenues" localSheetId="19">#REF!</definedName>
    <definedName name="new" localSheetId="19" hidden="1">{"Page_1",#N/A,FALSE,"BAD4Q98";"Page_2",#N/A,FALSE,"BAD4Q98";"Page_3",#N/A,FALSE,"BAD4Q98";"Page_4",#N/A,FALSE,"BAD4Q98";"Page_5",#N/A,FALSE,"BAD4Q98";"Page_6",#N/A,FALSE,"BAD4Q98";"Input_1",#N/A,FALSE,"BAD4Q98";"Input_2",#N/A,FALSE,"BAD4Q98"}</definedName>
    <definedName name="newwrev" localSheetId="19" hidden="1">{#N/A,#N/A,TRUE,"SDGE";#N/A,#N/A,TRUE,"GBU";#N/A,#N/A,TRUE,"TBU";#N/A,#N/A,TRUE,"EDBU";#N/A,#N/A,TRUE,"ExclCC"}</definedName>
    <definedName name="nine">#REF!</definedName>
    <definedName name="No_of_Pamts_Pref" localSheetId="19">MATCH(0.01,End_Bal_Pref,-1)+1</definedName>
    <definedName name="non.iso.T.land">#REF!,#REF!</definedName>
    <definedName name="Non_Recourse_CP_Conduit_LIBOR_Spread" localSheetId="19">#REF!</definedName>
    <definedName name="Non_Recourse_Facility_CP_adder">#REF!</definedName>
    <definedName name="none" localSheetId="19" hidden="1">#REF!</definedName>
    <definedName name="none2" localSheetId="19" hidden="1">#REF!</definedName>
    <definedName name="nopremort" localSheetId="19">#REF!</definedName>
    <definedName name="NOx_Allowances__Nominal___ton" localSheetId="19">#REF!</definedName>
    <definedName name="Nox_Allowances_in_1999" localSheetId="19">#REF!</definedName>
    <definedName name="NOx_Emissions_Rate__lb_hr" localSheetId="19">#REF!</definedName>
    <definedName name="NOx_Offsets" localSheetId="19">#REF!</definedName>
    <definedName name="NOx_Offsets_Calculation_Factor__lb_MMBtu">#REF!</definedName>
    <definedName name="NOx_Offsets_Construction">#REF!</definedName>
    <definedName name="NPV_20_Year_12_Percent_Quarterly" localSheetId="19">#REF!</definedName>
    <definedName name="NPV_20_Year_13_Percent_Quarterly" localSheetId="19">#REF!</definedName>
    <definedName name="NPV_20_Year_14_Percent_Quarterly" localSheetId="19">#REF!</definedName>
    <definedName name="NQInd">#REF!</definedName>
    <definedName name="NRW"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Number_of_Payments" localSheetId="19">MATCH(0.01,End_Bal,-1)+1</definedName>
    <definedName name="Number_of_Payments">MATCH(0.01,End_Bal,-1)+1</definedName>
    <definedName name="Number_of_Units">#REF!</definedName>
    <definedName name="Number_of_Years_to_Payback" localSheetId="19">#REF!</definedName>
    <definedName name="NvsASD">"V1999-12-31"</definedName>
    <definedName name="NvsAutoDrillOk">"VN"</definedName>
    <definedName name="NvsElapsedTime">0.00223576388816582</definedName>
    <definedName name="NvsEndTime">36549.5633866898</definedName>
    <definedName name="NvsInstSpec">"%"</definedName>
    <definedName name="NvsLayoutType">"M3"</definedName>
    <definedName name="NvsPanelEffdt">"V1940-01-01"</definedName>
    <definedName name="NvsPanelSetid">"VPPL"</definedName>
    <definedName name="NvsReqBU">"VPPL"</definedName>
    <definedName name="NvsReqBUOnly">"VY"</definedName>
    <definedName name="NvsTransLed">"VN"</definedName>
    <definedName name="NvsTreeASD">"V1999-12-31"</definedName>
    <definedName name="NY_State_Dividend_Allowance_Rate">#REF!</definedName>
    <definedName name="NY_State_Excess_Dividends_Tax">#REF!</definedName>
    <definedName name="NY_State_Gross_Earnings_Tax">#REF!</definedName>
    <definedName name="NY_State_Gross_Receipts_Tax">#REF!</definedName>
    <definedName name="NY_State_Income_Tax_Switch">#REF!</definedName>
    <definedName name="o">#REF!</definedName>
    <definedName name="O_M_Mobilization" localSheetId="19">#REF!</definedName>
    <definedName name="O_M_Mobilization___Labor" localSheetId="19">#REF!</definedName>
    <definedName name="Off_Peak_Hours">#REF!</definedName>
    <definedName name="Off_Peak_Percent">#REF!</definedName>
    <definedName name="Offsite_Work_Road_Paving">#REF!</definedName>
    <definedName name="okay" localSheetId="19" hidden="1">{"Page_1",#N/A,FALSE,"BAD4Q98";"Page_2",#N/A,FALSE,"BAD4Q98";"Page_3",#N/A,FALSE,"BAD4Q98";"Page_4",#N/A,FALSE,"BAD4Q98";"Page_5",#N/A,FALSE,"BAD4Q98";"Page_6",#N/A,FALSE,"BAD4Q98";"Input_1",#N/A,FALSE,"BAD4Q98";"Input_2",#N/A,FALSE,"BAD4Q98"}</definedName>
    <definedName name="OL_1_Allnight" localSheetId="28">#REF!</definedName>
    <definedName name="OL_1_Allnight" localSheetId="36">#REF!</definedName>
    <definedName name="OL_1_Allnight" localSheetId="37">#REF!</definedName>
    <definedName name="OL_1_Allnight" localSheetId="38">#REF!</definedName>
    <definedName name="OL_1_Allnight" localSheetId="27">#REF!</definedName>
    <definedName name="OL_1_Allnight" localSheetId="29">#REF!</definedName>
    <definedName name="OL_1_Allnight" localSheetId="30">#REF!</definedName>
    <definedName name="OL_1_Allnight" localSheetId="31">#REF!</definedName>
    <definedName name="OL_1_Allnight" localSheetId="33">#REF!</definedName>
    <definedName name="OL_1_Allnight" localSheetId="19">#REF!</definedName>
    <definedName name="OL_1_Allnight" localSheetId="0">#REF!</definedName>
    <definedName name="OL_1_Allnight">#REF!</definedName>
    <definedName name="OL_1_Midnight" localSheetId="28">#REF!</definedName>
    <definedName name="OL_1_Midnight" localSheetId="36">#REF!</definedName>
    <definedName name="OL_1_Midnight" localSheetId="37">#REF!</definedName>
    <definedName name="OL_1_Midnight" localSheetId="38">#REF!</definedName>
    <definedName name="OL_1_Midnight" localSheetId="27">#REF!</definedName>
    <definedName name="OL_1_Midnight" localSheetId="29">#REF!</definedName>
    <definedName name="OL_1_Midnight" localSheetId="30">#REF!</definedName>
    <definedName name="OL_1_Midnight" localSheetId="31">#REF!</definedName>
    <definedName name="OL_1_Midnight" localSheetId="33">#REF!</definedName>
    <definedName name="OL_1_Midnight" localSheetId="19">#REF!</definedName>
    <definedName name="OL_1_Midnight" localSheetId="0">#REF!</definedName>
    <definedName name="OL_1_Midnight">#REF!</definedName>
    <definedName name="On_Peak_Hours">#REF!</definedName>
    <definedName name="On_Peak_Percent">#REF!</definedName>
    <definedName name="Open_Click">#REF!</definedName>
    <definedName name="Operator_Fee_during_Mobilization">#REF!</definedName>
    <definedName name="Opt_Discrate" localSheetId="19">#REF!</definedName>
    <definedName name="Opt_DR" localSheetId="19">#REF!</definedName>
    <definedName name="optindexswap_meanreversion" localSheetId="19">#REF!</definedName>
    <definedName name="optindexswap_model">#REF!</definedName>
    <definedName name="optindexswap_treesteps">#REF!</definedName>
    <definedName name="optindexswap_volatility">#REF!</definedName>
    <definedName name="option_treesteps">#REF!</definedName>
    <definedName name="option_volatility">#REF!</definedName>
    <definedName name="Other_EPC_Scope_Items_Non_Bechtel">#REF!</definedName>
    <definedName name="Other_offsets" localSheetId="28">#REF!</definedName>
    <definedName name="Other_offsets" localSheetId="36">#REF!</definedName>
    <definedName name="Other_offsets" localSheetId="37">#REF!</definedName>
    <definedName name="Other_offsets" localSheetId="38">#REF!</definedName>
    <definedName name="Other_offsets" localSheetId="27">#REF!</definedName>
    <definedName name="Other_offsets" localSheetId="29">#REF!</definedName>
    <definedName name="Other_offsets" localSheetId="30">#REF!</definedName>
    <definedName name="Other_offsets" localSheetId="31">#REF!</definedName>
    <definedName name="Other_offsets" localSheetId="33">#REF!</definedName>
    <definedName name="Other_offsets" localSheetId="19">#REF!</definedName>
    <definedName name="Other_offsets" localSheetId="0">#REF!</definedName>
    <definedName name="Other_offsets">#REF!</definedName>
    <definedName name="OTHERHRS">#REF!</definedName>
    <definedName name="otherrev" localSheetId="19" hidden="1">{#N/A,#N/A,TRUE,"SDGE";#N/A,#N/A,TRUE,"GBU";#N/A,#N/A,TRUE,"TBU";#N/A,#N/A,TRUE,"EDBU";#N/A,#N/A,TRUE,"ExclCC"}</definedName>
    <definedName name="outreachassess" localSheetId="28">#REF!</definedName>
    <definedName name="outreachassess" localSheetId="36">#REF!</definedName>
    <definedName name="outreachassess" localSheetId="37">#REF!</definedName>
    <definedName name="outreachassess" localSheetId="38">#REF!</definedName>
    <definedName name="outreachassess" localSheetId="27">#REF!</definedName>
    <definedName name="outreachassess" localSheetId="29">#REF!</definedName>
    <definedName name="outreachassess" localSheetId="30">#REF!</definedName>
    <definedName name="outreachassess" localSheetId="31">#REF!</definedName>
    <definedName name="outreachassess" localSheetId="33">#REF!</definedName>
    <definedName name="outreachassess" localSheetId="19">#REF!</definedName>
    <definedName name="outreachassess" localSheetId="0">#REF!</definedName>
    <definedName name="outreachassess">#REF!</definedName>
    <definedName name="Ozone_Season_Factor" localSheetId="19">#REF!</definedName>
    <definedName name="p.Covenants" localSheetId="19" hidden="1">#REF!</definedName>
    <definedName name="p.Covenants_Titles" localSheetId="19" hidden="1">#REF!</definedName>
    <definedName name="p.CreditStats" localSheetId="19" hidden="1">#REF!</definedName>
    <definedName name="p.DCF" hidden="1">#REF!</definedName>
    <definedName name="p.DCF_Titles" hidden="1">#REF!</definedName>
    <definedName name="p.IRR" hidden="1">#REF!</definedName>
    <definedName name="p.IRR_Titles" hidden="1">#REF!</definedName>
    <definedName name="p.SP" hidden="1">#REF!</definedName>
    <definedName name="p.Summary" hidden="1">#REF!</definedName>
    <definedName name="p.Summary_Titles" hidden="1">#REF!</definedName>
    <definedName name="P_Tot" localSheetId="1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Page_1">"h2:m65"</definedName>
    <definedName name="Page_2">"p2:z62"</definedName>
    <definedName name="Page_3">"ad2:al80"</definedName>
    <definedName name="Page_4">"ad83:am138"</definedName>
    <definedName name="Page_5">"ap2:bf77"</definedName>
    <definedName name="Page_6">"bj2:cc81"</definedName>
    <definedName name="PAGE1" localSheetId="19">#REF!</definedName>
    <definedName name="PAGE1.1_MCRR_21" localSheetId="28">#REF!</definedName>
    <definedName name="PAGE1.1_MCRR_21" localSheetId="36">#REF!</definedName>
    <definedName name="PAGE1.1_MCRR_21" localSheetId="37">#REF!</definedName>
    <definedName name="PAGE1.1_MCRR_21" localSheetId="38">#REF!</definedName>
    <definedName name="PAGE1.1_MCRR_21" localSheetId="27">#REF!</definedName>
    <definedName name="PAGE1.1_MCRR_21" localSheetId="29">#REF!</definedName>
    <definedName name="PAGE1.1_MCRR_21" localSheetId="30">#REF!</definedName>
    <definedName name="PAGE1.1_MCRR_21" localSheetId="31">#REF!</definedName>
    <definedName name="PAGE1.1_MCRR_21" localSheetId="33">#REF!</definedName>
    <definedName name="PAGE1.1_MCRR_21" localSheetId="19">#REF!</definedName>
    <definedName name="PAGE1.1_MCRR_21" localSheetId="0">#REF!</definedName>
    <definedName name="PAGE1.1_MCRR_21">#REF!</definedName>
    <definedName name="PAGE1_MCRR_16" localSheetId="28">#REF!</definedName>
    <definedName name="PAGE1_MCRR_16" localSheetId="36">#REF!</definedName>
    <definedName name="PAGE1_MCRR_16" localSheetId="37">#REF!</definedName>
    <definedName name="PAGE1_MCRR_16" localSheetId="38">#REF!</definedName>
    <definedName name="PAGE1_MCRR_16" localSheetId="27">#REF!</definedName>
    <definedName name="PAGE1_MCRR_16" localSheetId="29">#REF!</definedName>
    <definedName name="PAGE1_MCRR_16" localSheetId="30">#REF!</definedName>
    <definedName name="PAGE1_MCRR_16" localSheetId="31">#REF!</definedName>
    <definedName name="PAGE1_MCRR_16" localSheetId="33">#REF!</definedName>
    <definedName name="PAGE1_MCRR_16" localSheetId="19">#REF!</definedName>
    <definedName name="PAGE1_MCRR_16" localSheetId="0">#REF!</definedName>
    <definedName name="PAGE1_MCRR_16">#REF!</definedName>
    <definedName name="PAGE1_MCRR_21" localSheetId="28">#REF!</definedName>
    <definedName name="PAGE1_MCRR_21" localSheetId="36">#REF!</definedName>
    <definedName name="PAGE1_MCRR_21" localSheetId="37">#REF!</definedName>
    <definedName name="PAGE1_MCRR_21" localSheetId="38">#REF!</definedName>
    <definedName name="PAGE1_MCRR_21" localSheetId="27">#REF!</definedName>
    <definedName name="PAGE1_MCRR_21" localSheetId="29">#REF!</definedName>
    <definedName name="PAGE1_MCRR_21" localSheetId="30">#REF!</definedName>
    <definedName name="PAGE1_MCRR_21" localSheetId="31">#REF!</definedName>
    <definedName name="PAGE1_MCRR_21" localSheetId="33">#REF!</definedName>
    <definedName name="PAGE1_MCRR_21" localSheetId="19">#REF!</definedName>
    <definedName name="PAGE1_MCRR_21" localSheetId="0">#REF!</definedName>
    <definedName name="PAGE1_MCRR_21">#REF!</definedName>
    <definedName name="PAGE1_MCRR_30" localSheetId="28">#REF!</definedName>
    <definedName name="PAGE1_MCRR_30" localSheetId="36">#REF!</definedName>
    <definedName name="PAGE1_MCRR_30" localSheetId="37">#REF!</definedName>
    <definedName name="PAGE1_MCRR_30" localSheetId="38">#REF!</definedName>
    <definedName name="PAGE1_MCRR_30" localSheetId="27">#REF!</definedName>
    <definedName name="PAGE1_MCRR_30" localSheetId="29">#REF!</definedName>
    <definedName name="PAGE1_MCRR_30" localSheetId="30">#REF!</definedName>
    <definedName name="PAGE1_MCRR_30" localSheetId="31">#REF!</definedName>
    <definedName name="PAGE1_MCRR_30" localSheetId="33">#REF!</definedName>
    <definedName name="PAGE1_MCRR_30" localSheetId="0">#REF!</definedName>
    <definedName name="PAGE1_MCRR_30">#REF!</definedName>
    <definedName name="page1997">#REF!</definedName>
    <definedName name="PAGE2" localSheetId="19">#REF!</definedName>
    <definedName name="PAGE2.1_MCRR_21" localSheetId="28">#REF!</definedName>
    <definedName name="PAGE2.1_MCRR_21" localSheetId="36">#REF!</definedName>
    <definedName name="PAGE2.1_MCRR_21" localSheetId="37">#REF!</definedName>
    <definedName name="PAGE2.1_MCRR_21" localSheetId="38">#REF!</definedName>
    <definedName name="PAGE2.1_MCRR_21" localSheetId="27">#REF!</definedName>
    <definedName name="PAGE2.1_MCRR_21" localSheetId="29">#REF!</definedName>
    <definedName name="PAGE2.1_MCRR_21" localSheetId="30">#REF!</definedName>
    <definedName name="PAGE2.1_MCRR_21" localSheetId="31">#REF!</definedName>
    <definedName name="PAGE2.1_MCRR_21" localSheetId="33">#REF!</definedName>
    <definedName name="PAGE2.1_MCRR_21" localSheetId="19">#REF!</definedName>
    <definedName name="PAGE2.1_MCRR_21" localSheetId="0">#REF!</definedName>
    <definedName name="PAGE2.1_MCRR_21">#REF!</definedName>
    <definedName name="PAGE2_MCRR_16" localSheetId="28">#REF!</definedName>
    <definedName name="PAGE2_MCRR_16" localSheetId="36">#REF!</definedName>
    <definedName name="PAGE2_MCRR_16" localSheetId="37">#REF!</definedName>
    <definedName name="PAGE2_MCRR_16" localSheetId="38">#REF!</definedName>
    <definedName name="PAGE2_MCRR_16" localSheetId="27">#REF!</definedName>
    <definedName name="PAGE2_MCRR_16" localSheetId="29">#REF!</definedName>
    <definedName name="PAGE2_MCRR_16" localSheetId="30">#REF!</definedName>
    <definedName name="PAGE2_MCRR_16" localSheetId="31">#REF!</definedName>
    <definedName name="PAGE2_MCRR_16" localSheetId="33">#REF!</definedName>
    <definedName name="PAGE2_MCRR_16" localSheetId="19">#REF!</definedName>
    <definedName name="PAGE2_MCRR_16" localSheetId="0">#REF!</definedName>
    <definedName name="PAGE2_MCRR_16">#REF!</definedName>
    <definedName name="PAGE2_MCRR_21" localSheetId="28">#REF!</definedName>
    <definedName name="PAGE2_MCRR_21" localSheetId="36">#REF!</definedName>
    <definedName name="PAGE2_MCRR_21" localSheetId="37">#REF!</definedName>
    <definedName name="PAGE2_MCRR_21" localSheetId="38">#REF!</definedName>
    <definedName name="PAGE2_MCRR_21" localSheetId="27">#REF!</definedName>
    <definedName name="PAGE2_MCRR_21" localSheetId="29">#REF!</definedName>
    <definedName name="PAGE2_MCRR_21" localSheetId="30">#REF!</definedName>
    <definedName name="PAGE2_MCRR_21" localSheetId="31">#REF!</definedName>
    <definedName name="PAGE2_MCRR_21" localSheetId="33">#REF!</definedName>
    <definedName name="PAGE2_MCRR_21" localSheetId="19">#REF!</definedName>
    <definedName name="PAGE2_MCRR_21" localSheetId="0">#REF!</definedName>
    <definedName name="PAGE2_MCRR_21">#REF!</definedName>
    <definedName name="PAGE2_MCRR_30" localSheetId="28">#REF!</definedName>
    <definedName name="PAGE2_MCRR_30" localSheetId="36">#REF!</definedName>
    <definedName name="PAGE2_MCRR_30" localSheetId="37">#REF!</definedName>
    <definedName name="PAGE2_MCRR_30" localSheetId="38">#REF!</definedName>
    <definedName name="PAGE2_MCRR_30" localSheetId="27">#REF!</definedName>
    <definedName name="PAGE2_MCRR_30" localSheetId="29">#REF!</definedName>
    <definedName name="PAGE2_MCRR_30" localSheetId="30">#REF!</definedName>
    <definedName name="PAGE2_MCRR_30" localSheetId="31">#REF!</definedName>
    <definedName name="PAGE2_MCRR_30" localSheetId="33">#REF!</definedName>
    <definedName name="PAGE2_MCRR_30" localSheetId="0">#REF!</definedName>
    <definedName name="PAGE2_MCRR_30">#REF!</definedName>
    <definedName name="PAGE3.1_MCRR_21" localSheetId="28">#REF!</definedName>
    <definedName name="PAGE3.1_MCRR_21" localSheetId="36">#REF!</definedName>
    <definedName name="PAGE3.1_MCRR_21" localSheetId="37">#REF!</definedName>
    <definedName name="PAGE3.1_MCRR_21" localSheetId="38">#REF!</definedName>
    <definedName name="PAGE3.1_MCRR_21" localSheetId="27">#REF!</definedName>
    <definedName name="PAGE3.1_MCRR_21" localSheetId="29">#REF!</definedName>
    <definedName name="PAGE3.1_MCRR_21" localSheetId="30">#REF!</definedName>
    <definedName name="PAGE3.1_MCRR_21" localSheetId="31">#REF!</definedName>
    <definedName name="PAGE3.1_MCRR_21" localSheetId="33">#REF!</definedName>
    <definedName name="PAGE3.1_MCRR_21" localSheetId="0">#REF!</definedName>
    <definedName name="PAGE3.1_MCRR_21">#REF!</definedName>
    <definedName name="PAGE3_MCRR_16" localSheetId="28">#REF!</definedName>
    <definedName name="PAGE3_MCRR_16" localSheetId="36">#REF!</definedName>
    <definedName name="PAGE3_MCRR_16" localSheetId="37">#REF!</definedName>
    <definedName name="PAGE3_MCRR_16" localSheetId="38">#REF!</definedName>
    <definedName name="PAGE3_MCRR_16" localSheetId="27">#REF!</definedName>
    <definedName name="PAGE3_MCRR_16" localSheetId="29">#REF!</definedName>
    <definedName name="PAGE3_MCRR_16" localSheetId="30">#REF!</definedName>
    <definedName name="PAGE3_MCRR_16" localSheetId="31">#REF!</definedName>
    <definedName name="PAGE3_MCRR_16" localSheetId="33">#REF!</definedName>
    <definedName name="PAGE3_MCRR_16" localSheetId="0">#REF!</definedName>
    <definedName name="PAGE3_MCRR_16">#REF!</definedName>
    <definedName name="PAGE3_MCRR_21" localSheetId="28">#REF!</definedName>
    <definedName name="PAGE3_MCRR_21" localSheetId="36">#REF!</definedName>
    <definedName name="PAGE3_MCRR_21" localSheetId="37">#REF!</definedName>
    <definedName name="PAGE3_MCRR_21" localSheetId="38">#REF!</definedName>
    <definedName name="PAGE3_MCRR_21" localSheetId="27">#REF!</definedName>
    <definedName name="PAGE3_MCRR_21" localSheetId="29">#REF!</definedName>
    <definedName name="PAGE3_MCRR_21" localSheetId="30">#REF!</definedName>
    <definedName name="PAGE3_MCRR_21" localSheetId="31">#REF!</definedName>
    <definedName name="PAGE3_MCRR_21" localSheetId="33">#REF!</definedName>
    <definedName name="PAGE3_MCRR_21" localSheetId="0">#REF!</definedName>
    <definedName name="PAGE3_MCRR_21">#REF!</definedName>
    <definedName name="PAGE3_MCRR_30" localSheetId="28">#REF!</definedName>
    <definedName name="PAGE3_MCRR_30" localSheetId="36">#REF!</definedName>
    <definedName name="PAGE3_MCRR_30" localSheetId="37">#REF!</definedName>
    <definedName name="PAGE3_MCRR_30" localSheetId="38">#REF!</definedName>
    <definedName name="PAGE3_MCRR_30" localSheetId="27">#REF!</definedName>
    <definedName name="PAGE3_MCRR_30" localSheetId="29">#REF!</definedName>
    <definedName name="PAGE3_MCRR_30" localSheetId="30">#REF!</definedName>
    <definedName name="PAGE3_MCRR_30" localSheetId="31">#REF!</definedName>
    <definedName name="PAGE3_MCRR_30" localSheetId="33">#REF!</definedName>
    <definedName name="PAGE3_MCRR_30" localSheetId="0">#REF!</definedName>
    <definedName name="PAGE3_MCRR_30">#REF!</definedName>
    <definedName name="PAGE4_MCRR_16" localSheetId="28">#REF!</definedName>
    <definedName name="PAGE4_MCRR_16" localSheetId="36">#REF!</definedName>
    <definedName name="PAGE4_MCRR_16" localSheetId="37">#REF!</definedName>
    <definedName name="PAGE4_MCRR_16" localSheetId="38">#REF!</definedName>
    <definedName name="PAGE4_MCRR_16" localSheetId="27">#REF!</definedName>
    <definedName name="PAGE4_MCRR_16" localSheetId="29">#REF!</definedName>
    <definedName name="PAGE4_MCRR_16" localSheetId="30">#REF!</definedName>
    <definedName name="PAGE4_MCRR_16" localSheetId="31">#REF!</definedName>
    <definedName name="PAGE4_MCRR_16" localSheetId="33">#REF!</definedName>
    <definedName name="PAGE4_MCRR_16" localSheetId="0">#REF!</definedName>
    <definedName name="PAGE4_MCRR_16">#REF!</definedName>
    <definedName name="PAGE4_MCRR_21" localSheetId="28">#REF!</definedName>
    <definedName name="PAGE4_MCRR_21" localSheetId="36">#REF!</definedName>
    <definedName name="PAGE4_MCRR_21" localSheetId="37">#REF!</definedName>
    <definedName name="PAGE4_MCRR_21" localSheetId="38">#REF!</definedName>
    <definedName name="PAGE4_MCRR_21" localSheetId="27">#REF!</definedName>
    <definedName name="PAGE4_MCRR_21" localSheetId="29">#REF!</definedName>
    <definedName name="PAGE4_MCRR_21" localSheetId="30">#REF!</definedName>
    <definedName name="PAGE4_MCRR_21" localSheetId="31">#REF!</definedName>
    <definedName name="PAGE4_MCRR_21" localSheetId="33">#REF!</definedName>
    <definedName name="PAGE4_MCRR_21" localSheetId="0">#REF!</definedName>
    <definedName name="PAGE4_MCRR_21">#REF!</definedName>
    <definedName name="PAGE4_MCRR_30" localSheetId="28">#REF!</definedName>
    <definedName name="PAGE4_MCRR_30" localSheetId="36">#REF!</definedName>
    <definedName name="PAGE4_MCRR_30" localSheetId="37">#REF!</definedName>
    <definedName name="PAGE4_MCRR_30" localSheetId="38">#REF!</definedName>
    <definedName name="PAGE4_MCRR_30" localSheetId="27">#REF!</definedName>
    <definedName name="PAGE4_MCRR_30" localSheetId="29">#REF!</definedName>
    <definedName name="PAGE4_MCRR_30" localSheetId="30">#REF!</definedName>
    <definedName name="PAGE4_MCRR_30" localSheetId="31">#REF!</definedName>
    <definedName name="PAGE4_MCRR_30" localSheetId="33">#REF!</definedName>
    <definedName name="PAGE4_MCRR_30" localSheetId="0">#REF!</definedName>
    <definedName name="PAGE4_MCRR_30">#REF!</definedName>
    <definedName name="PAGE5_MCRR_16" localSheetId="28">#REF!</definedName>
    <definedName name="PAGE5_MCRR_16" localSheetId="36">#REF!</definedName>
    <definedName name="PAGE5_MCRR_16" localSheetId="37">#REF!</definedName>
    <definedName name="PAGE5_MCRR_16" localSheetId="38">#REF!</definedName>
    <definedName name="PAGE5_MCRR_16" localSheetId="27">#REF!</definedName>
    <definedName name="PAGE5_MCRR_16" localSheetId="29">#REF!</definedName>
    <definedName name="PAGE5_MCRR_16" localSheetId="30">#REF!</definedName>
    <definedName name="PAGE5_MCRR_16" localSheetId="31">#REF!</definedName>
    <definedName name="PAGE5_MCRR_16" localSheetId="33">#REF!</definedName>
    <definedName name="PAGE5_MCRR_16" localSheetId="0">#REF!</definedName>
    <definedName name="PAGE5_MCRR_16">#REF!</definedName>
    <definedName name="PAGE6.1_MCRR_16" localSheetId="28">#REF!</definedName>
    <definedName name="PAGE6.1_MCRR_16" localSheetId="36">#REF!</definedName>
    <definedName name="PAGE6.1_MCRR_16" localSheetId="37">#REF!</definedName>
    <definedName name="PAGE6.1_MCRR_16" localSheetId="38">#REF!</definedName>
    <definedName name="PAGE6.1_MCRR_16" localSheetId="27">#REF!</definedName>
    <definedName name="PAGE6.1_MCRR_16" localSheetId="29">#REF!</definedName>
    <definedName name="PAGE6.1_MCRR_16" localSheetId="30">#REF!</definedName>
    <definedName name="PAGE6.1_MCRR_16" localSheetId="31">#REF!</definedName>
    <definedName name="PAGE6.1_MCRR_16" localSheetId="33">#REF!</definedName>
    <definedName name="PAGE6.1_MCRR_16" localSheetId="0">#REF!</definedName>
    <definedName name="PAGE6.1_MCRR_16">#REF!</definedName>
    <definedName name="PAGE6_MCRR_16" localSheetId="28">#REF!</definedName>
    <definedName name="PAGE6_MCRR_16" localSheetId="36">#REF!</definedName>
    <definedName name="PAGE6_MCRR_16" localSheetId="37">#REF!</definedName>
    <definedName name="PAGE6_MCRR_16" localSheetId="38">#REF!</definedName>
    <definedName name="PAGE6_MCRR_16" localSheetId="27">#REF!</definedName>
    <definedName name="PAGE6_MCRR_16" localSheetId="29">#REF!</definedName>
    <definedName name="PAGE6_MCRR_16" localSheetId="30">#REF!</definedName>
    <definedName name="PAGE6_MCRR_16" localSheetId="31">#REF!</definedName>
    <definedName name="PAGE6_MCRR_16" localSheetId="33">#REF!</definedName>
    <definedName name="PAGE6_MCRR_16" localSheetId="0">#REF!</definedName>
    <definedName name="PAGE6_MCRR_16">#REF!</definedName>
    <definedName name="PAGE7.1_MCRR_16">#N/A</definedName>
    <definedName name="PAGE7_MCRR_16" localSheetId="28">#REF!</definedName>
    <definedName name="PAGE7_MCRR_16" localSheetId="36">#REF!</definedName>
    <definedName name="PAGE7_MCRR_16" localSheetId="37">#REF!</definedName>
    <definedName name="PAGE7_MCRR_16" localSheetId="38">#REF!</definedName>
    <definedName name="PAGE7_MCRR_16" localSheetId="27">#REF!</definedName>
    <definedName name="PAGE7_MCRR_16" localSheetId="29">#REF!</definedName>
    <definedName name="PAGE7_MCRR_16" localSheetId="30">#REF!</definedName>
    <definedName name="PAGE7_MCRR_16" localSheetId="31">#REF!</definedName>
    <definedName name="PAGE7_MCRR_16" localSheetId="33">#REF!</definedName>
    <definedName name="PAGE7_MCRR_16" localSheetId="19">#REF!</definedName>
    <definedName name="PAGE7_MCRR_16" localSheetId="0">#REF!</definedName>
    <definedName name="PAGE7_MCRR_16">#REF!</definedName>
    <definedName name="PAGE8_MCRR_16">#N/A</definedName>
    <definedName name="Pal_Workbook_GUID" hidden="1">"1YDJKL1A3MNKIMXTGKJS3UTZ"</definedName>
    <definedName name="Partial_Year_Factor_Synthetic_Lease">#REF!</definedName>
    <definedName name="Percent_AC" localSheetId="28">#REF!</definedName>
    <definedName name="Percent_AC" localSheetId="36">#REF!</definedName>
    <definedName name="Percent_AC" localSheetId="37">#REF!</definedName>
    <definedName name="Percent_AC" localSheetId="38">#REF!</definedName>
    <definedName name="Percent_AC" localSheetId="27">#REF!</definedName>
    <definedName name="Percent_AC" localSheetId="29">#REF!</definedName>
    <definedName name="Percent_AC" localSheetId="30">#REF!</definedName>
    <definedName name="Percent_AC" localSheetId="31">#REF!</definedName>
    <definedName name="Percent_AC" localSheetId="33">#REF!</definedName>
    <definedName name="Percent_AC" localSheetId="19">#REF!</definedName>
    <definedName name="Percent_AC" localSheetId="0">#REF!</definedName>
    <definedName name="Percent_AC">#REF!</definedName>
    <definedName name="Percent_Elec_Water" localSheetId="28">#REF!</definedName>
    <definedName name="Percent_Elec_Water" localSheetId="36">#REF!</definedName>
    <definedName name="Percent_Elec_Water" localSheetId="37">#REF!</definedName>
    <definedName name="Percent_Elec_Water" localSheetId="38">#REF!</definedName>
    <definedName name="Percent_Elec_Water" localSheetId="27">#REF!</definedName>
    <definedName name="Percent_Elec_Water" localSheetId="29">#REF!</definedName>
    <definedName name="Percent_Elec_Water" localSheetId="30">#REF!</definedName>
    <definedName name="Percent_Elec_Water" localSheetId="31">#REF!</definedName>
    <definedName name="Percent_Elec_Water" localSheetId="33">#REF!</definedName>
    <definedName name="Percent_Elec_Water" localSheetId="19">#REF!</definedName>
    <definedName name="Percent_Elec_Water" localSheetId="0">#REF!</definedName>
    <definedName name="Percent_Elec_Water">#REF!</definedName>
    <definedName name="Percent_Gas_Heat" localSheetId="19">#REF!</definedName>
    <definedName name="Percent_Gas_Water" localSheetId="19">#REF!</definedName>
    <definedName name="Percent_SH" localSheetId="28">#REF!</definedName>
    <definedName name="Percent_SH" localSheetId="36">#REF!</definedName>
    <definedName name="Percent_SH" localSheetId="37">#REF!</definedName>
    <definedName name="Percent_SH" localSheetId="38">#REF!</definedName>
    <definedName name="Percent_SH" localSheetId="27">#REF!</definedName>
    <definedName name="Percent_SH" localSheetId="29">#REF!</definedName>
    <definedName name="Percent_SH" localSheetId="30">#REF!</definedName>
    <definedName name="Percent_SH" localSheetId="31">#REF!</definedName>
    <definedName name="Percent_SH" localSheetId="33">#REF!</definedName>
    <definedName name="Percent_SH" localSheetId="19">#REF!</definedName>
    <definedName name="Percent_SH" localSheetId="0">#REF!</definedName>
    <definedName name="Percent_SH">#REF!</definedName>
    <definedName name="period" localSheetId="19">#REF!</definedName>
    <definedName name="Period_1_Coverage_Threshold" localSheetId="19">#REF!</definedName>
    <definedName name="Period_1_Distributable_Cash" localSheetId="19">#REF!</definedName>
    <definedName name="Period_2_Adjusted_Distributable_Cash" localSheetId="19">#REF!</definedName>
    <definedName name="permanentevapcooler" localSheetId="19">#REF!</definedName>
    <definedName name="PFYE">#REF!</definedName>
    <definedName name="PHILIPS" localSheetId="19" hidden="1">{#N/A,#N/A,FALSE,"RECAP";#N/A,#N/A,FALSE,"MATBYCLS";#N/A,#N/A,FALSE,"STATUS";#N/A,#N/A,FALSE,"OP-ACT";#N/A,#N/A,FALSE,"W_O"}</definedName>
    <definedName name="PhyGasTermDates">#REF!</definedName>
    <definedName name="PhyGasTermMTM">#REF!</definedName>
    <definedName name="PhyGasTermVol">#REF!</definedName>
    <definedName name="Physical">#REF!</definedName>
    <definedName name="PILOT_Escalation_Ceiling">#REF!</definedName>
    <definedName name="PILOT_Escalation_Floor">#REF!</definedName>
    <definedName name="PILOT_Portion_to_County">#REF!</definedName>
    <definedName name="Pingmancera"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piti"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Plant_Capacity">#REF!</definedName>
    <definedName name="pmcat" localSheetId="19">#REF!</definedName>
    <definedName name="pmper" localSheetId="19">#REF!</definedName>
    <definedName name="portableevapcooler" localSheetId="19">#REF!</definedName>
    <definedName name="portfolio">#REF!</definedName>
    <definedName name="Post_Commercial_Operations_Construction_G_A_Total__2002">#REF!</definedName>
    <definedName name="Post_Lease_Term_Loan_Amortization_Partial_Year_Factor">#REF!</definedName>
    <definedName name="Post_Lease_Term_Loan_Term">#REF!</definedName>
    <definedName name="Post_Lease_Term_Refinanced_Principal_Amount">#REF!</definedName>
    <definedName name="POVM_Fuel_Partial_Year_Factor">#REF!</definedName>
    <definedName name="POVM_Margin_Partial_Year_Factor">#REF!</definedName>
    <definedName name="Power_Island_Extended_Warranty">#REF!</definedName>
    <definedName name="Power_Pool_Fees_Input">#REF!</definedName>
    <definedName name="Power_Pool_Fees_Input_Base_Year">#REF!</definedName>
    <definedName name="Pre_Engineering_Payments">#REF!</definedName>
    <definedName name="Pre_Tax_Income__Toolling_Book" localSheetId="19">#REF!</definedName>
    <definedName name="prelamp" localSheetId="19" hidden="1">{"ID1",#N/A,FALSE,"IDIQ-I";"id2",#N/A,FALSE,"IDIQ-II";"ID3",#N/A,FALSE,"IDIQ-III";"ID4",#N/A,FALSE,"IDIQ-IV";"id5",#N/A,FALSE,"IDIQ-V";"ID6",#N/A,FALSE,"IDIQ-VI";"DO1a",#N/A,FALSE,"DO-IA";"DO1b",#N/A,FALSE,"DO-IB";"DO1C",#N/A,FALSE,"DO-IC";"DO3",#N/A,FALSE,"DO-III";"DO4",#N/A,FALSE,"DO-IV";"DO5",#N/A,FALSE,"DO-V"}</definedName>
    <definedName name="preretmort">#REF!</definedName>
    <definedName name="preserve_var">#REF!</definedName>
    <definedName name="PreviousDimensionReference">#REF!</definedName>
    <definedName name="Print" localSheetId="19">#REF!</definedName>
    <definedName name="_xlnm.Print_Area" localSheetId="26">'CARE- Table 1'!$A$1:$H$27</definedName>
    <definedName name="_xlnm.Print_Area" localSheetId="28">'CARE -Table 3'!$A$1:$M$50</definedName>
    <definedName name="_xlnm.Print_Area" localSheetId="35">'CARE-Table 10'!$A$1:$F$30</definedName>
    <definedName name="_xlnm.Print_Area" localSheetId="36">'CARE-Table 11'!$A$1:$F$36</definedName>
    <definedName name="_xlnm.Print_Area" localSheetId="37">'CARE-Table 12 '!$A$1:$G$38</definedName>
    <definedName name="_xlnm.Print_Area" localSheetId="38">'CARE-Table 13'!$A$1:$J$13</definedName>
    <definedName name="_xlnm.Print_Area" localSheetId="39">'CARE-Table 14'!$B$1:$K$35</definedName>
    <definedName name="_xlnm.Print_Area" localSheetId="40">'CARE-Table 15'!$A$1:$B$22</definedName>
    <definedName name="_xlnm.Print_Area" localSheetId="41">'CARE-Table 16'!$A$1:$E$23</definedName>
    <definedName name="_xlnm.Print_Area" localSheetId="27">'CARE-Table 2'!$A$1:$AB$29</definedName>
    <definedName name="_xlnm.Print_Area" localSheetId="29">'CARE-Table 4'!$A$1:$G$10</definedName>
    <definedName name="_xlnm.Print_Area" localSheetId="30">'CARE-Table 5'!$A$1:$J$16</definedName>
    <definedName name="_xlnm.Print_Area" localSheetId="31">'CARE-Table 6'!$A$1:$H$24</definedName>
    <definedName name="_xlnm.Print_Area" localSheetId="32">'CARE-Table 7'!$A$1:$I$33</definedName>
    <definedName name="_xlnm.Print_Area" localSheetId="33">'CARE-Table 8 '!$A$1:$H$21</definedName>
    <definedName name="_xlnm.Print_Area" localSheetId="34">'CARE-Table 9'!$A$1:$F$27</definedName>
    <definedName name="_xlnm.Print_Area" localSheetId="2">'ESA Table 1'!$A$1:$J$44</definedName>
    <definedName name="_xlnm.Print_Area" localSheetId="18">'ESA Table 10'!$A$1:$L$39</definedName>
    <definedName name="_xlnm.Print_Area" localSheetId="19">'ESA Table 11'!$A$1:$Y$67</definedName>
    <definedName name="_xlnm.Print_Area" localSheetId="20">'ESA Table 12'!$A$1:$E$46</definedName>
    <definedName name="_xlnm.Print_Area" localSheetId="21">'ESA Table 13A'!$A$1:$K$52</definedName>
    <definedName name="_xlnm.Print_Area" localSheetId="22">'ESA Table 13B'!$A$1:$G$22</definedName>
    <definedName name="_xlnm.Print_Area" localSheetId="23">'ESA Table 14'!$A$1:$M$22</definedName>
    <definedName name="_xlnm.Print_Area" localSheetId="24">'ESA Table 15'!$A$1:$C$19</definedName>
    <definedName name="_xlnm.Print_Area" localSheetId="25">'ESA Table 16'!$A$1:$N$250</definedName>
    <definedName name="_xlnm.Print_Area" localSheetId="3">'ESA Table 1A'!$A$1:$J$53</definedName>
    <definedName name="_xlnm.Print_Area" localSheetId="4">'ESA Table 2 Main'!$A$1:$M$90</definedName>
    <definedName name="_xlnm.Print_Area" localSheetId="5">'ESA Table 2A MF CAM'!$A$1:$K$64</definedName>
    <definedName name="_xlnm.Print_Area" localSheetId="6">'ESA Table 2B MFWB'!$A$1:$L$123</definedName>
    <definedName name="_xlnm.Print_Area" localSheetId="7">'ESA Table 2C PP PD'!$A$1:$V$83</definedName>
    <definedName name="_xlnm.Print_Area" localSheetId="8">'ESA Table 2D BE'!$A$1:$H$44</definedName>
    <definedName name="_xlnm.Print_Area" localSheetId="9">'ESA Table 2E CE'!$A$1:$G$45</definedName>
    <definedName name="_xlnm.Print_Area" localSheetId="10">'ESA Table 2F CSD'!$A$1:$K$81</definedName>
    <definedName name="_xlnm.Print_Area" localSheetId="11">'ESA Table 3'!$A$1:$I$17</definedName>
    <definedName name="_xlnm.Print_Area" localSheetId="12">'ESA Table 4'!$A$1:$G$52</definedName>
    <definedName name="_xlnm.Print_Area" localSheetId="13">'ESA Table 5'!$A$1:$G$15</definedName>
    <definedName name="_xlnm.Print_Area" localSheetId="14">'ESA Table 6'!$A$1:$S$83</definedName>
    <definedName name="_xlnm.Print_Area" localSheetId="15">'ESA Table 7'!$A$1:$G$80</definedName>
    <definedName name="_xlnm.Print_Area" localSheetId="16">'ESA Table 8'!$A$1:$H$21</definedName>
    <definedName name="_xlnm.Print_Area" localSheetId="17">'ESA Table 9'!$A$1:$G$31</definedName>
    <definedName name="_xlnm.Print_Area" localSheetId="45">'FERA - Table 4'!$A$1:$G$20</definedName>
    <definedName name="_xlnm.Print_Area" localSheetId="42">'FERA-Table 1'!$A$1:$H$26</definedName>
    <definedName name="_xlnm.Print_Area" localSheetId="43">'FERA-Table 2'!$A$1:$AB$26</definedName>
    <definedName name="_xlnm.Print_Area" localSheetId="44">'FERA-Table 3'!$A$1:$I$47</definedName>
    <definedName name="_xlnm.Print_Area" localSheetId="46">'FERA-Table 5'!$A$1:$J$13</definedName>
    <definedName name="_xlnm.Print_Area" localSheetId="47">'FERA-Table 6'!$A$1:$H$24</definedName>
    <definedName name="_xlnm.Print_Area" localSheetId="48">'FERA-Table 7'!$A$1:$I$31</definedName>
    <definedName name="_xlnm.Print_Area" localSheetId="49">'FERA-Table 8'!$A$1:$D$22</definedName>
    <definedName name="_xlnm.Print_Area" localSheetId="0">'SUMMARY - Highlights '!$A$2:$D$49</definedName>
    <definedName name="_xlnm.Print_Area">#REF!</definedName>
    <definedName name="Print_Area_2" localSheetId="36">#REF!</definedName>
    <definedName name="Print_Area_2" localSheetId="37">#REF!</definedName>
    <definedName name="Print_Area_2" localSheetId="38">#REF!</definedName>
    <definedName name="Print_Area_2" localSheetId="30">#REF!</definedName>
    <definedName name="Print_Area_2" localSheetId="31">#REF!</definedName>
    <definedName name="Print_Area_2" localSheetId="33">#REF!</definedName>
    <definedName name="Print_Area_2" localSheetId="19">#REF!</definedName>
    <definedName name="Print_Area_2" localSheetId="0">#REF!</definedName>
    <definedName name="Print_Area_2">#REF!</definedName>
    <definedName name="PRINT_AREA_MI" localSheetId="28">#REF!</definedName>
    <definedName name="PRINT_AREA_MI" localSheetId="36">#REF!</definedName>
    <definedName name="PRINT_AREA_MI" localSheetId="37">#REF!</definedName>
    <definedName name="PRINT_AREA_MI" localSheetId="38">#REF!</definedName>
    <definedName name="PRINT_AREA_MI" localSheetId="27">#REF!</definedName>
    <definedName name="PRINT_AREA_MI" localSheetId="29">#REF!</definedName>
    <definedName name="PRINT_AREA_MI" localSheetId="30">#REF!</definedName>
    <definedName name="PRINT_AREA_MI" localSheetId="31">#REF!</definedName>
    <definedName name="PRINT_AREA_MI" localSheetId="33">#REF!</definedName>
    <definedName name="PRINT_AREA_MI" localSheetId="19">#REF!</definedName>
    <definedName name="PRINT_AREA_MI" localSheetId="0">#REF!</definedName>
    <definedName name="PRINT_AREA_MI">#REF!</definedName>
    <definedName name="Print_Table">#REF!</definedName>
    <definedName name="problem" localSheetId="19" hidden="1">{#N/A,#N/A,FALSE,"trates"}</definedName>
    <definedName name="Product_2">#REF!</definedName>
    <definedName name="Product_5">#REF!</definedName>
    <definedName name="Product_6">#REF!</definedName>
    <definedName name="Product_7a">#REF!</definedName>
    <definedName name="Product_7b">#REF!</definedName>
    <definedName name="Project">#REF!</definedName>
    <definedName name="Project_Starts_Operations_in_Quarter" localSheetId="19">#REF!</definedName>
    <definedName name="Property__Plant___Equipment" localSheetId="19">#REF!</definedName>
    <definedName name="Property_Tax_Assessment_Value_for_Jan1_Start" localSheetId="19">#REF!</definedName>
    <definedName name="Property_Tax_Base_Year" localSheetId="19">#REF!</definedName>
    <definedName name="Property_Tax_Dec_2000" localSheetId="19">#REF!</definedName>
    <definedName name="Property_Tax_Input_Delayed_One_Year" localSheetId="19">#REF!</definedName>
    <definedName name="Property_Taxes___Book" localSheetId="19">#REF!</definedName>
    <definedName name="Property_Taxes__Cash">#REF!</definedName>
    <definedName name="PSA_Line_Loss_Factor">#REF!</definedName>
    <definedName name="PSA_Off_Peak_Delivered_MWh">#REF!</definedName>
    <definedName name="PSA_On_Peak_Delivered_MWh">#REF!</definedName>
    <definedName name="PSA_Replacement_MWh_Cost">#REF!</definedName>
    <definedName name="PST" localSheetId="19">#REF!</definedName>
    <definedName name="PSTAIR" localSheetId="19">#REF!</definedName>
    <definedName name="pv">#REF!</definedName>
    <definedName name="PV_of_1st_Quarter_Cash_Flows" localSheetId="19">#REF!</definedName>
    <definedName name="PV_of_2nd_Quarter_Cash_Flows" localSheetId="19">#REF!</definedName>
    <definedName name="PV_of_3rd_Quarter_Cash_Flows" localSheetId="19">#REF!</definedName>
    <definedName name="PV_of_4th_Quarter_Cash_Flows">#REF!</definedName>
    <definedName name="PV_Project_Cash_Flows">#REF!</definedName>
    <definedName name="pyeper">#REF!</definedName>
    <definedName name="qqqqqqq" localSheetId="19" hidden="1">{"SourcesUses",#N/A,TRUE,"CFMODEL";"TransOverview",#N/A,TRUE,"CFMODEL"}</definedName>
    <definedName name="qqqqqqqqqqqqqqqqqq" localSheetId="19" hidden="1">{"Income Statement",#N/A,FALSE,"CFMODEL";"Balance Sheet",#N/A,FALSE,"CFMODEL"}</definedName>
    <definedName name="r.CashFlow" localSheetId="19" hidden="1">#REF!</definedName>
    <definedName name="r.Leverage" localSheetId="19" hidden="1">#REF!</definedName>
    <definedName name="r.Liquidity" localSheetId="19" hidden="1">#REF!</definedName>
    <definedName name="r.Market" hidden="1">#REF!</definedName>
    <definedName name="r.Profitability" hidden="1">#REF!</definedName>
    <definedName name="r.Summary" hidden="1">#REF!</definedName>
    <definedName name="ra">#REF!</definedName>
    <definedName name="RateCase">#REF!</definedName>
    <definedName name="RCN_sector_1" localSheetId="28">#REF!</definedName>
    <definedName name="RCN_sector_1" localSheetId="36">#REF!</definedName>
    <definedName name="RCN_sector_1" localSheetId="37">#REF!</definedName>
    <definedName name="RCN_sector_1" localSheetId="38">#REF!</definedName>
    <definedName name="RCN_sector_1" localSheetId="27">#REF!</definedName>
    <definedName name="RCN_sector_1" localSheetId="29">#REF!</definedName>
    <definedName name="RCN_sector_1" localSheetId="30">#REF!</definedName>
    <definedName name="RCN_sector_1" localSheetId="31">#REF!</definedName>
    <definedName name="RCN_sector_1" localSheetId="33">#REF!</definedName>
    <definedName name="RCN_sector_1" localSheetId="0">#REF!</definedName>
    <definedName name="RCN_sector_1">#REF!</definedName>
    <definedName name="RCN_sector_2" localSheetId="28">#REF!</definedName>
    <definedName name="RCN_sector_2" localSheetId="36">#REF!</definedName>
    <definedName name="RCN_sector_2" localSheetId="37">#REF!</definedName>
    <definedName name="RCN_sector_2" localSheetId="38">#REF!</definedName>
    <definedName name="RCN_sector_2" localSheetId="27">#REF!</definedName>
    <definedName name="RCN_sector_2" localSheetId="29">#REF!</definedName>
    <definedName name="RCN_sector_2" localSheetId="30">#REF!</definedName>
    <definedName name="RCN_sector_2" localSheetId="31">#REF!</definedName>
    <definedName name="RCN_sector_2" localSheetId="33">#REF!</definedName>
    <definedName name="RCN_sector_2" localSheetId="0">#REF!</definedName>
    <definedName name="RCN_sector_2">#REF!</definedName>
    <definedName name="Re_Fi_Term_Loan_Maturity_Year">#REF!</definedName>
    <definedName name="REC" localSheetId="19">#REF!</definedName>
    <definedName name="reference3" localSheetId="19" hidden="1">{"SourcesUses",#N/A,TRUE,"CFMODEL";"TransOverview",#N/A,TRUE,"CFMODEL"}</definedName>
    <definedName name="reference32" localSheetId="19" hidden="1">{"SourcesUses",#N/A,TRUE,"CFMODEL";"TransOverview",#N/A,TRUE,"CFMODEL"}</definedName>
    <definedName name="Refi_Debt_Service_Coverage_Ratio_List">#REF!</definedName>
    <definedName name="Refi_DSCR_Criteria">#REF!</definedName>
    <definedName name="Refinancing_Amortization_Schedule">#REF!</definedName>
    <definedName name="refrigerator" localSheetId="19">#REF!</definedName>
    <definedName name="Reggie" localSheetId="19">#REF!</definedName>
    <definedName name="Reggie1" localSheetId="19">#REF!</definedName>
    <definedName name="RELAMP" localSheetId="28">#REF!</definedName>
    <definedName name="RELAMP" localSheetId="36">#REF!</definedName>
    <definedName name="RELAMP" localSheetId="37">#REF!</definedName>
    <definedName name="RELAMP" localSheetId="38">#REF!</definedName>
    <definedName name="RELAMP" localSheetId="27">#REF!</definedName>
    <definedName name="RELAMP" localSheetId="29">#REF!</definedName>
    <definedName name="RELAMP" localSheetId="30">#REF!</definedName>
    <definedName name="RELAMP" localSheetId="31">#REF!</definedName>
    <definedName name="RELAMP" localSheetId="33">#REF!</definedName>
    <definedName name="RELAMP" localSheetId="19">#REF!</definedName>
    <definedName name="RELAMP" localSheetId="0">#REF!</definedName>
    <definedName name="RELAMP">#REF!</definedName>
    <definedName name="Repairs_Discount_Factor">#REF!</definedName>
    <definedName name="repo_meanreversion">#REF!</definedName>
    <definedName name="repo_model">#REF!</definedName>
    <definedName name="repo_volatility">#REF!</definedName>
    <definedName name="ReportingMonth">#REF!</definedName>
    <definedName name="ReportingYear">#REF!</definedName>
    <definedName name="rert" localSheetId="19" hidden="1">{"'Attachment'!$A$1:$L$49"}</definedName>
    <definedName name="RES_MTR">1.8</definedName>
    <definedName name="Residual_Credit_Enhancement_LOC_Amount">#REF!</definedName>
    <definedName name="Residual_Credit_Enhancement_LOC_Arrangement_Fee">#REF!</definedName>
    <definedName name="Residual_Credit_Enhancement_LOC_Arrangement_Fee_Rate">#REF!</definedName>
    <definedName name="Residual_Credit_Enhancement_LOC_Commitment_Fee_Rate">#REF!</definedName>
    <definedName name="Residual_Credit_Enhancement_LOC_Fee">#REF!</definedName>
    <definedName name="Residual_Credit_Enhancement_LOC_Fee_Operation">#REF!</definedName>
    <definedName name="Residual_Credit_Enhancement_LOC_Fee_Rate">#REF!</definedName>
    <definedName name="Residual_Credit_Enhancement_LOC_Percentage">#REF!</definedName>
    <definedName name="Residual_Credit_Enhancement_LOC_Upfront_Fee">#REF!</definedName>
    <definedName name="Residual_Credit_Enhancement_LOC_Upfront_Fee_Rate">#REF!</definedName>
    <definedName name="Restricted_Construction_Contingency_Amount">#REF!</definedName>
    <definedName name="RETADD" localSheetId="19">#REF!</definedName>
    <definedName name="retro_table" localSheetId="19">#REF!</definedName>
    <definedName name="RevenueDataTable">#REF!</definedName>
    <definedName name="Revolver_Related_Costs___Closing" localSheetId="19">#REF!</definedName>
    <definedName name="Right_of_Way_Base_Year" localSheetId="19">#REF!</definedName>
    <definedName name="Right_of_Way_Escalation_Factor" localSheetId="19">#REF!</definedName>
    <definedName name="Right_of_Way_Inputs_per_Year" localSheetId="19">#REF!</definedName>
    <definedName name="Right_of_Way_Payments">#REF!</definedName>
    <definedName name="Right_of_Way_Payments_in_1999">#REF!</definedName>
    <definedName name="RiskAfterRecalcMacro" hidden="1">""</definedName>
    <definedName name="RiskAfterSimMacro" hidden="1">""</definedName>
    <definedName name="RiskAutoStopPercChange">1.5</definedName>
    <definedName name="RiskBeforeRecalcMacro" hidden="1">""</definedName>
    <definedName name="RiskBeforeSimMacro" hidden="1">""</definedName>
    <definedName name="RiskCollectDistributionSamples" hidden="1">2</definedName>
    <definedName name="RiskExcelReportsGoInNewWorkbook">TRUE</definedName>
    <definedName name="RiskExcelReportsToGenerate">0</definedName>
    <definedName name="RiskFixedSeed" hidden="1">1</definedName>
    <definedName name="RiskGenerateExcelReportsAtEndOfSimulation">FALSE</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ealTimeResults">FALSE</definedName>
    <definedName name="RiskReportGraphFormat">0</definedName>
    <definedName name="RiskResultsUpdateFreq">100</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howRiskWindowAtEndOfSimulation">TRUE</definedName>
    <definedName name="RiskStandardRecalc" hidden="1">1</definedName>
    <definedName name="RiskTemplateSheetName">"myTemplate"</definedName>
    <definedName name="RiskUpdateDisplay" hidden="1">FALSE</definedName>
    <definedName name="RiskUseDifferentSeedForEachSim" hidden="1">FALSE</definedName>
    <definedName name="RiskUseFixedSeed" hidden="1">FALSE</definedName>
    <definedName name="RiskUseMultipleCPUs" hidden="1">TRUE</definedName>
    <definedName name="ROE_Annual_Calculation_20_Years">#REF!</definedName>
    <definedName name="ROE_Quarterly_Calculation_15_Years">#REF!</definedName>
    <definedName name="ROE_Quarterly_Calculation_20_Years">#REF!</definedName>
    <definedName name="rough" localSheetId="19">IF('ESA Table 11'!Values_Entered,Header_Row+'ESA Table 11'!Number_of_Payments,Header_Row)</definedName>
    <definedName name="rrrrr" localSheetId="19" hidden="1">{"SourcesUses",#N/A,TRUE,#N/A;"TransOverview",#N/A,TRUE,"CFMODEL"}</definedName>
    <definedName name="rrrrrr" localSheetId="19" hidden="1">{"SourcesUses",#N/A,TRUE,"FundsFlow";"TransOverview",#N/A,TRUE,"FundsFlow"}</definedName>
    <definedName name="rrrrrr2" localSheetId="19" hidden="1">{"SourcesUses",#N/A,TRUE,"FundsFlow";"TransOverview",#N/A,TRUE,"FundsFlow"}</definedName>
    <definedName name="Run_Mkt_Shares">#REF!</definedName>
    <definedName name="Run_Year">#REF!</definedName>
    <definedName name="Salary_Escalation_1996">#REF!</definedName>
    <definedName name="Salary_Escalation_1997">#REF!</definedName>
    <definedName name="Salary_Escalation_1998">#REF!</definedName>
    <definedName name="Salary_Escalation_1999">#REF!</definedName>
    <definedName name="Salary_Escalation_2000">#REF!</definedName>
    <definedName name="Sale_of_Assets_Year">#REF!</definedName>
    <definedName name="Sale_Price_of_Assets_Input">#REF!</definedName>
    <definedName name="SAPBEXhrIndnt" hidden="1">"Wide"</definedName>
    <definedName name="SAPBEXrevision" hidden="1">1</definedName>
    <definedName name="SAPBEXsysID" hidden="1">"BWP"</definedName>
    <definedName name="SAPBEXwbID" hidden="1">"3OFRSRP51IU37YC6911AH5PGB"</definedName>
    <definedName name="SAPsysID" hidden="1">"708C5W7SBKP804JT78WJ0JNKI"</definedName>
    <definedName name="SAPwbID" hidden="1">"ARS"</definedName>
    <definedName name="Scenario_Name">#REF!</definedName>
    <definedName name="scgbs" localSheetId="19">#REF!</definedName>
    <definedName name="scgpl" localSheetId="19">#REF!</definedName>
    <definedName name="sdafsadf" localSheetId="19" hidden="1">{#N/A,#N/A,FALSE,"Aging Summary";#N/A,#N/A,FALSE,"Ratio Analysis";#N/A,#N/A,FALSE,"Test 120 Day Accts";#N/A,#N/A,FALSE,"Tickmarks"}</definedName>
    <definedName name="sdf">#REF!</definedName>
    <definedName name="sdge" hidden="1">12</definedName>
    <definedName name="SDHRS">#REF!</definedName>
    <definedName name="Sempra" localSheetId="19">#REF!</definedName>
    <definedName name="sencount" hidden="1">1</definedName>
    <definedName name="Sensitivity_Switch">#REF!</definedName>
    <definedName name="Sensor" localSheetId="19">#REF!</definedName>
    <definedName name="Servicios_DGN_prorrateo" localSheetId="19">#REF!</definedName>
    <definedName name="setbackthermostat" localSheetId="19">#REF!</definedName>
    <definedName name="sheet"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Site_Info">#REF!</definedName>
    <definedName name="skfskfksk" hidden="1">#REF!</definedName>
    <definedName name="SL_Conversion_Date">#REF!</definedName>
    <definedName name="SL_Conversion_Month">#REF!</definedName>
    <definedName name="SL_Conversion_Year">#REF!</definedName>
    <definedName name="SL_Maturity_Date">#REF!</definedName>
    <definedName name="SL_Maturity_Year">#REF!</definedName>
    <definedName name="SL_Tranche_A_Interest_Expense_Construction">#REF!</definedName>
    <definedName name="SL_Tranche_A_Notes_Interest_Expense">#REF!</definedName>
    <definedName name="SL_Tranche_A_Notes_Principal_Payments">#REF!</definedName>
    <definedName name="SL_Tranche_C_Certificates_Principal_Payments">#REF!</definedName>
    <definedName name="Sleepy_Hollow_Payment">#REF!</definedName>
    <definedName name="smll_mtr">1.85</definedName>
    <definedName name="SpotDates">#REF!</definedName>
    <definedName name="SpotMTM">#REF!</definedName>
    <definedName name="SpotVol">#REF!</definedName>
    <definedName name="Spread" localSheetId="19">#REF!</definedName>
    <definedName name="spread_meanreversion" localSheetId="19">#REF!</definedName>
    <definedName name="spread_meanreversion2" localSheetId="19">#REF!</definedName>
    <definedName name="spread_meshpoints">#REF!</definedName>
    <definedName name="spread_model">#REF!</definedName>
    <definedName name="spread_volatility">#REF!</definedName>
    <definedName name="spread_volatility2">#REF!</definedName>
    <definedName name="SPWS_WBID">"2FFB1B3F-8871-4190-9222-8139C9167BAF"</definedName>
    <definedName name="ssnra">#REF!</definedName>
    <definedName name="sss" localSheetId="19" hidden="1">{"SourcesUses",#N/A,TRUE,#N/A;"TransOverview",#N/A,TRUE,"CFMODEL"}</definedName>
    <definedName name="sssssssssssssssss" localSheetId="19" hidden="1">{"Income Statement",#N/A,FALSE,"CFMODEL";"Balance Sheet",#N/A,FALSE,"CFMODEL"}</definedName>
    <definedName name="sssssssssssssssssss" localSheetId="19" hidden="1">{"Income Statement",#N/A,FALSE,"CFMODEL";"Balance Sheet",#N/A,FALSE,"CFMODEL"}</definedName>
    <definedName name="Staged_Online_Incremental_Net_Cash_Flow_in_Year_1">#REF!</definedName>
    <definedName name="STATEGAS" localSheetId="19">#REF!</definedName>
    <definedName name="STATELEC" localSheetId="19">#REF!</definedName>
    <definedName name="SUMM_1" localSheetId="28">#REF!</definedName>
    <definedName name="SUMM_1" localSheetId="36">#REF!</definedName>
    <definedName name="SUMM_1" localSheetId="37">#REF!</definedName>
    <definedName name="SUMM_1" localSheetId="38">#REF!</definedName>
    <definedName name="SUMM_1" localSheetId="27">#REF!</definedName>
    <definedName name="SUMM_1" localSheetId="29">#REF!</definedName>
    <definedName name="SUMM_1" localSheetId="30">#REF!</definedName>
    <definedName name="SUMM_1" localSheetId="31">#REF!</definedName>
    <definedName name="SUMM_1" localSheetId="33">#REF!</definedName>
    <definedName name="SUMM_1" localSheetId="19">#REF!</definedName>
    <definedName name="SUMM_1" localSheetId="0">#REF!</definedName>
    <definedName name="SUMM_1">#REF!</definedName>
    <definedName name="summary">#REF!</definedName>
    <definedName name="swap_meanreversion">#REF!</definedName>
    <definedName name="swap_model">#REF!</definedName>
    <definedName name="swap_volatility">#REF!</definedName>
    <definedName name="SwapBasisDates">#REF!</definedName>
    <definedName name="SwapBasisMTM">#REF!</definedName>
    <definedName name="SwapBasisVol">#REF!</definedName>
    <definedName name="SwapFFDates">#REF!</definedName>
    <definedName name="SwapFFMTM">#REF!</definedName>
    <definedName name="SwapFFVol">#REF!</definedName>
    <definedName name="swaption_meanreversion" localSheetId="19">#REF!</definedName>
    <definedName name="swaption_model" localSheetId="19">#REF!</definedName>
    <definedName name="swaption_volatility" localSheetId="19">#REF!</definedName>
    <definedName name="SWPC_Mgmt_Fee_Base_year">#REF!</definedName>
    <definedName name="Synthetic_Lease_Financial_Partial_Year_Factor">#REF!</definedName>
    <definedName name="Synthetic_Lease_Tranche_A_Interest_Expense">#REF!</definedName>
    <definedName name="Synthetic_Lease_Tranche_C_Interest_Expense">#REF!</definedName>
    <definedName name="SYS_ADJ2" localSheetId="28">#REF!</definedName>
    <definedName name="SYS_ADJ2" localSheetId="36">#REF!</definedName>
    <definedName name="SYS_ADJ2" localSheetId="37">#REF!</definedName>
    <definedName name="SYS_ADJ2" localSheetId="38">#REF!</definedName>
    <definedName name="SYS_ADJ2" localSheetId="27">#REF!</definedName>
    <definedName name="SYS_ADJ2" localSheetId="29">#REF!</definedName>
    <definedName name="SYS_ADJ2" localSheetId="30">#REF!</definedName>
    <definedName name="SYS_ADJ2" localSheetId="31">#REF!</definedName>
    <definedName name="SYS_ADJ2" localSheetId="33">#REF!</definedName>
    <definedName name="SYS_ADJ2" localSheetId="19">#REF!</definedName>
    <definedName name="SYS_ADJ2" localSheetId="0">#REF!</definedName>
    <definedName name="SYS_ADJ2">#REF!</definedName>
    <definedName name="t" localSheetId="19">#REF!</definedName>
    <definedName name="T_CREDIT">0.00017</definedName>
    <definedName name="table" localSheetId="19">#REF!</definedName>
    <definedName name="Table1" localSheetId="19">#REF!</definedName>
    <definedName name="Table1_list" localSheetId="19">#REF!</definedName>
    <definedName name="table29">#REF!</definedName>
    <definedName name="table29a">#REF!</definedName>
    <definedName name="TableName">"Dummy"</definedName>
    <definedName name="Tax_Rate">#REF!</definedName>
    <definedName name="TaxReturn1992" localSheetId="19">#REF!</definedName>
    <definedName name="TaxReturn1993" localSheetId="19">#REF!</definedName>
    <definedName name="TBal" localSheetId="19">#REF!</definedName>
    <definedName name="tbale" localSheetId="19">#REF!</definedName>
    <definedName name="tblChgCodes" localSheetId="19">#REF!</definedName>
    <definedName name="TblConsTypes" localSheetId="19">#REF!</definedName>
    <definedName name="tblRates" localSheetId="19">#REF!</definedName>
    <definedName name="tblrptrate">#REF!</definedName>
    <definedName name="TC_1" localSheetId="28">#REF!</definedName>
    <definedName name="TC_1" localSheetId="36">#REF!</definedName>
    <definedName name="TC_1" localSheetId="37">#REF!</definedName>
    <definedName name="TC_1" localSheetId="38">#REF!</definedName>
    <definedName name="TC_1" localSheetId="27">#REF!</definedName>
    <definedName name="TC_1" localSheetId="29">#REF!</definedName>
    <definedName name="TC_1" localSheetId="30">#REF!</definedName>
    <definedName name="TC_1" localSheetId="31">#REF!</definedName>
    <definedName name="TC_1" localSheetId="33">#REF!</definedName>
    <definedName name="TC_1" localSheetId="0">#REF!</definedName>
    <definedName name="TC_1">#REF!</definedName>
    <definedName name="TDM" localSheetId="19" hidden="1">{#N/A,#N/A,FALSE,"Aging Summary";#N/A,#N/A,FALSE,"Ratio Analysis";#N/A,#N/A,FALSE,"Test 120 Day Accts";#N/A,#N/A,FALSE,"Tickmarks"}</definedName>
    <definedName name="TEMP">#REF!</definedName>
    <definedName name="template2" localSheetId="19" hidden="1">{"by_month",#N/A,TRUE,"template";"destec_month",#N/A,TRUE,"template";"by_quarter",#N/A,TRUE,"template";"destec_quarter",#N/A,TRUE,"template";"by_year",#N/A,TRUE,"template";"destec_annual",#N/A,TRUE,"template"}</definedName>
    <definedName name="terst2" localSheetId="19" hidden="1">{"Page_1",#N/A,FALSE,"BAD4Q98";"Page_2",#N/A,FALSE,"BAD4Q98";"Page_3",#N/A,FALSE,"BAD4Q98";"Page_4",#N/A,FALSE,"BAD4Q98";"Page_5",#N/A,FALSE,"BAD4Q98";"Page_6",#N/A,FALSE,"BAD4Q98";"Input_1",#N/A,FALSE,"BAD4Q98";"Input_2",#N/A,FALSE,"BAD4Q98"}</definedName>
    <definedName name="test" localSheetId="19" hidden="1">{"Page_1",#N/A,FALSE,"BAD4Q98";"Page_2",#N/A,FALSE,"BAD4Q98";"Page_3",#N/A,FALSE,"BAD4Q98";"Page_4",#N/A,FALSE,"BAD4Q98";"Page_5",#N/A,FALSE,"BAD4Q98";"Page_6",#N/A,FALSE,"BAD4Q98";"Input_1",#N/A,FALSE,"BAD4Q98";"Input_2",#N/A,FALSE,"BAD4Q98"}</definedName>
    <definedName name="test_1" localSheetId="19" hidden="1">{"Control_DataContact",#N/A,FALSE,"Control"}</definedName>
    <definedName name="TEST0">#REF!</definedName>
    <definedName name="TEST1">#REF!</definedName>
    <definedName name="test1_1" localSheetId="19" hidden="1">{"Sch.D_P_1Gas",#N/A,FALSE,"Sch.D";"Sch.D_P_2Elec",#N/A,FALSE,"Sch.D"}</definedName>
    <definedName name="TEST2">#REF!</definedName>
    <definedName name="test2006" localSheetId="19" hidden="1">{"SourcesUses",#N/A,TRUE,#N/A;"TransOverview",#N/A,TRUE,"CFMODEL"}</definedName>
    <definedName name="TEST3">#REF!</definedName>
    <definedName name="test3_1" localSheetId="19" hidden="1">{"Sch.E_PayrollExp",#N/A,TRUE,"Sch.E,F,G,H";"Sch.F_PayrollTaxes",#N/A,TRUE,"Sch.E,F,G,H";"Sch.G_IncentComp",#N/A,TRUE,"Sch.E,F,G,H";"Sch.H_P1_EmplBeneSum",#N/A,TRUE,"Sch.E,F,G,H"}</definedName>
    <definedName name="TEST4">#REF!</definedName>
    <definedName name="TESTHKEY">#REF!</definedName>
    <definedName name="TESTKEYS">#REF!</definedName>
    <definedName name="TESTVKEY">#REF!</definedName>
    <definedName name="TextRefCopyRangeCount" hidden="1">39</definedName>
    <definedName name="Therm" localSheetId="19">#REF!</definedName>
    <definedName name="Ticker">"EFTC"</definedName>
    <definedName name="Total_Ancillary_Service_Revenues">#REF!</definedName>
    <definedName name="Total_Annual_Capacity_Revenues">#REF!</definedName>
    <definedName name="Total_Base_Plant_Delivered_MWh">#REF!</definedName>
    <definedName name="Total_Draws">#REF!</definedName>
    <definedName name="Total_Gas_Cost" localSheetId="19">#REF!</definedName>
    <definedName name="Total_Market_Delivered_MWh">#REF!</definedName>
    <definedName name="total_offsets_summer" localSheetId="28">#REF!</definedName>
    <definedName name="total_offsets_summer" localSheetId="36">#REF!</definedName>
    <definedName name="total_offsets_summer" localSheetId="37">#REF!</definedName>
    <definedName name="total_offsets_summer" localSheetId="38">#REF!</definedName>
    <definedName name="total_offsets_summer" localSheetId="27">#REF!</definedName>
    <definedName name="total_offsets_summer" localSheetId="29">#REF!</definedName>
    <definedName name="total_offsets_summer" localSheetId="30">#REF!</definedName>
    <definedName name="total_offsets_summer" localSheetId="31">#REF!</definedName>
    <definedName name="total_offsets_summer" localSheetId="33">#REF!</definedName>
    <definedName name="total_offsets_summer" localSheetId="19">#REF!</definedName>
    <definedName name="total_offsets_summer" localSheetId="0">#REF!</definedName>
    <definedName name="total_offsets_summer">#REF!</definedName>
    <definedName name="Total_offsets_winter" localSheetId="28">#REF!</definedName>
    <definedName name="Total_offsets_winter" localSheetId="36">#REF!</definedName>
    <definedName name="Total_offsets_winter" localSheetId="37">#REF!</definedName>
    <definedName name="Total_offsets_winter" localSheetId="38">#REF!</definedName>
    <definedName name="Total_offsets_winter" localSheetId="27">#REF!</definedName>
    <definedName name="Total_offsets_winter" localSheetId="29">#REF!</definedName>
    <definedName name="Total_offsets_winter" localSheetId="30">#REF!</definedName>
    <definedName name="Total_offsets_winter" localSheetId="31">#REF!</definedName>
    <definedName name="Total_offsets_winter" localSheetId="33">#REF!</definedName>
    <definedName name="Total_offsets_winter" localSheetId="19">#REF!</definedName>
    <definedName name="Total_offsets_winter" localSheetId="0">#REF!</definedName>
    <definedName name="Total_offsets_winter">#REF!</definedName>
    <definedName name="Total_Project_Cost" localSheetId="19">#REF!</definedName>
    <definedName name="Total_PSA_Delivered_MWh" localSheetId="19">#REF!</definedName>
    <definedName name="total_rates_summer" localSheetId="28">#REF!</definedName>
    <definedName name="total_rates_summer" localSheetId="36">#REF!</definedName>
    <definedName name="total_rates_summer" localSheetId="37">#REF!</definedName>
    <definedName name="total_rates_summer" localSheetId="38">#REF!</definedName>
    <definedName name="total_rates_summer" localSheetId="27">#REF!</definedName>
    <definedName name="total_rates_summer" localSheetId="29">#REF!</definedName>
    <definedName name="total_rates_summer" localSheetId="30">#REF!</definedName>
    <definedName name="total_rates_summer" localSheetId="31">#REF!</definedName>
    <definedName name="total_rates_summer" localSheetId="33">#REF!</definedName>
    <definedName name="total_rates_summer" localSheetId="19">#REF!</definedName>
    <definedName name="total_rates_summer" localSheetId="0">#REF!</definedName>
    <definedName name="total_rates_summer">#REF!</definedName>
    <definedName name="total_rates_winter" localSheetId="28">#REF!</definedName>
    <definedName name="total_rates_winter" localSheetId="36">#REF!</definedName>
    <definedName name="total_rates_winter" localSheetId="37">#REF!</definedName>
    <definedName name="total_rates_winter" localSheetId="38">#REF!</definedName>
    <definedName name="total_rates_winter" localSheetId="27">#REF!</definedName>
    <definedName name="total_rates_winter" localSheetId="29">#REF!</definedName>
    <definedName name="total_rates_winter" localSheetId="30">#REF!</definedName>
    <definedName name="total_rates_winter" localSheetId="31">#REF!</definedName>
    <definedName name="total_rates_winter" localSheetId="33">#REF!</definedName>
    <definedName name="total_rates_winter" localSheetId="19">#REF!</definedName>
    <definedName name="total_rates_winter" localSheetId="0">#REF!</definedName>
    <definedName name="total_rates_winter">#REF!</definedName>
    <definedName name="Total_Variable_Energy_Revenues" localSheetId="19">#REF!</definedName>
    <definedName name="TOU_HEADER" localSheetId="28">#REF!</definedName>
    <definedName name="TOU_HEADER" localSheetId="36">#REF!</definedName>
    <definedName name="TOU_HEADER" localSheetId="37">#REF!</definedName>
    <definedName name="TOU_HEADER" localSheetId="38">#REF!</definedName>
    <definedName name="TOU_HEADER" localSheetId="27">#REF!</definedName>
    <definedName name="TOU_HEADER" localSheetId="29">#REF!</definedName>
    <definedName name="TOU_HEADER" localSheetId="30">#REF!</definedName>
    <definedName name="TOU_HEADER" localSheetId="31">#REF!</definedName>
    <definedName name="TOU_HEADER" localSheetId="33">#REF!</definedName>
    <definedName name="TOU_HEADER" localSheetId="19">#REF!</definedName>
    <definedName name="TOU_HEADER" localSheetId="0">#REF!</definedName>
    <definedName name="TOU_HEADER">#REF!</definedName>
    <definedName name="TOU_PA_5_1" localSheetId="28">#REF!</definedName>
    <definedName name="TOU_PA_5_1" localSheetId="36">#REF!</definedName>
    <definedName name="TOU_PA_5_1" localSheetId="37">#REF!</definedName>
    <definedName name="TOU_PA_5_1" localSheetId="38">#REF!</definedName>
    <definedName name="TOU_PA_5_1" localSheetId="27">#REF!</definedName>
    <definedName name="TOU_PA_5_1" localSheetId="29">#REF!</definedName>
    <definedName name="TOU_PA_5_1" localSheetId="30">#REF!</definedName>
    <definedName name="TOU_PA_5_1" localSheetId="31">#REF!</definedName>
    <definedName name="TOU_PA_5_1" localSheetId="33">#REF!</definedName>
    <definedName name="TOU_PA_5_1" localSheetId="19">#REF!</definedName>
    <definedName name="TOU_PA_5_1" localSheetId="0">#REF!</definedName>
    <definedName name="TOU_PA_5_1">#REF!</definedName>
    <definedName name="TOU_PA_5_2" localSheetId="28">#REF!</definedName>
    <definedName name="TOU_PA_5_2" localSheetId="36">#REF!</definedName>
    <definedName name="TOU_PA_5_2" localSheetId="37">#REF!</definedName>
    <definedName name="TOU_PA_5_2" localSheetId="38">#REF!</definedName>
    <definedName name="TOU_PA_5_2" localSheetId="27">#REF!</definedName>
    <definedName name="TOU_PA_5_2" localSheetId="29">#REF!</definedName>
    <definedName name="TOU_PA_5_2" localSheetId="30">#REF!</definedName>
    <definedName name="TOU_PA_5_2" localSheetId="31">#REF!</definedName>
    <definedName name="TOU_PA_5_2" localSheetId="33">#REF!</definedName>
    <definedName name="TOU_PA_5_2" localSheetId="19">#REF!</definedName>
    <definedName name="TOU_PA_5_2" localSheetId="0">#REF!</definedName>
    <definedName name="TOU_PA_5_2">#REF!</definedName>
    <definedName name="TownCode" localSheetId="19">#REF!</definedName>
    <definedName name="TP_Footer_Path" hidden="1">"S:\04048\04RET\Special Projects\Special Plan Transfer\"</definedName>
    <definedName name="TP_Footer_User" hidden="1">"Melvin Williams"</definedName>
    <definedName name="TP_Footer_Version" hidden="1">"v3.00"</definedName>
    <definedName name="Tranche_A_Notes_Pct_Construction">#REF!</definedName>
    <definedName name="Tranche_B_Notes_Pct_Construction">#REF!</definedName>
    <definedName name="TUCU" localSheetId="19" hidden="1">#REF!</definedName>
    <definedName name="turnover" localSheetId="19">#REF!</definedName>
    <definedName name="tytyt" localSheetId="19">#REF!</definedName>
    <definedName name="uguuu" localSheetId="19">#REF!</definedName>
    <definedName name="uguuu">#REF!</definedName>
    <definedName name="UMC_PAGE1" localSheetId="28">#REF!</definedName>
    <definedName name="UMC_PAGE1" localSheetId="36">#REF!</definedName>
    <definedName name="UMC_PAGE1" localSheetId="37">#REF!</definedName>
    <definedName name="UMC_PAGE1" localSheetId="38">#REF!</definedName>
    <definedName name="UMC_PAGE1" localSheetId="27">#REF!</definedName>
    <definedName name="UMC_PAGE1" localSheetId="29">#REF!</definedName>
    <definedName name="UMC_PAGE1" localSheetId="30">#REF!</definedName>
    <definedName name="UMC_PAGE1" localSheetId="31">#REF!</definedName>
    <definedName name="UMC_PAGE1" localSheetId="33">#REF!</definedName>
    <definedName name="UMC_PAGE1" localSheetId="19">#REF!</definedName>
    <definedName name="UMC_PAGE1" localSheetId="0">#REF!</definedName>
    <definedName name="UMC_PAGE1">#REF!</definedName>
    <definedName name="UMC_PAGE2" localSheetId="28">#REF!</definedName>
    <definedName name="UMC_PAGE2" localSheetId="36">#REF!</definedName>
    <definedName name="UMC_PAGE2" localSheetId="37">#REF!</definedName>
    <definedName name="UMC_PAGE2" localSheetId="38">#REF!</definedName>
    <definedName name="UMC_PAGE2" localSheetId="27">#REF!</definedName>
    <definedName name="UMC_PAGE2" localSheetId="29">#REF!</definedName>
    <definedName name="UMC_PAGE2" localSheetId="30">#REF!</definedName>
    <definedName name="UMC_PAGE2" localSheetId="31">#REF!</definedName>
    <definedName name="UMC_PAGE2" localSheetId="33">#REF!</definedName>
    <definedName name="UMC_PAGE2" localSheetId="19">#REF!</definedName>
    <definedName name="UMC_PAGE2" localSheetId="0">#REF!</definedName>
    <definedName name="UMC_PAGE2">#REF!</definedName>
    <definedName name="UMC_PAGE3" localSheetId="28">#REF!</definedName>
    <definedName name="UMC_PAGE3" localSheetId="36">#REF!</definedName>
    <definedName name="UMC_PAGE3" localSheetId="37">#REF!</definedName>
    <definedName name="UMC_PAGE3" localSheetId="38">#REF!</definedName>
    <definedName name="UMC_PAGE3" localSheetId="27">#REF!</definedName>
    <definedName name="UMC_PAGE3" localSheetId="29">#REF!</definedName>
    <definedName name="UMC_PAGE3" localSheetId="30">#REF!</definedName>
    <definedName name="UMC_PAGE3" localSheetId="31">#REF!</definedName>
    <definedName name="UMC_PAGE3" localSheetId="33">#REF!</definedName>
    <definedName name="UMC_PAGE3" localSheetId="0">#REF!</definedName>
    <definedName name="UMC_PAGE3">#REF!</definedName>
    <definedName name="UMC_PAGE4" localSheetId="28">#REF!</definedName>
    <definedName name="UMC_PAGE4" localSheetId="36">#REF!</definedName>
    <definedName name="UMC_PAGE4" localSheetId="37">#REF!</definedName>
    <definedName name="UMC_PAGE4" localSheetId="38">#REF!</definedName>
    <definedName name="UMC_PAGE4" localSheetId="27">#REF!</definedName>
    <definedName name="UMC_PAGE4" localSheetId="29">#REF!</definedName>
    <definedName name="UMC_PAGE4" localSheetId="30">#REF!</definedName>
    <definedName name="UMC_PAGE4" localSheetId="31">#REF!</definedName>
    <definedName name="UMC_PAGE4" localSheetId="33">#REF!</definedName>
    <definedName name="UMC_PAGE4" localSheetId="0">#REF!</definedName>
    <definedName name="UMC_PAGE4">#REF!</definedName>
    <definedName name="UMC_PAGE4.1" localSheetId="28">#REF!</definedName>
    <definedName name="UMC_PAGE4.1" localSheetId="36">#REF!</definedName>
    <definedName name="UMC_PAGE4.1" localSheetId="37">#REF!</definedName>
    <definedName name="UMC_PAGE4.1" localSheetId="38">#REF!</definedName>
    <definedName name="UMC_PAGE4.1" localSheetId="27">#REF!</definedName>
    <definedName name="UMC_PAGE4.1" localSheetId="29">#REF!</definedName>
    <definedName name="UMC_PAGE4.1" localSheetId="30">#REF!</definedName>
    <definedName name="UMC_PAGE4.1" localSheetId="31">#REF!</definedName>
    <definedName name="UMC_PAGE4.1" localSheetId="33">#REF!</definedName>
    <definedName name="UMC_PAGE4.1" localSheetId="0">#REF!</definedName>
    <definedName name="UMC_PAGE4.1">#REF!</definedName>
    <definedName name="UMC_PAGE5" localSheetId="28">#REF!</definedName>
    <definedName name="UMC_PAGE5" localSheetId="36">#REF!</definedName>
    <definedName name="UMC_PAGE5" localSheetId="37">#REF!</definedName>
    <definedName name="UMC_PAGE5" localSheetId="38">#REF!</definedName>
    <definedName name="UMC_PAGE5" localSheetId="27">#REF!</definedName>
    <definedName name="UMC_PAGE5" localSheetId="29">#REF!</definedName>
    <definedName name="UMC_PAGE5" localSheetId="30">#REF!</definedName>
    <definedName name="UMC_PAGE5" localSheetId="31">#REF!</definedName>
    <definedName name="UMC_PAGE5" localSheetId="33">#REF!</definedName>
    <definedName name="UMC_PAGE5" localSheetId="0">#REF!</definedName>
    <definedName name="UMC_PAGE5">#REF!</definedName>
    <definedName name="UMC_PAGE6" localSheetId="28">#REF!</definedName>
    <definedName name="UMC_PAGE6" localSheetId="36">#REF!</definedName>
    <definedName name="UMC_PAGE6" localSheetId="37">#REF!</definedName>
    <definedName name="UMC_PAGE6" localSheetId="38">#REF!</definedName>
    <definedName name="UMC_PAGE6" localSheetId="27">#REF!</definedName>
    <definedName name="UMC_PAGE6" localSheetId="29">#REF!</definedName>
    <definedName name="UMC_PAGE6" localSheetId="30">#REF!</definedName>
    <definedName name="UMC_PAGE6" localSheetId="31">#REF!</definedName>
    <definedName name="UMC_PAGE6" localSheetId="33">#REF!</definedName>
    <definedName name="UMC_PAGE6" localSheetId="0">#REF!</definedName>
    <definedName name="UMC_PAGE6">#REF!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levered_Monthly_Cash_Flows">#REF!</definedName>
    <definedName name="Unused_Commitment">#REF!</definedName>
    <definedName name="USGenLLC_Taxes">#REF!</definedName>
    <definedName name="Utility">#REF!</definedName>
    <definedName name="v">#REF!</definedName>
    <definedName name="val">#REF!</definedName>
    <definedName name="Validation" localSheetId="19">#REF!</definedName>
    <definedName name="Values_Entered" localSheetId="19">IF(Loan_Amount*Interest_Rate*Loan_Years*Loan_Start&gt;0,1,0)</definedName>
    <definedName name="Values_Entered_Pref" localSheetId="19">IF(Loan_Amount_Pref*Interest_Rate_Pref*Loan_Years_Pref*Loan_Start_Pref&gt;0,1,0)</definedName>
    <definedName name="vol_data">#REF!</definedName>
    <definedName name="w" localSheetId="19" hidden="1">{"SourcesUses",#N/A,TRUE,"CFMODEL";"TransOverview",#N/A,TRUE,"CFMODEL"}</definedName>
    <definedName name="W_NWC_NCashAP">#REF!</definedName>
    <definedName name="W_NWC_NCashAR">#REF!</definedName>
    <definedName name="W_NWC_NCashComNPurch">#REF!</definedName>
    <definedName name="W_NWC_NCashCustDep">#REF!</definedName>
    <definedName name="W_NWC_NCashDivPay">#REF!</definedName>
    <definedName name="W_NWC_NCashEnergyAssets">#REF!</definedName>
    <definedName name="W_NWC_NCashEnergyLiabilities">#REF!</definedName>
    <definedName name="W_NWC_NCashIntPay">#REF!</definedName>
    <definedName name="W_NWC_NCashInventory">#REF!</definedName>
    <definedName name="W_NWC_NCashNP">#REF!</definedName>
    <definedName name="W_NWC_NCashNR">#REF!</definedName>
    <definedName name="W_NWC_NCashOthAssets">#REF!</definedName>
    <definedName name="W_NWC_NCashOthLiabilities">#REF!</definedName>
    <definedName name="W_NWC_NCashRegAssets">#REF!</definedName>
    <definedName name="W_NWC_NCashRegLiabilities">#REF!</definedName>
    <definedName name="W_NWC_NCashRepurchaseObligations">#REF!</definedName>
    <definedName name="W_NWC_NCashResaleAgreements">#REF!</definedName>
    <definedName name="W_NWC_NCashTAX">#REF!</definedName>
    <definedName name="Wage_Escalation_Rate">#REF!</definedName>
    <definedName name="waterheaterblanket" localSheetId="19">#REF!</definedName>
    <definedName name="waterheaterpipewrap" localSheetId="19">#REF!</definedName>
    <definedName name="what?" localSheetId="19" hidden="1">{"phase 1 ecm table",#N/A,FALSE,"ECM Matrix";"total ecm table",#N/A,FALSE,"ECM Matrix"}</definedName>
    <definedName name="what??" localSheetId="19" hidden="1">{"okte1",#N/A,FALSE,"OKTE GAS CONV";"okte2",#N/A,FALSE,"OKTE GAS CONV";"okte3",#N/A,FALSE,"OKTE GAS CONV";"okte4",#N/A,FALSE,"OKTE GAS CONV"}</definedName>
    <definedName name="what???" localSheetId="19" hidden="1">{"Overhead",#N/A,FALSE,"NEW FINMODEL";"Overhead",#N/A,FALSE,"Cash flow Phase 1";"Overhead PH1 w Benefits",#N/A,FALSE,"ECM Matrix";"Overhead PH1 w RFP",#N/A,FALSE,"ECM Matrix";"Overhead Total w benefits",#N/A,FALSE,"ECM Matrix";"Overhead Total w RFP",#N/A,FALSE,"ECM Matrix"}</definedName>
    <definedName name="what???1" localSheetId="19" hidden="1">{"Overhead",#N/A,FALSE,"NEW FINMODEL";"Overhead",#N/A,FALSE,"Cash flow Phase 1";"Overhead PH1 w Benefits",#N/A,FALSE,"ECM Matrix";"Overhead PH1 w RFP",#N/A,FALSE,"ECM Matrix";"Overhead Total w benefits",#N/A,FALSE,"ECM Matrix";"Overhead Total w RFP",#N/A,FALSE,"ECM Matrix"}</definedName>
    <definedName name="what??1" localSheetId="19" hidden="1">{"okte1",#N/A,FALSE,"OKTE GAS CONV";"okte2",#N/A,FALSE,"OKTE GAS CONV";"okte3",#N/A,FALSE,"OKTE GAS CONV";"okte4",#N/A,FALSE,"OKTE GAS CONV"}</definedName>
    <definedName name="what1" localSheetId="19" hidden="1">{"phase 1 ecm table",#N/A,FALSE,"ECM Matrix";"total ecm table",#N/A,FALSE,"ECM Matrix"}</definedName>
    <definedName name="whatth" localSheetId="19" hidden="1">{"Page_1",#N/A,FALSE,"BAD4Q98";"Page_2",#N/A,FALSE,"BAD4Q98";"Page_3",#N/A,FALSE,"BAD4Q98";"Page_4",#N/A,FALSE,"BAD4Q98";"Page_5",#N/A,FALSE,"BAD4Q98";"Page_6",#N/A,FALSE,"BAD4Q98";"Input_1",#N/A,FALSE,"BAD4Q98";"Input_2",#N/A,FALSE,"BAD4Q98"}</definedName>
    <definedName name="who" localSheetId="19" hidden="1">{"phase 1 ecm table",#N/A,FALSE,"ECM Matrix";"total ecm table",#N/A,FALSE,"ECM Matrix"}</definedName>
    <definedName name="whoa" localSheetId="19" hidden="1">{"okte1",#N/A,FALSE,"OKTE GAS CONV";"okte2",#N/A,FALSE,"OKTE GAS CONV";"okte3",#N/A,FALSE,"OKTE GAS CONV";"okte4",#N/A,FALSE,"OKTE GAS CONV"}</definedName>
    <definedName name="wholehousefan" localSheetId="19">#REF!</definedName>
    <definedName name="windowAC" localSheetId="19">#REF!</definedName>
    <definedName name="Working_Capital_Facility_Commitment_Fee_Rate_year_6_plus">#REF!</definedName>
    <definedName name="Working_Capital_Facility_Spread_year_6_plus">#REF!</definedName>
    <definedName name="working_capital_factor">#REF!</definedName>
    <definedName name="wrn.1995._.BUDGET._.PACKAGE." localSheetId="19" hidden="1">{#N/A,#N/A,FALSE,"CONTENTS";#N/A,#N/A,FALSE,"P-1";#N/A,#N/A,FALSE,"P-2";#N/A,#N/A,FALSE,"P-3";#N/A,#N/A,FALSE,"P-4";#N/A,#N/A,FALSE,"P-5";#N/A,#N/A,FALSE,"P-6";#N/A,#N/A,FALSE,"P-7";#N/A,#N/A,FALSE,"P-8";#N/A,#N/A,FALSE,"P-9";#N/A,#N/A,FALSE,"P-10";#N/A,#N/A,FALSE,"P10-INST.";#N/A,#N/A,FALSE,"P-10A";#N/A,#N/A,FALSE,"P-11";#N/A,#N/A,FALSE,"P-12";#N/A,#N/A,FALSE,"P-13";#N/A,#N/A,FALSE,"P-14";#N/A,#N/A,FALSE,"P-15";#N/A,#N/A,FALSE,"P-16";#N/A,#N/A,FALSE,"P-17";#N/A,#N/A,FALSE,"P-18";#N/A,#N/A,FALSE,"P-19";#N/A,#N/A,FALSE,"P-20";#N/A,#N/A,FALSE,"P-21";#N/A,#N/A,FALSE,"P-22"}</definedName>
    <definedName name="wrn.Aging._.and._.Trend._.Analysis." localSheetId="19" hidden="1">{#N/A,#N/A,FALSE,"Aging Summary";#N/A,#N/A,FALSE,"Ratio Analysis";#N/A,#N/A,FALSE,"Test 120 Day Accts";#N/A,#N/A,FALSE,"Tickmarks"}</definedName>
    <definedName name="wrn.All." localSheetId="19" hidden="1">{"ecm (CES Inputs)",#N/A,FALSE,"CES Inputs";"finmod (CES Inputs)",#N/A,FALSE,"CES Inputs";"buyout (Buyout)",#N/A,FALSE,"CES Inputs";"hillpay (CES Inputs)",#N/A,FALSE,"CES Inputs";"psc (PSC Output)",#N/A,FALSE,"PSC Output"}</definedName>
    <definedName name="wrn.All._.Worksheets."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SummarySheets." localSheetId="19" hidden="1">{"Control_P1",#N/A,FALSE,"Control";"Control_P2",#N/A,FALSE,"Control";"Control_P3",#N/A,FALSE,"Control";"Control_P4",#N/A,FALSE,"Control";"Sch.A_CWCSummary",#N/A,FALSE,"Sch.A,B,C";"Sch.B_LLSummary",#N/A,FALSE,"Sch.A,B,C";"Sch.C_RevenueLag",#N/A,FALSE,"Sch.A,B,C";"Sch.D_P_1Gas",#N/A,FALSE,"Sch.D";"Sch.D_P_2Elec",#N/A,FALSE,"Sch.D";"Sch.E_PayrollExp",#N/A,FALSE,"Sch.E,F,G,H";"Sch.F_PayrollTaxes",#N/A,FALSE,"Sch.E,F,G,H";"Sch.G_IncentComp",#N/A,FALSE,"Sch.E,F,G,H";"Sch.H_P1_EmplBeneSum",#N/A,FALSE,"Sch.E,F,G,H";"Sch.H_P2Disability",#N/A,FALSE,"Sch.E,F,G,H";"Sch.H_P3Retirement",#N/A,FALSE,"Sch.E,F,G,H";"Sch.H_P4Life",#N/A,FALSE,"Sch.E,F,G,H";"Sch.H_P5Dental",#N/A,FALSE,"Sch.E,F,G,H";"Sch.H_P6Vision",#N/A,FALSE,"Sch.E,F,G,H";"Sch.H_P7HealthIns",#N/A,FALSE,"Sch.E,F,G,H";"Sch.H_P8HealthInsPg2",#N/A,FALSE,"Sch.E,F,G,H";"Sch.H_P9_WorkerComp",#N/A,FALSE,"Sch.E,F,G,H";"Sch.H_P10_FeesServices",#N/A,FALSE,"Sch.E,F,G,H";"Sch.H_P11FeesServicesPg2",#N/A,FALSE,"Sch.E,F,G,H";"Sch.I_P1_OtherOMSum",#N/A,FALSE,"Sch.I,J";"Sch.J_CorpChgs",#N/A,FALSE,"Sch.I,J";"Sch.K_P1_PropLease",#N/A,FALSE,"Sch.K,L,M";"Sch.K_P2_PropLease",#N/A,FALSE,"Sch.K,L,M";"Sch.L_EquipLease",#N/A,FALSE,"Sch.K,L,M";"Sch.M_P1_OtherTaxSum",#N/A,FALSE,"Sch.K,L,M";"Sch.N_IncomeTaxes",#N/A,FALSE,"Sch.N,O";"Sch.O_1_DfdTaxes",#N/A,FALSE,"Sch.N,O";"Sch.O_2_DepreProv",#N/A,FALSE,"Sch.N,O";"Sch.O_3_AmortInsur",#N/A,FALSE,"Sch.N,O";"Sch.P_1_CashBalance",#N/A,FALSE,"Sch.P";"Sch.P_2_SpecDepWorkFund",#N/A,FALSE,"Sch.P";"Sch.P_3_OtherReceiv",#N/A,FALSE,"Sch.P";"Sch.P_4_PrePayCurrAsset",#N/A,FALSE,"Sch.P";"Sch.P_5_DfdDebit",#N/A,FALSE,"Sch.P";"Sch.P_6_EmployWithhold",#N/A,FALSE,"Sch.P";"Sch.P_7_CurrLiab",#N/A,FALSE,"Sch.P";"Sch.P_8_DfdCredit",#N/A,FALSE,"Sch.P";"Sch.P_9_AccrVac",#N/A,FALSE,"Sch.P";"WP_SpecDep_WorkFund",#N/A,FALSE,"WP-BS Elem";"WP_OtherReceiv",#N/A,FALSE,"WP-BS Elem";"WP_PrePayOtherAsset",#N/A,FALSE,"WP-BS Elem";"WP_DfdDebit",#N/A,FALSE,"WP-BS Elem";"WP_EmployWithhold",#N/A,FALSE,"WP-BS Elem";"WP_Curr_AccrLiab",#N/A,FALSE,"WP-BS Elem";"WP_DfdCredit",#N/A,FALSE,"WP-BS Elem";"WP_AccrVac",#N/A,FALSE,"WP-BS Elem";"Est_Pg1",#N/A,FALSE,"Escalation";"Est_Pg2",#N/A,FALSE,"Escalation";"Est_Pg3",#N/A,FALSE,"Escalation";"Escalation,",#N/A,FALSE,"Escalation"}</definedName>
    <definedName name="wrn.BL." localSheetId="19" hidden="1">{#N/A,#N/A,FALSE,"trates"}</definedName>
    <definedName name="wrn.BS._.Elements." localSheetId="19" hidden="1">{"WP_SpecDep_WorkFund",#N/A,FALSE,"Escalation";"WP_OtherReceiv",#N/A,FALSE,"Escalation";"WP_PrePayOtherAsset",#N/A,FALSE,"Escalation";"WP_DfdDebit",#N/A,FALSE,"Escalation";"WP_EmployWithhold",#N/A,FALSE,"Escalation";"WP_Curr_AccrLiab",#N/A,FALSE,"Escalation";"WP_DfdCredit",#N/A,FALSE,"Escalation"}</definedName>
    <definedName name="wrn.BS._.Elements._1" localSheetId="19" hidden="1">{"WP_SpecDep_WorkFund",#N/A,FALSE,"Escalation";"WP_OtherReceiv",#N/A,FALSE,"Escalation";"WP_PrePayOtherAsset",#N/A,FALSE,"Escalation";"WP_DfdDebit",#N/A,FALSE,"Escalation";"WP_EmployWithhold",#N/A,FALSE,"Escalation";"WP_Curr_AccrLiab",#N/A,FALSE,"Escalation";"WP_DfdCredit",#N/A,FALSE,"Escalation"}</definedName>
    <definedName name="wrn.busum." localSheetId="19" hidden="1">{#N/A,#N/A,TRUE,"SDGE";#N/A,#N/A,TRUE,"GBU";#N/A,#N/A,TRUE,"TBU";#N/A,#N/A,TRUE,"EDBU";#N/A,#N/A,TRUE,"ExclCC"}</definedName>
    <definedName name="wrn.Complete._.Schedules."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wrn.ControlSheets." localSheetId="19" hidden="1">{"Control_P1",#N/A,FALSE,"Control";"Control_P2",#N/A,FALSE,"Control";"Control_P3",#N/A,FALSE,"Control";"Control_P4",#N/A,FALSE,"Control"}</definedName>
    <definedName name="wrn.ControlSheets._1" localSheetId="19" hidden="1">{"Control_P1",#N/A,FALSE,"Control";"Control_P2",#N/A,FALSE,"Control";"Control_P3",#N/A,FALSE,"Control";"Control_P4",#N/A,FALSE,"Control"}</definedName>
    <definedName name="wrn.COSTOS." localSheetId="19" hidden="1">{#N/A,#N/A,FALSE,"RECAP";#N/A,#N/A,FALSE,"MATBYCLS";#N/A,#N/A,FALSE,"STATUS";#N/A,#N/A,FALSE,"OP-ACT";#N/A,#N/A,FALSE,"W_O"}</definedName>
    <definedName name="wrn.Data." localSheetId="19" hidden="1">{#N/A,#N/A,FALSE,"3 Year Plan"}</definedName>
    <definedName name="wrn.Data_Contact." localSheetId="19" hidden="1">{"Control_DataContact",#N/A,FALSE,"Control"}</definedName>
    <definedName name="wrn.Data_Contact._1" localSheetId="19" hidden="1">{"Control_DataContact",#N/A,FALSE,"Control"}</definedName>
    <definedName name="wrn.Est_2003." localSheetId="19" hidden="1">{"Est_Pg1",#N/A,FALSE,"Estimate2003";"Est_Pg2",#N/A,FALSE,"Estimate2003";"Est_Pg3",#N/A,FALSE,"Estimate2003";"Escalation,",#N/A,FALSE,"Escalation"}</definedName>
    <definedName name="wrn.Est_2003._1" localSheetId="19" hidden="1">{"Est_Pg1",#N/A,FALSE,"Estimate2003";"Est_Pg2",#N/A,FALSE,"Estimate2003";"Est_Pg3",#N/A,FALSE,"Estimate2003";"Escalation,",#N/A,FALSE,"Escalation"}</definedName>
    <definedName name="wrn.FERC." localSheetId="19" hidden="1">{#N/A,#N/A,FALSE,"1";#N/A,#N/A,FALSE,"3";#N/A,#N/A,FALSE,"101";#N/A,#N/A,FALSE,"102";#N/A,#N/A,FALSE,"2";#N/A,#N/A,FALSE,"103";#N/A,#N/A,FALSE,"104";#N/A,#N/A,FALSE,"105";#N/A,#N/A,FALSE,"108";#N/A,#N/A,FALSE,"109";#N/A,#N/A,FALSE,"110";#N/A,#N/A,FALSE,"111";#N/A,#N/A,FALSE,"113";#N/A,#N/A,FALSE,"114";#N/A,#N/A,FALSE,"119";#N/A,#N/A,FALSE,"120";#N/A,#N/A,FALSE,"121";#N/A,#N/A,FALSE,"122";#N/A,#N/A,FALSE,"123";#N/A,#N/A,FALSE,"200";#N/A,#N/A,FALSE,"201";#N/A,#N/A,FALSE,"221";#N/A,#N/A,FALSE,"225";#N/A,#N/A,FALSE,"226";#N/A,#N/A,FALSE,"227";#N/A,#N/A,FALSE,"230";#N/A,#N/A,FALSE,"231";#N/A,#N/A,FALSE,"250";#N/A,#N/A,FALSE,"251";#N/A,#N/A,FALSE,"252";#N/A,#N/A,FALSE,"254";#N/A,#N/A,FALSE,"301";#N/A,#N/A,FALSE,"302";#N/A,#N/A,FALSE,"303";#N/A,#N/A,FALSE,"304";#N/A,#N/A,FALSE,"337";#N/A,#N/A,FALSE,"351";#N/A,#N/A,FALSE,"700"}</definedName>
    <definedName name="wrn.fermie." localSheetId="19" hidden="1">{"b1",#N/A,TRUE,"B-1";"b2",#N/A,TRUE,"B-2";"b3",#N/A,TRUE,"B-3";"b4",#N/A,TRUE,"B-4";"b5",#N/A,TRUE,"B-5"}</definedName>
    <definedName name="wrn.FTEs." localSheetId="19" hidden="1">{#N/A,#N/A,FALSE,"94 FTE";#N/A,#N/A,FALSE,"95 FTE";#N/A,#N/A,FALSE,"96 FTE"}</definedName>
    <definedName name="wrn.Ilijan._.Print." localSheetId="19"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nput." localSheetId="19" hidden="1">{#N/A,#N/A,FALSE,"A"}</definedName>
    <definedName name="wrn.Inputs." localSheetId="19" hidden="1">{"[Cost of Service] COS Inputs Sch 1",#N/A,FALSE,"Cost of Service Model"}</definedName>
    <definedName name="wrn.June2002." localSheetId="19" hidden="1">{"2002Frcst","06Month",FALSE,"Frcst Format 2002"}</definedName>
    <definedName name="wrn.JVREPORT." localSheetId="19" hidden="1">{#N/A,#N/A,FALSE,"202";#N/A,#N/A,FALSE,"203";#N/A,#N/A,FALSE,"204";#N/A,#N/A,FALSE,"205";#N/A,#N/A,FALSE,"205A"}</definedName>
    <definedName name="wrn.May2002." localSheetId="19" hidden="1">{"2002Frcst","05Month",FALSE,"Frcst Format 2002"}</definedName>
    <definedName name="wrn.moblue." localSheetId="19" hidden="1">{#N/A,#N/A,FALSE,"Index";#N/A,#N/A,FALSE,"COMPBS";#N/A,#N/A,FALSE,"COMPIS";#N/A,#N/A,FALSE,"MOBS";#N/A,#N/A,FALSE,"MOIS";#N/A,#N/A,FALSE,"M&amp;AEXP";#N/A,#N/A,FALSE,"D.L.EXP";#N/A,#N/A,FALSE,"MFGEXP";#N/A,#N/A,FALSE,"ADMEXP";#N/A,#N/A,FALSE,"DLPAY";#N/A,#N/A,FALSE,"INDPAY";#N/A,#N/A,FALSE,"HOURLY";#N/A,#N/A,FALSE,"HEAD";#N/A,#N/A,FALSE,"CASHTRAN";#N/A,#N/A,FALSE,"RESULT";#N/A,#N/A,FALSE,"CASHFLOW"}</definedName>
    <definedName name="wrn.My._.estimate._.report." localSheetId="19" hidden="1">{"Equipment",#N/A,FALSE,"A";"Summary",#N/A,FALSE,"B"}</definedName>
    <definedName name="wrn.MyTestReport." localSheetId="19" hidden="1">{"Alberta",#N/A,FALSE,"Pivot Data";#N/A,#N/A,FALSE,"Pivot Data";"HiddenColumns",#N/A,FALSE,"Pivot Data"}</definedName>
    <definedName name="wrn.Overhauls." localSheetId="19" hidden="1">{"Overhauls Calculations",#N/A,FALSE,"PROFORMA"}</definedName>
    <definedName name="wrn.Overhaulsb." localSheetId="19" hidden="1">{"Overhauls Calculations",#N/A,FALSE,"PROFORMA"}</definedName>
    <definedName name="wrn.Package." localSheetId="19" hidden="1">{#N/A,#N/A,TRUE,"Recommendation";#N/A,#N/A,TRUE,"Scenarios";#N/A,#N/A,TRUE,"Tax Adjusted WACC";#N/A,#N/A,TRUE,"Summary";#N/A,#N/A,TRUE,"Industrial";#N/A,#N/A,TRUE,"Apodaca &amp; Escobedo";#N/A,#N/A,TRUE,"Guadalupe";#N/A,#N/A,TRUE,"Santa Catarina";#N/A,#N/A,TRUE,"Debt Valuation"}</definedName>
    <definedName name="wrn.Package2" localSheetId="19" hidden="1">{#N/A,#N/A,TRUE,"Recommendation";#N/A,#N/A,TRUE,"Scenarios";#N/A,#N/A,TRUE,"Tax Adjusted WACC";#N/A,#N/A,TRUE,"Summary";#N/A,#N/A,TRUE,"Industrial";#N/A,#N/A,TRUE,"Apodaca &amp; Escobedo";#N/A,#N/A,TRUE,"Guadalupe";#N/A,#N/A,TRUE,"Santa Catarina";#N/A,#N/A,TRUE,"Debt Valuation"}</definedName>
    <definedName name="wrn.PRINT." localSheetId="19" hidden="1">{#N/A,#N/A,FALSE,"Consolidated";#N/A,#N/A,FALSE,"Trading Corp";#N/A,#N/A,FALSE,"TTMI";#N/A,#N/A,FALSE,"Services";#N/A,#N/A,FALSE,"Energy America";#N/A,#N/A,FALSE,"Tanglewood";#N/A,#N/A,FALSE,"Vallecito";#N/A,#N/A,FALSE,"Kentucky Energy";#N/A,#N/A,FALSE,"Bluegrass";#N/A,#N/A,FALSE,"Somerset LP";#N/A,#N/A,FALSE,"Big Sandy";#N/A,#N/A,FALSE,"Cumberland";#N/A,#N/A,FALSE,"Canada";#N/A,#N/A,FALSE,"SETH";#N/A,#N/A,FALSE,"SOTUK";#N/A,#N/A,FALSE,"SOTIL";#N/A,#N/A,FALSE,"SEEL";#N/A,#N/A,FALSE,"GMBH";#N/A,#N/A,FALSE,"TTMI LTD"}</definedName>
    <definedName name="wrn.Print._.Out." localSheetId="19" hidden="1">{#N/A,#N/A,FALSE,"Workpaper Tables 4-1 &amp; 4-2";#N/A,#N/A,FALSE,"Revenue Allocation Results";#N/A,#N/A,FALSE,"FERC Rev @ PR";#N/A,#N/A,FALSE,"Distribution Revenue Allocation";#N/A,#N/A,FALSE,"Nonallocated Revenues ";#N/A,#N/A,FALSE,"2000mixuse";#N/A,#N/A,FALSE,"MC Revenues- 00 sales, 96 MC's"}</definedName>
    <definedName name="wrn.Print_earnings_template." localSheetId="19" hidden="1">{"by_month",#N/A,TRUE,"template";"Destec_month",#N/A,TRUE,"template";"by_quarter",#N/A,TRUE,"template";"destec_quarter",#N/A,TRUE,"template";"by_year",#N/A,TRUE,"template";"Destec_annual",#N/A,TRUE,"template"}</definedName>
    <definedName name="wrn.Print_Var_Page." localSheetId="19" hidden="1">{"Var_page",#N/A,FALSE,"template"}</definedName>
    <definedName name="wrn.Print_Variance." localSheetId="19" hidden="1">{"month_variance",#N/A,FALSE,"template"}</definedName>
    <definedName name="wrn.Print_Variance_Page." localSheetId="19" hidden="1">{"variance_page",#N/A,FALSE,"template"}</definedName>
    <definedName name="wrn.PRNREP." localSheetId="19" hidden="1">{"ID1",#N/A,FALSE,"IDIQ-I";"id2",#N/A,FALSE,"IDIQ-II";"ID3",#N/A,FALSE,"IDIQ-III";"ID4",#N/A,FALSE,"IDIQ-IV";"id5",#N/A,FALSE,"IDIQ-V";"ID6",#N/A,FALSE,"IDIQ-VI";"DO1a",#N/A,FALSE,"DO-IA";"DO1b",#N/A,FALSE,"DO-IB";"DO1C",#N/A,FALSE,"DO-IC";"DO3",#N/A,FALSE,"DO-III";"DO4",#N/A,FALSE,"DO-IV";"DO5",#N/A,FALSE,"DO-V"}</definedName>
    <definedName name="wrn.RAP." localSheetId="19" hidden="1">{#N/A,#N/A,FALSE,"Assumptions";#N/A,#N/A,FALSE,"RRQ inputs and toggles";#N/A,#N/A,FALSE,"Revenue Allocation Results";#N/A,#N/A,FALSE,"Nuclear Decommissioning Rates";#N/A,#N/A,FALSE,"FERC Rev @ PR";#N/A,#N/A,FALSE,"Distribution Revenue Allocation";#N/A,#N/A,FALSE,"Public Purpose Program Allocate";#N/A,#N/A,FALSE,"Nuclear Decommissioning";#N/A,#N/A,FALSE,"Transmission AG and A-10";#N/A,#N/A,FALSE,"PCTs for billing with TRBAA";#N/A,#N/A,FALSE,"Nonallocated Revenues";#N/A,#N/A,FALSE,"MC Revenues-02 sales, 96 MC's";#N/A,#N/A,FALSE,"ESR";#N/A,#N/A,FALSE,"FTA";#N/A,#N/A,FALSE,"1996 marginal costs -ECAC Adopt"}</definedName>
    <definedName name="wrn.rdm." localSheetId="19" hidden="1">{"ecm",#N/A,FALSE,"CES Inputs";"FINMOD 2",#N/A,FALSE,"CES Inputs";"hillpay",#N/A,FALSE,"CES Inputs";"psc",#N/A,FALSE,"PSC Output";"buyout",#N/A,FALSE,"Buyout";"total",#N/A,FALSE,"FY93-94 Maintenance"}</definedName>
    <definedName name="wrn.rdm.1" localSheetId="19" hidden="1">{"ecm",#N/A,FALSE,"CES Inputs";"finmod",#N/A,FALSE,"CES Inputs";"hillpay",#N/A,FALSE,"CES Inputs";"psc",#N/A,FALSE,"PSC Output";"buyout",#N/A,FALSE,"Buyout";"Other Util Calcs",#N/A,FALSE,"CES Inputs";"Other Utility Calcs 2",#N/A,FALSE,"CES Inputs";"Other Utility Calcs 3",#N/A,FALSE,"CES Inputs"}</definedName>
    <definedName name="wrn.rep1." localSheetId="19" hidden="1">{"h1",#N/A,FALSE,"H-1";"h21",#N/A,FALSE,"SCHEDULE H-2 LIGHTING";"h22",#N/A,FALSE,"SCHEDULE H-2  BOILERS";"h23",#N/A,FALSE,"SCHEDULE H-2  HVAC";"h24",#N/A,FALSE,"SCHEDULE H-2  ELEC PEAK SHAVING";"h25",#N/A,FALSE,"SCHEDULE H-2  Steam Dis";"h26",#N/A,FALSE,"SCHEDULE H-2  Motors";"h27",#N/A,FALSE,"SCHEDULE H-2  EMS";"h3",#N/A,FALSE,"H-3";"h4t1",#N/A,FALSE,"T1";"h4t3",#N/A,FALSE,"T3";"h4t4",#N/A,FALSE,"T4";"h4t5",#N/A,FALSE,"T5";"h4t7",#N/A,FALSE,"T7";"h4t8",#N/A,FALSE,"T8";"h4t11",#N/A,FALSE,"T11";"h4t13",#N/A,FALSE,"T13";"h5",#N/A,FALSE,"H-5";"h6",#N/A,FALSE,"H-6"}</definedName>
    <definedName name="wrn.Reserve._.Analysis." localSheetId="19" hidden="1">{"Page_1",#N/A,FALSE,"BAD4Q98";"Page_2",#N/A,FALSE,"BAD4Q98";"Page_3",#N/A,FALSE,"BAD4Q98";"Page_4",#N/A,FALSE,"BAD4Q98";"Page_5",#N/A,FALSE,"BAD4Q98";"Page_6",#N/A,FALSE,"BAD4Q98";"Input_1",#N/A,FALSE,"BAD4Q98";"Input_2",#N/A,FALSE,"BAD4Q98"}</definedName>
    <definedName name="wrn.Rev._.Alloc." localSheetId="19" hidden="1">{#N/A,#N/A,FALSE,"RRQ inputs ";#N/A,#N/A,FALSE,"FERC Rev @ PR";#N/A,#N/A,FALSE,"Distribution Revenue Allocation";#N/A,#N/A,FALSE,"Nonallocated Revenues";#N/A,#N/A,FALSE,"MC Revenues-03 sales, 96 MC's";#N/A,#N/A,FALSE,"FTA"}</definedName>
    <definedName name="wrn.Revenue." localSheetId="19" hidden="1">{#N/A,#N/A,FALSE,"3 Year Plan";#N/A,#N/A,FALSE,"3 Year Plan"}</definedName>
    <definedName name="wrn.ROTable." localSheetId="19" hidden="1">{#N/A,#N/A,FALSE,"Table Contents";#N/A,#N/A,FALSE,"Summary";#N/A,#N/A,FALSE,"RO2-A";#N/A,#N/A,FALSE,"RO3-A";#N/A,#N/A,FALSE,"RO4-A";#N/A,#N/A,FALSE,"RO5-A";#N/A,#N/A,FALSE,"RO6-A";#N/A,#N/A,FALSE,"RO7-A";#N/A,#N/A,FALSE,"94DC ";#N/A,#N/A,FALSE,"95DC";#N/A,#N/A,FALSE,"96DC"}</definedName>
    <definedName name="wrn.RPT1." localSheetId="19" hidden="1">{"RPT1",#N/A,FALSE,"OIC650A"}</definedName>
    <definedName name="wrn.RPT610." localSheetId="19" hidden="1">{"RPT610",#N/A,FALSE,"Sheet1"}</definedName>
    <definedName name="wrn.rwc." localSheetId="19" hidden="1">{"hillpay",#N/A,FALSE,"CES Inputs";"buyout",#N/A,FALSE,"Buyout";"ecm",#N/A,FALSE,"CES Inputs";"finmod",#N/A,FALSE,"CES Inputs";"psc",#N/A,FALSE,"PSC Output";"o_m94",#N/A,FALSE,"FY94 570 Maint"}</definedName>
    <definedName name="wrn.Sch.A._.B." localSheetId="19" hidden="1">{"Sch.A_CWC_Summary",#N/A,FALSE,"Sch.A,B";"Sch.B_LLSummary",#N/A,FALSE,"Sch.A,B"}</definedName>
    <definedName name="wrn.Sch.A._.B._1" localSheetId="19" hidden="1">{"Sch.A_CWC_Summary",#N/A,FALSE,"Sch.A,B";"Sch.B_LLSummary",#N/A,FALSE,"Sch.A,B"}</definedName>
    <definedName name="wrn.Sch.C." localSheetId="19" hidden="1">{"Sch.C_Rev_lag",#N/A,FALSE,"Sch.C"}</definedName>
    <definedName name="wrn.Sch.C._1" localSheetId="19" hidden="1">{"Sch.C_Rev_lag",#N/A,FALSE,"Sch.C"}</definedName>
    <definedName name="wrn.Sch.D." localSheetId="19" hidden="1">{"Sch.D1_GasPurch",#N/A,FALSE,"Sch.D";"Sch.D2_ElecPurch",#N/A,FALSE,"Sch.D"}</definedName>
    <definedName name="wrn.Sch.D._1" localSheetId="19" hidden="1">{"Sch.D1_GasPurch",#N/A,FALSE,"Sch.D";"Sch.D2_ElecPurch",#N/A,FALSE,"Sch.D"}</definedName>
    <definedName name="wrn.Sch.E._.F." localSheetId="19" hidden="1">{"Sch.E_PayrollExp",#N/A,TRUE,"Sch.E,F";"Sch.F_FICA",#N/A,TRUE,"Sch.E,F"}</definedName>
    <definedName name="wrn.Sch.E._.F._1" localSheetId="19" hidden="1">{"Sch.E_PayrollExp",#N/A,TRUE,"Sch.E,F";"Sch.F_FICA",#N/A,TRUE,"Sch.E,F"}</definedName>
    <definedName name="wrn.Sch.G." localSheetId="19" hidden="1">{"Sch.G_ICP",#N/A,FALSE,"Sch.G"}</definedName>
    <definedName name="wrn.Sch.G._1" localSheetId="19" hidden="1">{"Sch.G_ICP",#N/A,FALSE,"Sch.G"}</definedName>
    <definedName name="wrn.Sch.H." localSheetId="1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H._1" localSheetId="19" hidden="1">{"Sch.H_P1_EmpBenSum",#N/A,FALSE,"Sch.H";"Sch.H_P2_Disability",#N/A,FALSE,"Sch.H";"Sch.H_P3_RSP",#N/A,FALSE,"Sch.H";"Sch.H_P4_LifeIns",#N/A,FALSE,"Sch.H";"Sch.H_P5_DentalP1",#N/A,FALSE,"Sch.H";"Sch.H_P6_DentalP2",#N/A,FALSE,"Sch.H";"Sch.H_P7_HealthInsP1",#N/A,FALSE,"Sch.H";"Sch.H_P8_HealthInsP2",#N/A,FALSE,"Sch.H";"Sch.H_P9_WorkersComp",#N/A,FALSE,"Sch.H";"Sch.H_P10_BenefitFeesP1",#N/A,FALSE,"Sch.H";"Sch.H_P11_BenefitFeesP2",#N/A,FALSE,"Sch.H";"Sch.H_P12_PBOPs",#N/A,FALSE,"Sch.H";"Sch.H_P13_Pension",#N/A,FALSE,"Sch.H"}</definedName>
    <definedName name="wrn.Sch.I." localSheetId="19" hidden="1">{"Sch.I_Goods&amp;Svcs",#N/A,FALSE,"Sch.I"}</definedName>
    <definedName name="wrn.Sch.I._1" localSheetId="19" hidden="1">{"Sch.I_Goods&amp;Svcs",#N/A,FALSE,"Sch.I"}</definedName>
    <definedName name="wrn.Sch.J." localSheetId="19" hidden="1">{"Sch.J_CorpChgs",#N/A,FALSE,"Sch.J"}</definedName>
    <definedName name="wrn.Sch.J._1" localSheetId="19" hidden="1">{"Sch.J_CorpChgs",#N/A,FALSE,"Sch.J"}</definedName>
    <definedName name="wrn.Sch.K." localSheetId="19" hidden="1">{"Sch.K_P1_PropLease",#N/A,FALSE,"Sch.K";"Sch.K_P2_PropLease",#N/A,FALSE,"Sch.K"}</definedName>
    <definedName name="wrn.Sch.K._1" localSheetId="19" hidden="1">{"Sch.K_P1_PropLease",#N/A,FALSE,"Sch.K";"Sch.K_P2_PropLease",#N/A,FALSE,"Sch.K"}</definedName>
    <definedName name="wrn.Sch.L." localSheetId="19" hidden="1">{"Sch.L_MaterialIssue",#N/A,FALSE,"Sch.L"}</definedName>
    <definedName name="wrn.Sch.L._1" localSheetId="19" hidden="1">{"Sch.L_MaterialIssue",#N/A,FALSE,"Sch.L"}</definedName>
    <definedName name="wrn.Sch.M." localSheetId="19" hidden="1">{"Sch.M_Prop&amp;FFTaxes",#N/A,FALSE,"Sch.M"}</definedName>
    <definedName name="wrn.Sch.M._1" localSheetId="19" hidden="1">{"Sch.M_Prop&amp;FFTaxes",#N/A,FALSE,"Sch.M"}</definedName>
    <definedName name="wrn.Sch.N." localSheetId="19" hidden="1">{"Sch.N_IncTaxes",#N/A,FALSE,"Sch. N, O"}</definedName>
    <definedName name="wrn.Sch.N._1" localSheetId="19" hidden="1">{"Sch.N_IncTaxes",#N/A,FALSE,"Sch. N, O"}</definedName>
    <definedName name="wrn.Sch.O." localSheetId="19" hidden="1">{"Sch.O1_FedITDeferred",#N/A,FALSE,"Sch. N, O";"Sch_O2_Depreciation",#N/A,FALSE,"Sch. N, O";"Sch_O3_AmortInsurance",#N/A,FALSE,"Sch. N, O"}</definedName>
    <definedName name="wrn.Sch.O._1" localSheetId="19" hidden="1">{"Sch.O1_FedITDeferred",#N/A,FALSE,"Sch. N, O";"Sch_O2_Depreciation",#N/A,FALSE,"Sch. N, O";"Sch_O3_AmortInsurance",#N/A,FALSE,"Sch. N, O"}</definedName>
    <definedName name="wrn.Sch.P." localSheetId="19" hidden="1">{"Sch.P_BS_Bal",#N/A,FALSE,"WP-BS Elem"}</definedName>
    <definedName name="wrn.Sch.P._.Accts." localSheetId="19" hidden="1">{"Sch.P_BS_Accts",#N/A,FALSE,"WP-BS Elem"}</definedName>
    <definedName name="wrn.Sch.P._.Accts._1" localSheetId="19" hidden="1">{"Sch.P_BS_Accts",#N/A,FALSE,"WP-BS Elem"}</definedName>
    <definedName name="wrn.Sch.P._1" localSheetId="19" hidden="1">{"Sch.P_BS_Bal",#N/A,FALSE,"WP-BS Elem"}</definedName>
    <definedName name="wrn.Statement._.AD." localSheetId="19" hidden="1">{#N/A,#N/A,FALSE,"AD PG 1 OF 2";#N/A,#N/A,FALSE,"AD PG 2 OF 2"}</definedName>
    <definedName name="wrn.Support." localSheetId="19" hidden="1">{#N/A,#N/A,FALSE,"2B-Support";#N/A,#N/A,FALSE,"2C-Support";#N/A,#N/A,FALSE,"2D-Support";#N/A,#N/A,FALSE,"2E-Support";#N/A,#N/A,FALSE,"3A-Support";#N/A,#N/A,FALSE,"3B-Support";#N/A,#N/A,FALSE,"4B-Support";#N/A,#N/A,FALSE,"4C-Support";#N/A,#N/A,FALSE,"4D-Support";#N/A,#N/A,FALSE,"4E-Support";#N/A,#N/A,FALSE,"5A-Support";#N/A,#N/A,FALSE,"6B-Support";#N/A,#N/A,FALSE,"6C-Support";#N/A,#N/A,FALSE,"7B-Support";#N/A,#N/A,FALSE,"7C-Support";#N/A,#N/A,FALSE,"7D-Support";#N/A,#N/A,FALSE,"7E-Support";#N/A,#N/A,FALSE,"7F-Support";#N/A,#N/A,FALSE,"7G-Support";#N/A,#N/A,FALSE,"7H-Support";#N/A,#N/A,FALSE,"7I-Support";#N/A,#N/A,FALSE,"7J-Support";#N/A,#N/A,FALSE,"7K-Support";#N/A,#N/A,FALSE,"7L-Support"}</definedName>
    <definedName name="wrn.test." localSheetId="19" hidden="1">{"page1",#N/A,TRUE,"2";"page2",#N/A,TRUE,"2"}</definedName>
    <definedName name="wrn.test.1" localSheetId="19" hidden="1">{"page1",#N/A,TRUE,"2";"page2",#N/A,TRUE,"2"}</definedName>
    <definedName name="wrn.test1." localSheetId="19" hidden="1">{"Income Statement",#N/A,FALSE,"CFMODEL";"Balance Sheet",#N/A,FALSE,"CFMODEL"}</definedName>
    <definedName name="wrn.test2." localSheetId="19" hidden="1">{"SourcesUses",#N/A,TRUE,"CFMODEL";"TransOverview",#N/A,TRUE,"CFMODEL"}</definedName>
    <definedName name="wrn.test3." localSheetId="19" hidden="1">{"SourcesUses",#N/A,TRUE,#N/A;"TransOverview",#N/A,TRUE,"CFMODEL"}</definedName>
    <definedName name="wrn.test3.2" localSheetId="19" hidden="1">{"SourcesUses",#N/A,TRUE,#N/A;"TransOverview",#N/A,TRUE,"CFMODEL"}</definedName>
    <definedName name="wrn.test4." localSheetId="19" hidden="1">{"SourcesUses",#N/A,TRUE,"FundsFlow";"TransOverview",#N/A,TRUE,"FundsFlow"}</definedName>
    <definedName name="wrn.test42." localSheetId="19" hidden="1">{"SourcesUses",#N/A,TRUE,"FundsFlow";"TransOverview",#N/A,TRUE,"FundsFlow"}</definedName>
    <definedName name="wrn.TEST610." localSheetId="19" hidden="1">{"TEST610",#N/A,FALSE,"Sheet1"}</definedName>
    <definedName name="wrn.TEST611." localSheetId="19" hidden="1">{"TEST611",#N/A,FALSE,"Sheet1"}</definedName>
    <definedName name="wrn.Total." localSheetId="19" hidden="1">{"schedh3a",#N/A,TRUE,"H-3";"schedh3b",#N/A,TRUE,"H-3"}</definedName>
    <definedName name="wrn.XX." localSheetId="19" hidden="1">{#N/A,#N/A,FALSE,"337"}</definedName>
    <definedName name="wtf" hidden="1">#REF!</definedName>
    <definedName name="wvu.buyout." localSheetId="19" hidden="1">{TRUE,TRUE,-1.25,-15.5,604.5,366.75,FALSE,TRUE,TRUE,TRUE,0,7,#N/A,3,#N/A,7.2125,20.3333333333333,1,FALSE,FALSE,3,TRUE,1,FALSE,100,"Swvu.buyout.","ACwvu.buyout.",#N/A,FALSE,FALSE,0.75,0.44,1,1,2,"&amp;C&amp;""Helv,Bold""&amp;16Termination Buyout Methodology","&amp;L&amp;""Helv,Bold""CES\Way International, Inc. &amp;F&amp;D&amp;C&amp;""Helv,Bold""&amp;A&amp;RPage &amp;P",FALSE,FALSE,FALSE,TRUE,1,75,#N/A,#N/A,"=R3C2:R218C13","=C1,R2",#N/A,#N/A,FALSE,FALSE,TRUE,1,#N/A,#N/A,FALSE,FALSE,TRUE,TRUE,TRUE}</definedName>
    <definedName name="wvu.ecm." localSheetId="19" hidden="1">{TRUE,TRUE,-1.25,-15.5,604.5,366.75,FALSE,TRUE,TRUE,TRUE,0,2,#N/A,18,#N/A,8.46511627906977,26.875,1,FALSE,FALSE,3,TRUE,1,FALSE,75,"Swvu.ecm.","ACwvu.ecm.",#N/A,FALSE,FALSE,0.72,0.2,0.166,0.166,2,"&amp;C&amp;""Helv,Bold""&amp;16Energy Conservation Overview ","&amp;L&amp;""Helv,Bold""CES/Way International, Inc. &amp;F&amp;D&amp;C&amp;""Helv,Bold""&amp;A",TRUE,TRUE,FALSE,TRUE,1,#N/A,1,1,"=R13C2:R41C8",FALSE,#N/A,#N/A,TRUE,FALSE,FALSE,1,#N/A,#N/A,FALSE,FALSE,TRUE,TRUE,TRUE}</definedName>
    <definedName name="wvu.finmod." localSheetId="19" hidden="1">{TRUE,TRUE,-1.25,-15.5,604.5,366.75,FALSE,TRUE,TRUE,TRUE,0,7,#N/A,29,#N/A,26.0344827586207,87.4,1,FALSE,FALSE,3,TRUE,1,FALSE,25,"Swvu.finmod.","ACwvu.finmod.",#N/A,FALSE,FALSE,0.72,0.2,0.166,0.166,1,"&amp;C&amp;""Helv,Bold""&amp;16Financial Overview ","&amp;L&amp;""Helv,Bold""CES/Way International, Inc. &amp;F&amp;D&amp;C&amp;""Helv,Bold""&amp;A",TRUE,TRUE,FALSE,TRUE,1,#N/A,1,1,"=R10C11:R89C22",FALSE,#N/A,#N/A,TRUE,FALSE,FALSE,1,#N/A,#N/A,FALSE,FALSE,TRUE,TRUE,TRUE}</definedName>
    <definedName name="wvu.hillpay." localSheetId="19" hidden="1">{TRUE,TRUE,-1.25,-15.5,604.5,366.75,FALSE,TRUE,TRUE,TRUE,0,41,#N/A,50,#N/A,8.40697674418605,26.9375,1,FALSE,FALSE,3,TRUE,1,FALSE,75,"Swvu.hillpay.","ACwvu.hillpay.",#N/A,FALSE,FALSE,0.72,0.2,0.166,0.166,1,"&amp;C&amp;""Helv,Bold""&amp;16Hill AFB Payment Calculation ","&amp;L&amp;""Helv,Bold""CES/Way International, Inc. &amp;F&amp;D&amp;C&amp;""Helv,Bold""&amp;A",TRUE,TRUE,FALSE,TRUE,1,81,#N/A,#N/A,"=R21C41:R73C46",FALSE,#N/A,#N/A,TRUE,FALSE,TRUE,1,#N/A,#N/A,FALSE,FALSE,TRUE,TRUE,TRUE}</definedName>
    <definedName name="wvu.maint." localSheetId="1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vu.monitor." localSheetId="19" hidden="1">{TRUE,TRUE,-1.25,-15.5,604.5,366.75,FALSE,TRUE,TRUE,TRUE,0,11,#N/A,93,#N/A,12.9298245614035,27.6363636363636,1,FALSE,FALSE,3,TRUE,1,FALSE,50,"Swvu.monitor.","ACwvu.monitor.",#N/A,FALSE,FALSE,0.72,0.2,0.166,0.166,2,"&amp;C&amp;""Helv,Bold""&amp;16CES/Way Monitoring/Maintenance Breakdown ","&amp;L&amp;""Helv,Bold""CES/Way International, Inc. &amp;C&amp;""Helv,Bold""&amp;A&amp;R&amp;""Helv,Bold""&amp;F&amp;D",TRUE,TRUE,FALSE,TRUE,1,#N/A,1,1,"=R96C18:R114C22",FALSE,#N/A,#N/A,TRUE,FALSE,FALSE,1,65532,65532,FALSE,FALSE,TRUE,TRUE,TRUE}</definedName>
    <definedName name="wvu.o_m94." localSheetId="19" hidden="1">{TRUE,TRUE,-1.4,-17.6,619.2,378,FALSE,TRUE,TRUE,TRUE,0,1,#N/A,1,#N/A,5.13541666666667,21.0769230769231,1,FALSE,FALSE,3,TRUE,1,FALSE,100,"Swvu.o_m94.","ACwvu.o_m94.",#N/A,FALSE,FALSE,0.75,0.75,1,1,1,"&amp;CFY94 570 Maint","Page &amp;P",TRUE,TRUE,FALSE,TRUE,1,100,#N/A,#N/A,"=R5C1:R89C3",FALSE,#N/A,#N/A,FALSE,FALSE,TRUE,1,#N/A,#N/A,FALSE,FALSE,TRUE,TRUE,TRUE}</definedName>
    <definedName name="wvu.psc." localSheetId="19" hidden="1">{TRUE,TRUE,-1.25,-15.5,604.5,366.75,FALSE,TRUE,TRUE,TRUE,0,1,#N/A,1,#N/A,14.925,43.7,1,FALSE,FALSE,3,TRUE,1,FALSE,50,"Swvu.psc.","ACwvu.psc.",#N/A,FALSE,FALSE,0.2,0.25,1.02,0.83,1,"&amp;C&amp;""Helv,Bold""&amp;16Total Resource Cost Test","&amp;L&amp;""Helv,Bold""CES/Way International, Inc. &amp;F&amp;D&amp;C&amp;""Helv,Bold""&amp;A",TRUE,TRUE,FALSE,TRUE,1,#N/A,1,1,"=R6C1:R68C8",FALSE,#N/A,#N/A,FALSE,FALSE,FALSE,1,#N/A,#N/A,FALSE,FALSE,TRUE,TRUE,TRUE}</definedName>
    <definedName name="wvu1.maint." localSheetId="19" hidden="1">{TRUE,TRUE,-1.25,-15.5,604.5,366.75,FALSE,TRUE,TRUE,TRUE,0,6,#N/A,78,#N/A,13.1509433962264,27.0909090909091,1,FALSE,FALSE,3,TRUE,1,FALSE,50,"Swvu.maint.","ACwvu.maint.",#N/A,FALSE,FALSE,0.72,0.2,0.166,0.166,2,"&amp;C&amp;""Helv,Bold""&amp;16Total Projected Maintenance Savings Breakdown ","&amp;L&amp;""Helv,Bold""CES/Way International, Inc. &amp;C&amp;""Helv,Bold""&amp;A&amp;R&amp;""Helv,Bold""&amp;F&amp;D",TRUE,TRUE,FALSE,TRUE,1,#N/A,1,1,"=R96C12:R114C16",FALSE,#N/A,#N/A,TRUE,FALSE,FALSE,1,65532,65532,FALSE,FALSE,TRUE,TRUE,TRUE}</definedName>
    <definedName name="wwwwwwww" localSheetId="19" hidden="1">{"2002Frcst","05Month",FALSE,"Frcst Format 2002"}</definedName>
    <definedName name="x" localSheetId="19" hidden="1">{"Page_1",#N/A,FALSE,"BAD4Q98";"Page_2",#N/A,FALSE,"BAD4Q98";"Page_3",#N/A,FALSE,"BAD4Q98";"Page_4",#N/A,FALSE,"BAD4Q98";"Page_5",#N/A,FALSE,"BAD4Q98";"Page_6",#N/A,FALSE,"BAD4Q98";"Input_1",#N/A,FALSE,"BAD4Q98";"Input_2",#N/A,FALSE,"BAD4Q98"}</definedName>
    <definedName name="X_Amortization" localSheetId="19">#REF!,#REF!,#REF!,#REF!,#REF!,#REF!</definedName>
    <definedName name="X_Vld_Amort">#REF!</definedName>
    <definedName name="X_Vld_APIC">#REF!</definedName>
    <definedName name="X_Vld_ChgCash">#REF!</definedName>
    <definedName name="X_Vld_CStk" localSheetId="19">#REF!</definedName>
    <definedName name="X_Vld_DefCr" localSheetId="19">#REF!</definedName>
    <definedName name="X_Vld_Depr" localSheetId="19">#REF!</definedName>
    <definedName name="X_Vld_ESOP">#REF!</definedName>
    <definedName name="X_Vld_GdWl">#REF!</definedName>
    <definedName name="X_Vld_Inv">#REF!</definedName>
    <definedName name="X_Vld_LTAst">#REF!</definedName>
    <definedName name="X_Vld_LTDebt">#REF!</definedName>
    <definedName name="X_Vld_MinInt">#REF!</definedName>
    <definedName name="X_Vld_NetWrkCap">#REF!</definedName>
    <definedName name="X_Vld_NucTrst">#REF!</definedName>
    <definedName name="X_Vld_OthInc">#REF!</definedName>
    <definedName name="X_Vld_PfStk">#REF!</definedName>
    <definedName name="X_Vld_PPE">#REF!</definedName>
    <definedName name="X_Vld_RE">#REF!</definedName>
    <definedName name="X_Vld_RegAst">#REF!</definedName>
    <definedName name="X_Vld_Tax">#REF!</definedName>
    <definedName name="X_Vld_TrstPfSec">#REF!</definedName>
    <definedName name="xa" localSheetId="19">OFFSET(Yaxis,0,-1)</definedName>
    <definedName name="xaxIS" localSheetId="19">OFFSET(Yaxis,0,-1)</definedName>
    <definedName name="xes" localSheetId="19" hidden="1">{#N/A,#N/A,FALSE,"Aging Summary";#N/A,#N/A,FALSE,"Ratio Analysis";#N/A,#N/A,FALSE,"Test 120 Day Accts";#N/A,#N/A,FALSE,"Tickmarks"}</definedName>
    <definedName name="XmnRefRange">#REF!</definedName>
    <definedName name="XREF_COLUMN_1" localSheetId="19" hidden="1">#REF!</definedName>
    <definedName name="XREF_COLUMN_10" localSheetId="19" hidden="1">#REF!</definedName>
    <definedName name="XREF_COLUMN_2" localSheetId="19" hidden="1">#REF!</definedName>
    <definedName name="XREF_COLUMN_3" localSheetId="19" hidden="1">#REF!</definedName>
    <definedName name="XREF_COLUMN_4" localSheetId="19" hidden="1">#REF!</definedName>
    <definedName name="XREF_COLUMN_5" localSheetId="19" hidden="1">#REF!</definedName>
    <definedName name="XREF_COLUMN_6" hidden="1">#REF!</definedName>
    <definedName name="XREF_COLUMN_7" hidden="1">#REF!</definedName>
    <definedName name="XREF_COLUMN_8" hidden="1">#REF!</definedName>
    <definedName name="XREF_COLUMN_9" hidden="1">#REF!</definedName>
    <definedName name="XRefActiveRow" hidden="1">#REF!</definedName>
    <definedName name="XRefColumnsCount" hidden="1">1</definedName>
    <definedName name="XRefCopy1" localSheetId="19" hidden="1">#REF!</definedName>
    <definedName name="XRefCopy10" localSheetId="19" hidden="1">#REF!</definedName>
    <definedName name="XRefCopy10Row" localSheetId="19" hidden="1">#REF!</definedName>
    <definedName name="XRefCopy11" hidden="1">#REF!</definedName>
    <definedName name="XRefCopy11Row" hidden="1">#REF!</definedName>
    <definedName name="XRefCopy12" hidden="1">#REF!</definedName>
    <definedName name="XRefCopy12Row" hidden="1">#REF!</definedName>
    <definedName name="XRefCopy13" hidden="1">#REF!</definedName>
    <definedName name="XRefCopy13Row" hidden="1">#REF!</definedName>
    <definedName name="XRefCopy14" hidden="1">#REF!</definedName>
    <definedName name="XRefCopy14Row" hidden="1">#REF!</definedName>
    <definedName name="XRefCopy15" hidden="1">#REF!</definedName>
    <definedName name="XRefCopy15Row" hidden="1">#REF!</definedName>
    <definedName name="XRefCopy16" hidden="1">#REF!</definedName>
    <definedName name="XRefCopy16Row" hidden="1">#REF!</definedName>
    <definedName name="XRefCopy17" hidden="1">#REF!</definedName>
    <definedName name="XRefCopy17Row" hidden="1">#REF!</definedName>
    <definedName name="XRefCopy18" hidden="1">#REF!</definedName>
    <definedName name="XRefCopy18Row" hidden="1">#REF!</definedName>
    <definedName name="XRefCopy19" hidden="1">#REF!</definedName>
    <definedName name="XRefCopy19Row" hidden="1">#REF!</definedName>
    <definedName name="XRefCopy1Row" hidden="1">#REF!</definedName>
    <definedName name="XRefCopy2" hidden="1">#REF!</definedName>
    <definedName name="XRefCopy20" hidden="1">#REF!</definedName>
    <definedName name="XRefCopy20Row" hidden="1">#REF!</definedName>
    <definedName name="XRefCopy21" hidden="1">#REF!</definedName>
    <definedName name="XRefCopy21Row" hidden="1">#REF!</definedName>
    <definedName name="XRefCopy22" hidden="1">#REF!</definedName>
    <definedName name="XRefCopy22Row" hidden="1">#REF!</definedName>
    <definedName name="XRefCopy2Row" hidden="1">#REF!</definedName>
    <definedName name="XRefCopy3" localSheetId="19" hidden="1">#REF!</definedName>
    <definedName name="XRefCopy3Row" localSheetId="19" hidden="1">#REF!</definedName>
    <definedName name="XRefCopy4" localSheetId="19" hidden="1">#REF!</definedName>
    <definedName name="XRefCopy4Row" localSheetId="19" hidden="1">#REF!</definedName>
    <definedName name="XRefCopy5" localSheetId="19" hidden="1">#REF!</definedName>
    <definedName name="XRefCopy5Row" localSheetId="19" hidden="1">#REF!</definedName>
    <definedName name="XRefCopy6" hidden="1">#REF!</definedName>
    <definedName name="XRefCopy6Row" hidden="1">#REF!</definedName>
    <definedName name="XRefCopy7" hidden="1">#REF!</definedName>
    <definedName name="XRefCopy7Row" hidden="1">#REF!</definedName>
    <definedName name="XRefCopy8" hidden="1">#REF!</definedName>
    <definedName name="XRefCopy8Row" hidden="1">#REF!</definedName>
    <definedName name="XRefCopy9" hidden="1">#REF!</definedName>
    <definedName name="XRefCopy9Row" hidden="1">#REF!</definedName>
    <definedName name="XRefCopyRangeCount" hidden="1">1</definedName>
    <definedName name="XRefPaste1" localSheetId="19" hidden="1">#REF!</definedName>
    <definedName name="XRefPaste1Row" localSheetId="19" hidden="1">#REF!</definedName>
    <definedName name="XRefPaste2" localSheetId="19" hidden="1">#REF!</definedName>
    <definedName name="XRefPaste2Row" hidden="1">#REF!</definedName>
    <definedName name="XRefPaste3" hidden="1">#REF!</definedName>
    <definedName name="XRefPaste3Row" hidden="1">#REF!</definedName>
    <definedName name="XRefPaste4" hidden="1">#REF!</definedName>
    <definedName name="XRefPaste4Row" localSheetId="19" hidden="1">#REF!</definedName>
    <definedName name="XRefPaste5Row" localSheetId="19" hidden="1">#REF!</definedName>
    <definedName name="XRefPaste6" localSheetId="19" hidden="1">#REF!</definedName>
    <definedName name="XRefPaste6Row" localSheetId="19" hidden="1">#REF!</definedName>
    <definedName name="XRefPasteRangeCount" hidden="1">3</definedName>
    <definedName name="xsTYPE">"tbl"</definedName>
    <definedName name="xx" localSheetId="28">#REF!</definedName>
    <definedName name="xx" localSheetId="36">#REF!</definedName>
    <definedName name="xx" localSheetId="37">#REF!</definedName>
    <definedName name="xx" localSheetId="38">#REF!</definedName>
    <definedName name="xx" localSheetId="27">#REF!</definedName>
    <definedName name="xx" localSheetId="29">#REF!</definedName>
    <definedName name="xx" localSheetId="30">#REF!</definedName>
    <definedName name="xx" localSheetId="31">#REF!</definedName>
    <definedName name="xx" localSheetId="32">#REF!</definedName>
    <definedName name="xx" localSheetId="33">#REF!</definedName>
    <definedName name="xx" localSheetId="19">#REF!</definedName>
    <definedName name="xx" localSheetId="0">#REF!</definedName>
    <definedName name="xx">#REF!</definedName>
    <definedName name="xxx"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xxxx"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xyz">#REF!</definedName>
    <definedName name="Year" localSheetId="19">#REF!</definedName>
    <definedName name="YEClose1992" localSheetId="19">#REF!</definedName>
    <definedName name="yeperiod" localSheetId="19">#REF!</definedName>
    <definedName name="yes" localSheetId="19" hidden="1">{"SUMM Index",#N/A,TRUE,"Summary of Schedules";"COS Sched 1",#N/A,TRUE,"Cost of Service Model";"COS Sched 2",#N/A,TRUE,"Cost of Service Model";"COS Sched 3",#N/A,TRUE,"Cost of Service Model";"COS Sched 3A,3B",#N/A,TRUE,"Cost of Service Model";"COS Sched 4",#N/A,TRUE,"Cost of Service Model";"COS Sched 5,6",#N/A,TRUE,"Cost of Service Model";"COS Sched 7,8",#N/A,TRUE,"Cost of Service Model";"COS Sched 9",#N/A,TRUE,"Cost of Service Model";"COS Sched 10",#N/A,TRUE,"Cost of Service Model";"COS Sched 11,12",#N/A,TRUE,"Cost of Service Model";"COS Sched 13",#N/A,TRUE,"Cost of Service Model";"COS Sched 14,15",#N/A,TRUE,"Cost of Service Model";"COS Sched 16",#N/A,TRUE,"Cost of Service Model";"COS Sched OC1,2",#N/A,TRUE,"Cost of Service Model";"COS Sched OC3",#N/A,TRUE,"Cost of Service Model";#N/A,#N/A,TRUE,"Source of Inputs"}</definedName>
    <definedName name="Yes_No">#REF!</definedName>
    <definedName name="yield_curves">#REF!</definedName>
    <definedName name="YrAvg" localSheetId="19">#REF!</definedName>
    <definedName name="YTDInc" localSheetId="19">#REF!</definedName>
    <definedName name="ytytyt" localSheetId="19">#REF!</definedName>
    <definedName name="yyyy" localSheetId="19"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Z_598CECA0_5C60_11D3_B382_005004054BC5_.wvu.Rows" hidden="1">#REF!,#REF!,#REF!</definedName>
    <definedName name="Z_BA465841_5925_11D2_BE45_080009FCDD9A_.wvu.PrintTitles" hidden="1">#REF!,#REF!</definedName>
    <definedName name="Z_BA465842_5925_11D2_BE45_080009FCDD9A_.wvu.PrintTitles" hidden="1">#REF!,#REF!</definedName>
    <definedName name="Z_BA465843_5925_11D2_BE45_080009FCDD9A_.wvu.PrintTitles" hidden="1">#REF!,#REF!</definedName>
    <definedName name="Z_BA465844_5925_11D2_BE45_080009FCDD9A_.wvu.PrintTitles" hidden="1">#REF!,#REF!</definedName>
    <definedName name="Z_BA465845_5925_11D2_BE45_080009FCDD9A_.wvu.PrintTitles" hidden="1">#REF!,#REF!</definedName>
    <definedName name="Z_BA465846_5925_11D2_BE45_080009FCDD9A_.wvu.PrintTitles" hidden="1">#REF!,#REF!</definedName>
    <definedName name="Z_D5124360_59F1_11D2_BE45_080009FCDD9A_.wvu.PrintTitles" hidden="1">#REF!,#REF!</definedName>
    <definedName name="Z_D5124361_59F1_11D2_BE45_080009FCDD9A_.wvu.PrintTitles" hidden="1">#REF!,#REF!</definedName>
    <definedName name="Z_D5124362_59F1_11D2_BE45_080009FCDD9A_.wvu.PrintTitles" hidden="1">#REF!,#REF!</definedName>
    <definedName name="Z_D5124363_59F1_11D2_BE45_080009FCDD9A_.wvu.PrintTitles" hidden="1">#REF!,#REF!</definedName>
    <definedName name="Z_D5124364_59F1_11D2_BE45_080009FCDD9A_.wvu.PrintTitles" hidden="1">#REF!,#REF!</definedName>
    <definedName name="Z_D5124365_59F1_11D2_BE45_080009FCDD9A_.wvu.PrintTitles" hidden="1">#REF!,#REF!</definedName>
    <definedName name="Z_D57DC6C0_593E_11D2_BE45_080009FCDD9A_.wvu.PrintTitles" hidden="1">#REF!,#REF!</definedName>
    <definedName name="Z_D57DC6C1_593E_11D2_BE45_080009FCDD9A_.wvu.PrintTitles" hidden="1">#REF!,#REF!</definedName>
    <definedName name="Z_D57DC6C2_593E_11D2_BE45_080009FCDD9A_.wvu.PrintTitles" hidden="1">#REF!,#REF!</definedName>
    <definedName name="Z_D57DC6C3_593E_11D2_BE45_080009FCDD9A_.wvu.PrintTitles" hidden="1">#REF!,#REF!</definedName>
    <definedName name="Z_D57DC6C4_593E_11D2_BE45_080009FCDD9A_.wvu.PrintTitles" hidden="1">#REF!,#REF!</definedName>
    <definedName name="Z_D57DC6C5_593E_11D2_BE45_080009FCDD9A_.wvu.PrintTitles" hidden="1">#REF!,#REF!</definedName>
    <definedName name="Z_F8F6599B_2A1F_4529_A350_AEBC686D896D_.wvu.Cols" localSheetId="15" hidden="1">'ESA Table 7'!$F:$G</definedName>
    <definedName name="Z_F8F6599B_2A1F_4529_A350_AEBC686D896D_.wvu.PrintArea" localSheetId="26" hidden="1">'CARE- Table 1'!$A$5:$H$28</definedName>
    <definedName name="Z_F8F6599B_2A1F_4529_A350_AEBC686D896D_.wvu.PrintArea" localSheetId="28" hidden="1">'CARE -Table 3'!$A$5:$M$48</definedName>
    <definedName name="Z_F8F6599B_2A1F_4529_A350_AEBC686D896D_.wvu.PrintArea" localSheetId="35" hidden="1">'CARE-Table 10'!$A$5:$F$29</definedName>
    <definedName name="Z_F8F6599B_2A1F_4529_A350_AEBC686D896D_.wvu.PrintArea" localSheetId="36" hidden="1">'CARE-Table 11'!$A$5:$F$34</definedName>
    <definedName name="Z_F8F6599B_2A1F_4529_A350_AEBC686D896D_.wvu.PrintArea" localSheetId="37" hidden="1">'CARE-Table 12 '!$A$4:$G$36</definedName>
    <definedName name="Z_F8F6599B_2A1F_4529_A350_AEBC686D896D_.wvu.PrintArea" localSheetId="38" hidden="1">'CARE-Table 13'!$A$5:$J$14</definedName>
    <definedName name="Z_F8F6599B_2A1F_4529_A350_AEBC686D896D_.wvu.PrintArea" localSheetId="39" hidden="1">'CARE-Table 14'!$C$5:$K$22</definedName>
    <definedName name="Z_F8F6599B_2A1F_4529_A350_AEBC686D896D_.wvu.PrintArea" localSheetId="40" hidden="1">'CARE-Table 15'!$A$5:$B$22</definedName>
    <definedName name="Z_F8F6599B_2A1F_4529_A350_AEBC686D896D_.wvu.PrintArea" localSheetId="27" hidden="1">'CARE-Table 2'!$A$5:$AB$27</definedName>
    <definedName name="Z_F8F6599B_2A1F_4529_A350_AEBC686D896D_.wvu.PrintArea" localSheetId="29" hidden="1">'CARE-Table 4'!$A$5:$G$10</definedName>
    <definedName name="Z_F8F6599B_2A1F_4529_A350_AEBC686D896D_.wvu.PrintArea" localSheetId="30" hidden="1">'CARE-Table 5'!$A$5:$J$13</definedName>
    <definedName name="Z_F8F6599B_2A1F_4529_A350_AEBC686D896D_.wvu.PrintArea" localSheetId="31" hidden="1">'CARE-Table 6'!$A$5:$H$25</definedName>
    <definedName name="Z_F8F6599B_2A1F_4529_A350_AEBC686D896D_.wvu.PrintArea" localSheetId="32" hidden="1">'CARE-Table 7'!$A$5:$I$34</definedName>
    <definedName name="Z_F8F6599B_2A1F_4529_A350_AEBC686D896D_.wvu.PrintArea" localSheetId="33" hidden="1">'CARE-Table 8 '!$A$5:$H$20</definedName>
    <definedName name="Z_F8F6599B_2A1F_4529_A350_AEBC686D896D_.wvu.PrintArea" localSheetId="34" hidden="1">'CARE-Table 9'!$A$4:$D$27</definedName>
    <definedName name="Z_F8F6599B_2A1F_4529_A350_AEBC686D896D_.wvu.PrintArea" localSheetId="2" hidden="1">'ESA Table 1'!$A$1:$J$40</definedName>
    <definedName name="Z_F8F6599B_2A1F_4529_A350_AEBC686D896D_.wvu.PrintArea" localSheetId="18" hidden="1">'ESA Table 10'!$A$5:$E$18</definedName>
    <definedName name="Z_F8F6599B_2A1F_4529_A350_AEBC686D896D_.wvu.PrintArea" localSheetId="20" hidden="1">'ESA Table 12'!$A$4:$B$49</definedName>
    <definedName name="Z_F8F6599B_2A1F_4529_A350_AEBC686D896D_.wvu.PrintArea" localSheetId="21" hidden="1">'ESA Table 13A'!$A$5:$K$53</definedName>
    <definedName name="Z_F8F6599B_2A1F_4529_A350_AEBC686D896D_.wvu.PrintArea" localSheetId="23" hidden="1">'ESA Table 14'!$A$4:$M$22</definedName>
    <definedName name="Z_F8F6599B_2A1F_4529_A350_AEBC686D896D_.wvu.PrintArea" localSheetId="3" hidden="1">'ESA Table 1A'!$A$1:$G$22</definedName>
    <definedName name="Z_F8F6599B_2A1F_4529_A350_AEBC686D896D_.wvu.PrintArea" localSheetId="4" hidden="1">'ESA Table 2 Main'!$A$2:$J$90</definedName>
    <definedName name="Z_F8F6599B_2A1F_4529_A350_AEBC686D896D_.wvu.PrintArea" localSheetId="10" hidden="1">'ESA Table 2F CSD'!$A$4:$H$72</definedName>
    <definedName name="Z_F8F6599B_2A1F_4529_A350_AEBC686D896D_.wvu.PrintArea" localSheetId="11" hidden="1">'ESA Table 3'!$A$4:$G$17</definedName>
    <definedName name="Z_F8F6599B_2A1F_4529_A350_AEBC686D896D_.wvu.PrintArea" localSheetId="12" hidden="1">'ESA Table 4'!$A$4:$G$53</definedName>
    <definedName name="Z_F8F6599B_2A1F_4529_A350_AEBC686D896D_.wvu.PrintArea" localSheetId="13" hidden="1">'ESA Table 5'!$A$5:$G$15</definedName>
    <definedName name="Z_F8F6599B_2A1F_4529_A350_AEBC686D896D_.wvu.PrintArea" localSheetId="14" hidden="1">'ESA Table 6'!$A$5:$S$83</definedName>
    <definedName name="Z_F8F6599B_2A1F_4529_A350_AEBC686D896D_.wvu.PrintArea" localSheetId="15" hidden="1">'ESA Table 7'!$A$4:$E$77</definedName>
    <definedName name="Z_F8F6599B_2A1F_4529_A350_AEBC686D896D_.wvu.PrintArea" localSheetId="16" hidden="1">'ESA Table 8'!$A$4:$H$21</definedName>
    <definedName name="Z_F8F6599B_2A1F_4529_A350_AEBC686D896D_.wvu.PrintArea" localSheetId="17" hidden="1">'ESA Table 9'!$A$5:$C$33</definedName>
    <definedName name="Z_F8F6599B_2A1F_4529_A350_AEBC686D896D_.wvu.PrintArea" localSheetId="0" hidden="1">'SUMMARY - Highlights '!$A$1:$D$50</definedName>
    <definedName name="Z_NWC_CashAP" localSheetId="19">#REF!</definedName>
    <definedName name="Z_NWC_CashAR" localSheetId="19">#REF!</definedName>
    <definedName name="Z_NWC_CashComNPurch" localSheetId="19">#REF!</definedName>
    <definedName name="Z_NWC_CashCustDep">#REF!</definedName>
    <definedName name="Z_NWC_CashDivPay">#REF!</definedName>
    <definedName name="Z_NWC_CashEnergyLiabilities">#REF!</definedName>
    <definedName name="Z_NWC_CashEnergyTradingAssets">#REF!</definedName>
    <definedName name="Z_NWC_CashIntPay">#REF!</definedName>
    <definedName name="Z_NWC_CashInventory">#REF!</definedName>
    <definedName name="Z_NWC_CashNP">#REF!</definedName>
    <definedName name="Z_NWC_CashNR">#REF!</definedName>
    <definedName name="Z_NWC_CashOthAssets">#REF!</definedName>
    <definedName name="Z_NWC_CashOthLiabilities">#REF!</definedName>
    <definedName name="Z_NWC_CashRegAssets">#REF!</definedName>
    <definedName name="Z_NWC_CashRegLiabilities">#REF!</definedName>
    <definedName name="Z_NWC_CashRepurchaseObligations">#REF!</definedName>
    <definedName name="Z_NWC_CashResaleAgreements">#REF!</definedName>
    <definedName name="Z_NWC_CashTAX">#REF!</definedName>
    <definedName name="zzzzzzzzzz" localSheetId="19" hidden="1">{"SourcesUses",#N/A,TRUE,"CFMODEL";"TransOverview",#N/A,TRUE,"CFMODEL"}</definedName>
    <definedName name="zzzzzzzzzzzzzzzzz" localSheetId="19" hidden="1">{"SourcesUses",#N/A,TRUE,"CFMODEL";"TransOverview",#N/A,TRUE,"CFMODEL"}</definedName>
    <definedName name="zzzzzzzzzzzzzzzzzzzzzzzzz" localSheetId="19" hidden="1">{"Income Statement",#N/A,FALSE,"CFMODEL";"Balance Sheet",#N/A,FALSE,"CFMODEL"}</definedName>
    <definedName name="zzzzzzzzzzzzzzzzzzzzzzzzzzz" localSheetId="19" hidden="1">{"SourcesUses",#N/A,TRUE,"FundsFlow";"TransOverview",#N/A,TRUE,"FundsFlow"}</definedName>
    <definedName name="zzzzzzzzzzzzzzzzzzzzzzzzzzzzz" localSheetId="19" hidden="1">{"SourcesUses",#N/A,TRUE,"CFMODEL";"TransOverview",#N/A,TRUE,"CFMODEL"}</definedName>
  </definedNames>
  <calcPr calcId="191028"/>
  <customWorkbookViews>
    <customWorkbookView name="Ramos, Ronnie - Personal View" guid="{F8F6599B-2A1F-4529-A350-AEBC686D896D}" mergeInterval="0" personalView="1" maximized="1" xWindow="-1928" yWindow="-142" windowWidth="1936" windowHeight="1056" tabRatio="893" activeSheetId="2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9" i="45" l="1"/>
  <c r="C22" i="47"/>
  <c r="C17" i="47"/>
  <c r="E18" i="15"/>
  <c r="F36" i="15"/>
  <c r="J18" i="21"/>
  <c r="J16" i="21"/>
  <c r="J15" i="21"/>
  <c r="J14" i="21"/>
  <c r="J13" i="21"/>
  <c r="G18" i="21"/>
  <c r="G17" i="21"/>
  <c r="G16" i="21"/>
  <c r="G15" i="21"/>
  <c r="G14" i="21"/>
  <c r="G13" i="21"/>
  <c r="D13" i="21"/>
  <c r="G9" i="21"/>
  <c r="H63" i="42"/>
  <c r="G63" i="42"/>
  <c r="F63" i="42"/>
  <c r="E63" i="42"/>
  <c r="E62" i="42"/>
  <c r="F62" i="42"/>
  <c r="G62" i="42" l="1"/>
  <c r="G61" i="42"/>
  <c r="G60" i="42"/>
  <c r="G59" i="42"/>
  <c r="G58" i="42"/>
  <c r="G57" i="42"/>
  <c r="G56" i="42"/>
  <c r="C8" i="2"/>
  <c r="B8" i="2"/>
  <c r="C118" i="79" l="1"/>
  <c r="B118" i="79"/>
  <c r="I7" i="3"/>
  <c r="H7" i="3"/>
  <c r="B18" i="2" l="1"/>
  <c r="C18" i="2"/>
  <c r="C30" i="2"/>
  <c r="B30" i="2"/>
  <c r="D30" i="2" l="1"/>
  <c r="I9" i="53"/>
  <c r="J9" i="53"/>
  <c r="H9" i="53"/>
  <c r="H8" i="53"/>
  <c r="S20" i="50"/>
  <c r="C40" i="8"/>
  <c r="M26" i="42" l="1"/>
  <c r="M27" i="42"/>
  <c r="M28" i="42"/>
  <c r="M29" i="42"/>
  <c r="M30" i="42"/>
  <c r="K18" i="42"/>
  <c r="J34" i="45"/>
  <c r="H34" i="45"/>
  <c r="H31" i="45"/>
  <c r="I31" i="45"/>
  <c r="I34" i="45"/>
  <c r="J29" i="45"/>
  <c r="J28" i="45"/>
  <c r="I29" i="45"/>
  <c r="I28" i="45"/>
  <c r="H28" i="45"/>
  <c r="D119" i="44"/>
  <c r="F119" i="44"/>
  <c r="D120" i="44"/>
  <c r="F120" i="44"/>
  <c r="D121" i="44"/>
  <c r="F121" i="44"/>
  <c r="D109" i="44"/>
  <c r="F109" i="44"/>
  <c r="D110" i="44"/>
  <c r="F110" i="44"/>
  <c r="D111" i="44"/>
  <c r="F111" i="44"/>
  <c r="D112" i="44"/>
  <c r="F112" i="44"/>
  <c r="D113" i="44"/>
  <c r="F113" i="44"/>
  <c r="D114" i="44"/>
  <c r="F114" i="44"/>
  <c r="D89" i="44"/>
  <c r="F89" i="44"/>
  <c r="E8" i="11" l="1"/>
  <c r="E9" i="11"/>
  <c r="E10" i="11"/>
  <c r="E11" i="11"/>
  <c r="E12" i="11"/>
  <c r="E13" i="11"/>
  <c r="E14" i="11"/>
  <c r="E15" i="11"/>
  <c r="E16" i="11"/>
  <c r="E18" i="11"/>
  <c r="E19" i="11"/>
  <c r="E20" i="11"/>
  <c r="E21" i="11"/>
  <c r="E22" i="11"/>
  <c r="E23" i="11"/>
  <c r="E24" i="11"/>
  <c r="E25" i="11"/>
  <c r="E26" i="11"/>
  <c r="E28" i="11"/>
  <c r="E29" i="11"/>
  <c r="E30" i="11"/>
  <c r="E31" i="11"/>
  <c r="E32" i="11"/>
  <c r="E33" i="11"/>
  <c r="E34" i="11"/>
  <c r="E35" i="11"/>
  <c r="E36" i="11"/>
  <c r="E38" i="11"/>
  <c r="E39" i="11"/>
  <c r="E40" i="11"/>
  <c r="E41" i="11"/>
  <c r="E42" i="11"/>
  <c r="E43" i="11"/>
  <c r="E44" i="11"/>
  <c r="E45" i="11"/>
  <c r="E46" i="11"/>
  <c r="E49" i="11"/>
  <c r="E51" i="11"/>
  <c r="E52" i="11"/>
  <c r="E53" i="11"/>
  <c r="E54" i="11"/>
  <c r="E55" i="11"/>
  <c r="E56" i="11"/>
  <c r="E57" i="11"/>
  <c r="E58" i="11"/>
  <c r="E59" i="11"/>
  <c r="B61" i="11"/>
  <c r="B74" i="11" s="1"/>
  <c r="C61" i="11"/>
  <c r="C74" i="11" s="1"/>
  <c r="D61" i="11"/>
  <c r="D74" i="11" s="1"/>
  <c r="E63" i="11"/>
  <c r="E64" i="11"/>
  <c r="E65" i="11"/>
  <c r="E66" i="11"/>
  <c r="E67" i="11"/>
  <c r="E68" i="11"/>
  <c r="E69" i="11"/>
  <c r="E70" i="11"/>
  <c r="E71" i="11"/>
  <c r="E72" i="11"/>
  <c r="P25" i="42"/>
  <c r="P26" i="42"/>
  <c r="P27" i="42"/>
  <c r="P28" i="42"/>
  <c r="P29" i="42"/>
  <c r="P30" i="42"/>
  <c r="P31" i="42"/>
  <c r="S29" i="42"/>
  <c r="S30" i="42"/>
  <c r="S31" i="42"/>
  <c r="S25" i="42"/>
  <c r="S26" i="42"/>
  <c r="S27" i="42"/>
  <c r="S28" i="42"/>
  <c r="D116" i="79"/>
  <c r="C20" i="3"/>
  <c r="B20" i="3"/>
  <c r="B13" i="45" s="1"/>
  <c r="B27" i="42" s="1"/>
  <c r="C38" i="41"/>
  <c r="D19" i="69"/>
  <c r="C19" i="69"/>
  <c r="D14" i="21"/>
  <c r="K14" i="21"/>
  <c r="L14" i="21"/>
  <c r="F9" i="21"/>
  <c r="E9" i="21"/>
  <c r="B35" i="42"/>
  <c r="C35" i="42"/>
  <c r="E35" i="42"/>
  <c r="F35" i="42"/>
  <c r="B36" i="42"/>
  <c r="C36" i="42"/>
  <c r="E36" i="42"/>
  <c r="F36" i="42"/>
  <c r="B37" i="42"/>
  <c r="C37" i="42"/>
  <c r="E37" i="42"/>
  <c r="F37" i="42"/>
  <c r="B38" i="42"/>
  <c r="C38" i="42"/>
  <c r="E38" i="42"/>
  <c r="F38" i="42"/>
  <c r="B39" i="42"/>
  <c r="C39" i="42"/>
  <c r="E39" i="42"/>
  <c r="F39" i="42"/>
  <c r="B40" i="42"/>
  <c r="C40" i="42"/>
  <c r="E40" i="42"/>
  <c r="F40" i="42"/>
  <c r="B41" i="42"/>
  <c r="C41" i="42"/>
  <c r="E41" i="42"/>
  <c r="F41" i="42"/>
  <c r="B42" i="42"/>
  <c r="C42" i="42"/>
  <c r="E42" i="42"/>
  <c r="F42" i="42"/>
  <c r="F34" i="42"/>
  <c r="E34" i="42"/>
  <c r="C34" i="42"/>
  <c r="B34" i="42"/>
  <c r="F30" i="42"/>
  <c r="E30" i="42"/>
  <c r="C30" i="42"/>
  <c r="B30" i="42"/>
  <c r="F23" i="42"/>
  <c r="E23" i="42"/>
  <c r="C23" i="42"/>
  <c r="B23" i="42"/>
  <c r="M42" i="42"/>
  <c r="P42" i="42"/>
  <c r="S42" i="42"/>
  <c r="S23" i="42"/>
  <c r="P23" i="42"/>
  <c r="M24" i="42"/>
  <c r="P24" i="42"/>
  <c r="S24" i="42"/>
  <c r="B13" i="42"/>
  <c r="C13" i="42"/>
  <c r="E13" i="42"/>
  <c r="F13" i="42"/>
  <c r="B14" i="42"/>
  <c r="C14" i="42"/>
  <c r="E14" i="42"/>
  <c r="F14" i="42"/>
  <c r="B15" i="42"/>
  <c r="C15" i="42"/>
  <c r="E15" i="42"/>
  <c r="F15" i="42"/>
  <c r="B16" i="42"/>
  <c r="C16" i="42"/>
  <c r="E16" i="42"/>
  <c r="F16" i="42"/>
  <c r="B17" i="42"/>
  <c r="C17" i="42"/>
  <c r="E17" i="42"/>
  <c r="F17" i="42"/>
  <c r="B18" i="42"/>
  <c r="C18" i="42"/>
  <c r="E18" i="42"/>
  <c r="F18" i="42"/>
  <c r="B19" i="42"/>
  <c r="C19" i="42"/>
  <c r="E19" i="42"/>
  <c r="F19" i="42"/>
  <c r="B20" i="42"/>
  <c r="C20" i="42"/>
  <c r="E20" i="42"/>
  <c r="F20" i="42"/>
  <c r="F12" i="42"/>
  <c r="E12" i="42"/>
  <c r="C12" i="42"/>
  <c r="B12" i="42"/>
  <c r="G16" i="2"/>
  <c r="D16" i="2"/>
  <c r="G17" i="45"/>
  <c r="D17" i="45"/>
  <c r="H17" i="45"/>
  <c r="F10" i="45"/>
  <c r="F24" i="42" s="1"/>
  <c r="E10" i="45"/>
  <c r="E24" i="42" s="1"/>
  <c r="C10" i="45"/>
  <c r="C24" i="42" s="1"/>
  <c r="B10" i="45"/>
  <c r="B24" i="42" s="1"/>
  <c r="G28" i="2"/>
  <c r="D28" i="2"/>
  <c r="H28" i="2"/>
  <c r="I28" i="2"/>
  <c r="E30" i="2"/>
  <c r="F30" i="2"/>
  <c r="O12" i="10"/>
  <c r="P12" i="10"/>
  <c r="Q12" i="10"/>
  <c r="R12" i="10"/>
  <c r="S12" i="10"/>
  <c r="O13" i="10"/>
  <c r="J13" i="10" s="1"/>
  <c r="P13" i="10"/>
  <c r="L13" i="10" s="1"/>
  <c r="O14" i="10"/>
  <c r="J14" i="10" s="1"/>
  <c r="P14" i="10"/>
  <c r="L14" i="10" s="1"/>
  <c r="Q14" i="10"/>
  <c r="N14" i="10" s="1"/>
  <c r="S14" i="10"/>
  <c r="D14" i="10"/>
  <c r="F13" i="10"/>
  <c r="E18" i="23"/>
  <c r="E23" i="23" s="1"/>
  <c r="D7" i="23"/>
  <c r="G18" i="23"/>
  <c r="F20" i="23"/>
  <c r="B18" i="23"/>
  <c r="B23" i="23" s="1"/>
  <c r="C18" i="23"/>
  <c r="C23" i="23" s="1"/>
  <c r="E72" i="4"/>
  <c r="F19" i="47"/>
  <c r="I8" i="48"/>
  <c r="I9" i="48"/>
  <c r="I10" i="48"/>
  <c r="I11" i="48"/>
  <c r="I12" i="48"/>
  <c r="I13" i="48"/>
  <c r="I14" i="48"/>
  <c r="I15" i="48"/>
  <c r="I16" i="48"/>
  <c r="I17" i="48"/>
  <c r="I18" i="48"/>
  <c r="I19" i="48"/>
  <c r="I20" i="48"/>
  <c r="I21" i="48"/>
  <c r="I22" i="48"/>
  <c r="I23" i="48"/>
  <c r="I24" i="48"/>
  <c r="I25" i="48"/>
  <c r="I26" i="48"/>
  <c r="H8" i="48"/>
  <c r="H9" i="48"/>
  <c r="H10" i="48"/>
  <c r="H11" i="48"/>
  <c r="H12" i="48"/>
  <c r="H13" i="48"/>
  <c r="H14" i="48"/>
  <c r="H15" i="48"/>
  <c r="H16" i="48"/>
  <c r="H17" i="48"/>
  <c r="H18" i="48"/>
  <c r="H19" i="48"/>
  <c r="H20" i="48"/>
  <c r="H21" i="48"/>
  <c r="H22" i="48"/>
  <c r="H23" i="48"/>
  <c r="H24" i="48"/>
  <c r="H25" i="48"/>
  <c r="H7" i="48"/>
  <c r="I7" i="48"/>
  <c r="C9" i="53"/>
  <c r="E9" i="53"/>
  <c r="F9" i="53"/>
  <c r="B9" i="53"/>
  <c r="W20" i="50"/>
  <c r="X20" i="50"/>
  <c r="Y20" i="50"/>
  <c r="G17" i="47"/>
  <c r="E17" i="47"/>
  <c r="B17" i="47"/>
  <c r="D12" i="23"/>
  <c r="F12" i="23" s="1"/>
  <c r="C9" i="12"/>
  <c r="D9" i="12"/>
  <c r="E9" i="12"/>
  <c r="F9" i="12"/>
  <c r="G9" i="12"/>
  <c r="H9" i="12"/>
  <c r="B9" i="12"/>
  <c r="O76" i="10"/>
  <c r="S27" i="10"/>
  <c r="N78" i="10"/>
  <c r="L78" i="10"/>
  <c r="J78" i="10"/>
  <c r="H78" i="10"/>
  <c r="F78" i="10"/>
  <c r="D78" i="10"/>
  <c r="P76" i="10"/>
  <c r="L76" i="10" s="1"/>
  <c r="P75" i="10"/>
  <c r="F75" i="10" s="1"/>
  <c r="P77" i="10"/>
  <c r="L77" i="10" s="1"/>
  <c r="O80" i="10"/>
  <c r="D80" i="10" s="1"/>
  <c r="P80" i="10"/>
  <c r="L80" i="10" s="1"/>
  <c r="P11" i="10"/>
  <c r="L11" i="10" s="1"/>
  <c r="L12" i="10"/>
  <c r="P15" i="10"/>
  <c r="L15" i="10" s="1"/>
  <c r="Q11" i="10"/>
  <c r="H11" i="10" s="1"/>
  <c r="H12" i="10"/>
  <c r="Q15" i="10"/>
  <c r="H15" i="10" s="1"/>
  <c r="Q10" i="10"/>
  <c r="N10" i="10" s="1"/>
  <c r="O11" i="10"/>
  <c r="O15" i="10"/>
  <c r="R15" i="10" s="1"/>
  <c r="O10" i="10"/>
  <c r="D10" i="10" s="1"/>
  <c r="H62" i="4"/>
  <c r="G62" i="4"/>
  <c r="F62" i="4"/>
  <c r="I62" i="4"/>
  <c r="D20" i="3" l="1"/>
  <c r="E61" i="11"/>
  <c r="E74" i="11" s="1"/>
  <c r="G30" i="2"/>
  <c r="J28" i="2"/>
  <c r="D36" i="42"/>
  <c r="D39" i="42"/>
  <c r="H23" i="42"/>
  <c r="K23" i="42" s="1"/>
  <c r="T42" i="42"/>
  <c r="H42" i="42"/>
  <c r="D35" i="42"/>
  <c r="I42" i="42"/>
  <c r="D40" i="42"/>
  <c r="D23" i="42"/>
  <c r="D38" i="42"/>
  <c r="G23" i="42"/>
  <c r="G24" i="42"/>
  <c r="D41" i="42"/>
  <c r="D37" i="42"/>
  <c r="D42" i="42"/>
  <c r="I23" i="42"/>
  <c r="L23" i="42" s="1"/>
  <c r="L14" i="42" s="1"/>
  <c r="I24" i="42"/>
  <c r="J17" i="45"/>
  <c r="I10" i="45"/>
  <c r="H10" i="45"/>
  <c r="D24" i="42"/>
  <c r="H24" i="42"/>
  <c r="M14" i="21"/>
  <c r="G42" i="42"/>
  <c r="D15" i="42"/>
  <c r="D13" i="42"/>
  <c r="T24" i="42"/>
  <c r="D20" i="42"/>
  <c r="D18" i="42"/>
  <c r="D16" i="42"/>
  <c r="D14" i="42"/>
  <c r="D19" i="42"/>
  <c r="D17" i="42"/>
  <c r="Q13" i="10"/>
  <c r="H13" i="10" s="1"/>
  <c r="D13" i="10"/>
  <c r="R14" i="10"/>
  <c r="F14" i="10"/>
  <c r="H14" i="10"/>
  <c r="F15" i="10"/>
  <c r="R11" i="10"/>
  <c r="F12" i="10"/>
  <c r="N11" i="10"/>
  <c r="H10" i="10"/>
  <c r="J10" i="10"/>
  <c r="J80" i="10"/>
  <c r="J11" i="10"/>
  <c r="D15" i="10"/>
  <c r="F11" i="10"/>
  <c r="L75" i="10"/>
  <c r="D12" i="10"/>
  <c r="D11" i="10"/>
  <c r="N15" i="10"/>
  <c r="S15" i="10"/>
  <c r="N12" i="10"/>
  <c r="S11" i="10"/>
  <c r="J15" i="10"/>
  <c r="J12" i="10"/>
  <c r="Q79" i="10"/>
  <c r="Q80" i="10"/>
  <c r="R80" i="10" s="1"/>
  <c r="O75" i="10"/>
  <c r="O77" i="10"/>
  <c r="D76" i="10"/>
  <c r="J76" i="10"/>
  <c r="Q76" i="10"/>
  <c r="R76" i="10" s="1"/>
  <c r="Q75" i="10"/>
  <c r="Q77" i="10"/>
  <c r="Q71" i="10"/>
  <c r="Q69" i="10"/>
  <c r="Q70" i="10"/>
  <c r="Q72" i="10"/>
  <c r="Q73" i="10"/>
  <c r="Q66" i="10"/>
  <c r="Q54" i="10"/>
  <c r="Q55" i="10"/>
  <c r="Q56" i="10"/>
  <c r="Q57" i="10"/>
  <c r="Q53" i="10"/>
  <c r="Q58" i="10"/>
  <c r="Q59" i="10"/>
  <c r="Q60" i="10"/>
  <c r="Q61" i="10"/>
  <c r="Q62" i="10"/>
  <c r="Q63" i="10"/>
  <c r="Q64" i="10"/>
  <c r="Q65" i="10"/>
  <c r="Q67" i="10"/>
  <c r="Q49" i="10"/>
  <c r="Q50" i="10"/>
  <c r="Q51" i="10"/>
  <c r="Q32" i="10"/>
  <c r="Q33" i="10"/>
  <c r="Q34" i="10"/>
  <c r="Q35" i="10"/>
  <c r="Q36" i="10"/>
  <c r="Q37" i="10"/>
  <c r="Q38" i="10"/>
  <c r="Q39" i="10"/>
  <c r="Q40" i="10"/>
  <c r="Q41" i="10"/>
  <c r="Q42" i="10"/>
  <c r="Q43" i="10"/>
  <c r="Q44" i="10"/>
  <c r="Q45" i="10"/>
  <c r="Q46" i="10"/>
  <c r="Q31" i="10"/>
  <c r="Q47" i="10"/>
  <c r="F80" i="10"/>
  <c r="P79" i="10"/>
  <c r="F77" i="10"/>
  <c r="F76" i="10"/>
  <c r="P69" i="10"/>
  <c r="P70" i="10"/>
  <c r="P71" i="10"/>
  <c r="P72" i="10"/>
  <c r="P73" i="10"/>
  <c r="P51" i="10"/>
  <c r="P53" i="10"/>
  <c r="P54" i="10"/>
  <c r="P55" i="10"/>
  <c r="P56" i="10"/>
  <c r="P57" i="10"/>
  <c r="P58" i="10"/>
  <c r="P59" i="10"/>
  <c r="P60" i="10"/>
  <c r="P61" i="10"/>
  <c r="P62" i="10"/>
  <c r="P63" i="10"/>
  <c r="P64" i="10"/>
  <c r="P65" i="10"/>
  <c r="P49" i="10"/>
  <c r="P66" i="10"/>
  <c r="P50" i="10"/>
  <c r="P67" i="10"/>
  <c r="P32" i="10"/>
  <c r="P34" i="10"/>
  <c r="P35" i="10"/>
  <c r="P36" i="10"/>
  <c r="P37" i="10"/>
  <c r="P38" i="10"/>
  <c r="P39" i="10"/>
  <c r="P40" i="10"/>
  <c r="P41" i="10"/>
  <c r="P42" i="10"/>
  <c r="P43" i="10"/>
  <c r="P33" i="10"/>
  <c r="P44" i="10"/>
  <c r="P45" i="10"/>
  <c r="P46" i="10"/>
  <c r="P31" i="10"/>
  <c r="P47" i="10"/>
  <c r="Q28" i="10"/>
  <c r="Q29" i="10"/>
  <c r="P28" i="10"/>
  <c r="P29" i="10"/>
  <c r="P17" i="10"/>
  <c r="P18" i="10"/>
  <c r="P19" i="10"/>
  <c r="P20" i="10"/>
  <c r="P21" i="10"/>
  <c r="P22" i="10"/>
  <c r="P23" i="10"/>
  <c r="P24" i="10"/>
  <c r="P25" i="10"/>
  <c r="P26" i="10"/>
  <c r="Q17" i="10"/>
  <c r="Q18" i="10"/>
  <c r="Q19" i="10"/>
  <c r="Q20" i="10"/>
  <c r="Q21" i="10"/>
  <c r="Q22" i="10"/>
  <c r="Q23" i="10"/>
  <c r="Q24" i="10"/>
  <c r="Q25" i="10"/>
  <c r="Q26" i="10"/>
  <c r="O79" i="10"/>
  <c r="O71" i="10"/>
  <c r="R10" i="10"/>
  <c r="O69" i="10"/>
  <c r="O70" i="10"/>
  <c r="O72" i="10"/>
  <c r="O73" i="10"/>
  <c r="O60" i="10"/>
  <c r="O62" i="10"/>
  <c r="O67" i="10"/>
  <c r="O64" i="10"/>
  <c r="O54" i="10"/>
  <c r="O55" i="10"/>
  <c r="O61" i="10"/>
  <c r="O63" i="10"/>
  <c r="O56" i="10"/>
  <c r="O66" i="10"/>
  <c r="O57" i="10"/>
  <c r="O58" i="10"/>
  <c r="O65" i="10"/>
  <c r="O53" i="10"/>
  <c r="O59" i="10"/>
  <c r="O49" i="10"/>
  <c r="O51" i="10"/>
  <c r="O50" i="10"/>
  <c r="O33" i="10"/>
  <c r="O34" i="10"/>
  <c r="O35" i="10"/>
  <c r="O36" i="10"/>
  <c r="O37" i="10"/>
  <c r="O38" i="10"/>
  <c r="O39" i="10"/>
  <c r="O32" i="10"/>
  <c r="O40" i="10"/>
  <c r="O41" i="10"/>
  <c r="O42" i="10"/>
  <c r="O43" i="10"/>
  <c r="O44" i="10"/>
  <c r="O45" i="10"/>
  <c r="O46" i="10"/>
  <c r="O31" i="10"/>
  <c r="O47" i="10"/>
  <c r="O28" i="10"/>
  <c r="O29" i="10"/>
  <c r="O21" i="10"/>
  <c r="O17" i="10"/>
  <c r="O18" i="10"/>
  <c r="O19" i="10"/>
  <c r="O20" i="10"/>
  <c r="O22" i="10"/>
  <c r="O23" i="10"/>
  <c r="O24" i="10"/>
  <c r="O25" i="10"/>
  <c r="O26" i="10"/>
  <c r="H38" i="41"/>
  <c r="G38" i="8" s="1"/>
  <c r="G40" i="8" s="1"/>
  <c r="K14" i="42" l="1"/>
  <c r="M23" i="42"/>
  <c r="T23" i="42" s="1"/>
  <c r="J42" i="42"/>
  <c r="J23" i="42"/>
  <c r="J24" i="42"/>
  <c r="N13" i="10"/>
  <c r="S13" i="10"/>
  <c r="R13" i="10"/>
  <c r="S28" i="10"/>
  <c r="S29" i="10"/>
  <c r="H24" i="10"/>
  <c r="N24" i="10"/>
  <c r="F18" i="10"/>
  <c r="L18" i="10"/>
  <c r="H20" i="10"/>
  <c r="N20" i="10"/>
  <c r="J17" i="10"/>
  <c r="S17" i="10"/>
  <c r="D17" i="10"/>
  <c r="D21" i="10"/>
  <c r="J21" i="10"/>
  <c r="S21" i="10"/>
  <c r="H19" i="10"/>
  <c r="N19" i="10"/>
  <c r="H18" i="10"/>
  <c r="N18" i="10"/>
  <c r="H23" i="10"/>
  <c r="N23" i="10"/>
  <c r="H17" i="10"/>
  <c r="N17" i="10"/>
  <c r="H21" i="10"/>
  <c r="N21" i="10"/>
  <c r="S26" i="10"/>
  <c r="D26" i="10"/>
  <c r="J26" i="10"/>
  <c r="D25" i="10"/>
  <c r="J25" i="10"/>
  <c r="S25" i="10"/>
  <c r="F25" i="10"/>
  <c r="L25" i="10"/>
  <c r="H22" i="10"/>
  <c r="N22" i="10"/>
  <c r="F26" i="10"/>
  <c r="L26" i="10"/>
  <c r="D24" i="10"/>
  <c r="J24" i="10"/>
  <c r="S24" i="10"/>
  <c r="F24" i="10"/>
  <c r="L24" i="10"/>
  <c r="F17" i="10"/>
  <c r="L17" i="10"/>
  <c r="D22" i="10"/>
  <c r="J22" i="10"/>
  <c r="S22" i="10"/>
  <c r="F22" i="10"/>
  <c r="L22" i="10"/>
  <c r="D20" i="10"/>
  <c r="J20" i="10"/>
  <c r="S20" i="10"/>
  <c r="D79" i="10"/>
  <c r="J79" i="10"/>
  <c r="F21" i="10"/>
  <c r="L21" i="10"/>
  <c r="D19" i="10"/>
  <c r="J19" i="10"/>
  <c r="S19" i="10"/>
  <c r="H26" i="10"/>
  <c r="N26" i="10"/>
  <c r="F20" i="10"/>
  <c r="L20" i="10"/>
  <c r="D23" i="10"/>
  <c r="J23" i="10"/>
  <c r="S23" i="10"/>
  <c r="F23" i="10"/>
  <c r="L23" i="10"/>
  <c r="J18" i="10"/>
  <c r="S18" i="10"/>
  <c r="D18" i="10"/>
  <c r="H25" i="10"/>
  <c r="N25" i="10"/>
  <c r="F19" i="10"/>
  <c r="L19" i="10"/>
  <c r="S80" i="10"/>
  <c r="R79" i="10"/>
  <c r="N80" i="10"/>
  <c r="H80" i="10"/>
  <c r="H79" i="10"/>
  <c r="N79" i="10"/>
  <c r="S76" i="10"/>
  <c r="J77" i="10"/>
  <c r="D77" i="10"/>
  <c r="R77" i="10"/>
  <c r="S77" i="10"/>
  <c r="R75" i="10"/>
  <c r="S75" i="10"/>
  <c r="D75" i="10"/>
  <c r="J75" i="10"/>
  <c r="N76" i="10"/>
  <c r="H76" i="10"/>
  <c r="N77" i="10"/>
  <c r="H77" i="10"/>
  <c r="N75" i="10"/>
  <c r="H75" i="10"/>
  <c r="R69" i="10"/>
  <c r="D69" i="10"/>
  <c r="J69" i="10"/>
  <c r="R71" i="10"/>
  <c r="S71" i="10"/>
  <c r="D71" i="10"/>
  <c r="J71" i="10"/>
  <c r="R70" i="10"/>
  <c r="D70" i="10"/>
  <c r="J70" i="10"/>
  <c r="R72" i="10"/>
  <c r="S72" i="10"/>
  <c r="D72" i="10"/>
  <c r="J72" i="10"/>
  <c r="R73" i="10"/>
  <c r="D73" i="10"/>
  <c r="S73" i="10"/>
  <c r="J73" i="10"/>
  <c r="H73" i="10"/>
  <c r="N73" i="10"/>
  <c r="H72" i="10"/>
  <c r="N72" i="10"/>
  <c r="H70" i="10"/>
  <c r="N70" i="10"/>
  <c r="H69" i="10"/>
  <c r="N69" i="10"/>
  <c r="H71" i="10"/>
  <c r="N71" i="10"/>
  <c r="R59" i="10"/>
  <c r="S59" i="10"/>
  <c r="D59" i="10"/>
  <c r="J59" i="10"/>
  <c r="R65" i="10"/>
  <c r="J65" i="10"/>
  <c r="S65" i="10"/>
  <c r="D65" i="10"/>
  <c r="R58" i="10"/>
  <c r="D58" i="10"/>
  <c r="J58" i="10"/>
  <c r="R57" i="10"/>
  <c r="D57" i="10"/>
  <c r="J57" i="10"/>
  <c r="R66" i="10"/>
  <c r="D66" i="10"/>
  <c r="J66" i="10"/>
  <c r="S66" i="10"/>
  <c r="R63" i="10"/>
  <c r="S63" i="10"/>
  <c r="J63" i="10"/>
  <c r="D63" i="10"/>
  <c r="J56" i="10"/>
  <c r="S56" i="10"/>
  <c r="D56" i="10"/>
  <c r="R61" i="10"/>
  <c r="D61" i="10"/>
  <c r="S61" i="10"/>
  <c r="J61" i="10"/>
  <c r="J60" i="10"/>
  <c r="S60" i="10"/>
  <c r="D60" i="10"/>
  <c r="R53" i="10"/>
  <c r="J53" i="10"/>
  <c r="D53" i="10"/>
  <c r="S53" i="10"/>
  <c r="R55" i="10"/>
  <c r="S55" i="10"/>
  <c r="J55" i="10"/>
  <c r="D55" i="10"/>
  <c r="J64" i="10"/>
  <c r="S64" i="10"/>
  <c r="D64" i="10"/>
  <c r="R67" i="10"/>
  <c r="D67" i="10"/>
  <c r="S67" i="10"/>
  <c r="J67" i="10"/>
  <c r="R54" i="10"/>
  <c r="J54" i="10"/>
  <c r="S54" i="10"/>
  <c r="D54" i="10"/>
  <c r="R62" i="10"/>
  <c r="J62" i="10"/>
  <c r="S62" i="10"/>
  <c r="D62" i="10"/>
  <c r="H66" i="10"/>
  <c r="N66" i="10"/>
  <c r="N67" i="10"/>
  <c r="H67" i="10"/>
  <c r="H64" i="10"/>
  <c r="N64" i="10"/>
  <c r="H59" i="10"/>
  <c r="N59" i="10"/>
  <c r="H61" i="10"/>
  <c r="N61" i="10"/>
  <c r="N58" i="10"/>
  <c r="H58" i="10"/>
  <c r="H57" i="10"/>
  <c r="N57" i="10"/>
  <c r="H65" i="10"/>
  <c r="N65" i="10"/>
  <c r="H63" i="10"/>
  <c r="N63" i="10"/>
  <c r="H60" i="10"/>
  <c r="N60" i="10"/>
  <c r="H53" i="10"/>
  <c r="N53" i="10"/>
  <c r="N56" i="10"/>
  <c r="H56" i="10"/>
  <c r="H62" i="10"/>
  <c r="N62" i="10"/>
  <c r="N55" i="10"/>
  <c r="H55" i="10"/>
  <c r="N54" i="10"/>
  <c r="H54" i="10"/>
  <c r="R49" i="10"/>
  <c r="S49" i="10"/>
  <c r="D49" i="10"/>
  <c r="J49" i="10"/>
  <c r="R50" i="10"/>
  <c r="S50" i="10"/>
  <c r="D50" i="10"/>
  <c r="J50" i="10"/>
  <c r="R51" i="10"/>
  <c r="S51" i="10"/>
  <c r="D51" i="10"/>
  <c r="J51" i="10"/>
  <c r="N51" i="10"/>
  <c r="H51" i="10"/>
  <c r="N50" i="10"/>
  <c r="H50" i="10"/>
  <c r="N49" i="10"/>
  <c r="H49" i="10"/>
  <c r="R33" i="10"/>
  <c r="D33" i="10"/>
  <c r="J33" i="10"/>
  <c r="R45" i="10"/>
  <c r="J45" i="10"/>
  <c r="S45" i="10"/>
  <c r="D45" i="10"/>
  <c r="R31" i="10"/>
  <c r="S31" i="10"/>
  <c r="J31" i="10"/>
  <c r="D31" i="10"/>
  <c r="J44" i="10"/>
  <c r="S44" i="10"/>
  <c r="D44" i="10"/>
  <c r="R42" i="10"/>
  <c r="J42" i="10"/>
  <c r="S42" i="10"/>
  <c r="D42" i="10"/>
  <c r="R41" i="10"/>
  <c r="J41" i="10"/>
  <c r="D41" i="10"/>
  <c r="J40" i="10"/>
  <c r="D40" i="10"/>
  <c r="S40" i="10"/>
  <c r="R43" i="10"/>
  <c r="J43" i="10"/>
  <c r="S43" i="10"/>
  <c r="D43" i="10"/>
  <c r="J32" i="10"/>
  <c r="D32" i="10"/>
  <c r="R39" i="10"/>
  <c r="D39" i="10"/>
  <c r="J39" i="10"/>
  <c r="S39" i="10"/>
  <c r="R47" i="10"/>
  <c r="D47" i="10"/>
  <c r="J47" i="10"/>
  <c r="S47" i="10"/>
  <c r="R46" i="10"/>
  <c r="J46" i="10"/>
  <c r="S46" i="10"/>
  <c r="D46" i="10"/>
  <c r="R37" i="10"/>
  <c r="J37" i="10"/>
  <c r="D37" i="10"/>
  <c r="S37" i="10"/>
  <c r="R38" i="10"/>
  <c r="J38" i="10"/>
  <c r="D38" i="10"/>
  <c r="S38" i="10"/>
  <c r="R36" i="10"/>
  <c r="J36" i="10"/>
  <c r="S36" i="10"/>
  <c r="D36" i="10"/>
  <c r="R35" i="10"/>
  <c r="D35" i="10"/>
  <c r="J35" i="10"/>
  <c r="S35" i="10"/>
  <c r="R34" i="10"/>
  <c r="D34" i="10"/>
  <c r="S34" i="10"/>
  <c r="J34" i="10"/>
  <c r="R32" i="10"/>
  <c r="N46" i="10"/>
  <c r="H46" i="10"/>
  <c r="H44" i="10"/>
  <c r="N44" i="10"/>
  <c r="H43" i="10"/>
  <c r="N43" i="10"/>
  <c r="H42" i="10"/>
  <c r="N42" i="10"/>
  <c r="H41" i="10"/>
  <c r="N41" i="10"/>
  <c r="N45" i="10"/>
  <c r="H45" i="10"/>
  <c r="H40" i="10"/>
  <c r="N40" i="10"/>
  <c r="N39" i="10"/>
  <c r="H39" i="10"/>
  <c r="N38" i="10"/>
  <c r="H38" i="10"/>
  <c r="N37" i="10"/>
  <c r="H37" i="10"/>
  <c r="N36" i="10"/>
  <c r="H36" i="10"/>
  <c r="N35" i="10"/>
  <c r="H35" i="10"/>
  <c r="H34" i="10"/>
  <c r="N34" i="10"/>
  <c r="N33" i="10"/>
  <c r="H33" i="10"/>
  <c r="N31" i="10"/>
  <c r="H31" i="10"/>
  <c r="N47" i="10"/>
  <c r="H47" i="10"/>
  <c r="H32" i="10"/>
  <c r="N32" i="10"/>
  <c r="F79" i="10"/>
  <c r="L79" i="10"/>
  <c r="S79" i="10"/>
  <c r="F73" i="10"/>
  <c r="L73" i="10"/>
  <c r="F72" i="10"/>
  <c r="L72" i="10"/>
  <c r="F71" i="10"/>
  <c r="L71" i="10"/>
  <c r="S70" i="10"/>
  <c r="F70" i="10"/>
  <c r="L70" i="10"/>
  <c r="S69" i="10"/>
  <c r="L69" i="10"/>
  <c r="F69" i="10"/>
  <c r="L63" i="10"/>
  <c r="F63" i="10"/>
  <c r="L62" i="10"/>
  <c r="F62" i="10"/>
  <c r="L65" i="10"/>
  <c r="F65" i="10"/>
  <c r="L61" i="10"/>
  <c r="F61" i="10"/>
  <c r="L50" i="10"/>
  <c r="F50" i="10"/>
  <c r="L59" i="10"/>
  <c r="F59" i="10"/>
  <c r="L49" i="10"/>
  <c r="F49" i="10"/>
  <c r="L58" i="10"/>
  <c r="S58" i="10"/>
  <c r="F58" i="10"/>
  <c r="L51" i="10"/>
  <c r="F51" i="10"/>
  <c r="F64" i="10"/>
  <c r="L64" i="10"/>
  <c r="L60" i="10"/>
  <c r="F60" i="10"/>
  <c r="S57" i="10"/>
  <c r="L57" i="10"/>
  <c r="F57" i="10"/>
  <c r="L66" i="10"/>
  <c r="F66" i="10"/>
  <c r="L56" i="10"/>
  <c r="F56" i="10"/>
  <c r="L55" i="10"/>
  <c r="F55" i="10"/>
  <c r="L54" i="10"/>
  <c r="F54" i="10"/>
  <c r="L67" i="10"/>
  <c r="F67" i="10"/>
  <c r="L53" i="10"/>
  <c r="F53" i="10"/>
  <c r="S33" i="10"/>
  <c r="F33" i="10"/>
  <c r="L33" i="10"/>
  <c r="L41" i="10"/>
  <c r="F41" i="10"/>
  <c r="S41" i="10"/>
  <c r="L40" i="10"/>
  <c r="F40" i="10"/>
  <c r="L39" i="10"/>
  <c r="F39" i="10"/>
  <c r="F44" i="10"/>
  <c r="L44" i="10"/>
  <c r="L31" i="10"/>
  <c r="F31" i="10"/>
  <c r="L43" i="10"/>
  <c r="F43" i="10"/>
  <c r="L38" i="10"/>
  <c r="F38" i="10"/>
  <c r="L37" i="10"/>
  <c r="F37" i="10"/>
  <c r="L45" i="10"/>
  <c r="F45" i="10"/>
  <c r="F36" i="10"/>
  <c r="L36" i="10"/>
  <c r="L46" i="10"/>
  <c r="F46" i="10"/>
  <c r="L42" i="10"/>
  <c r="F42" i="10"/>
  <c r="L35" i="10"/>
  <c r="F35" i="10"/>
  <c r="L34" i="10"/>
  <c r="F34" i="10"/>
  <c r="L47" i="10"/>
  <c r="F47" i="10"/>
  <c r="S32" i="10"/>
  <c r="L32" i="10"/>
  <c r="F32" i="10"/>
  <c r="J29" i="10"/>
  <c r="D29" i="10"/>
  <c r="J28" i="10"/>
  <c r="D28" i="10"/>
  <c r="R29" i="10"/>
  <c r="H29" i="10"/>
  <c r="N29" i="10"/>
  <c r="H28" i="10"/>
  <c r="N28" i="10"/>
  <c r="F29" i="10"/>
  <c r="L29" i="10"/>
  <c r="F28" i="10"/>
  <c r="L28" i="10"/>
  <c r="R26" i="10"/>
  <c r="R25" i="10"/>
  <c r="R18" i="10"/>
  <c r="R22" i="10"/>
  <c r="R19" i="10"/>
  <c r="R23" i="10"/>
  <c r="R17" i="10"/>
  <c r="R21" i="10"/>
  <c r="R56" i="10"/>
  <c r="R64" i="10"/>
  <c r="R60" i="10"/>
  <c r="R40" i="10"/>
  <c r="R44" i="10"/>
  <c r="R28" i="10"/>
  <c r="R24" i="10"/>
  <c r="R20" i="10"/>
  <c r="I30" i="41"/>
  <c r="I27" i="41"/>
  <c r="I26" i="41"/>
  <c r="I28" i="41"/>
  <c r="I25" i="41"/>
  <c r="I24" i="41"/>
  <c r="I31" i="41"/>
  <c r="I29" i="41"/>
  <c r="I12" i="41"/>
  <c r="I20" i="41"/>
  <c r="I18" i="41"/>
  <c r="I19" i="41"/>
  <c r="I21" i="41"/>
  <c r="I22" i="41"/>
  <c r="I11" i="41"/>
  <c r="I13" i="41"/>
  <c r="H12" i="29" l="1"/>
  <c r="I12" i="29" s="1"/>
  <c r="H13" i="29"/>
  <c r="I13" i="29" s="1"/>
  <c r="I11" i="29"/>
  <c r="B7" i="33" l="1"/>
  <c r="B8" i="33"/>
  <c r="B9" i="33"/>
  <c r="B10" i="33"/>
  <c r="B11" i="33"/>
  <c r="B12" i="33"/>
  <c r="B13" i="33"/>
  <c r="B14" i="33"/>
  <c r="B15" i="33"/>
  <c r="B16" i="33"/>
  <c r="B17" i="33"/>
  <c r="B18" i="33"/>
  <c r="B19" i="33"/>
  <c r="B20" i="33"/>
  <c r="B21" i="33"/>
  <c r="B22" i="33"/>
  <c r="B23" i="33"/>
  <c r="B24" i="33"/>
  <c r="B25" i="33"/>
  <c r="B26" i="33"/>
  <c r="B27" i="33"/>
  <c r="B28" i="33"/>
  <c r="B29" i="33"/>
  <c r="B30" i="33"/>
  <c r="B6" i="33"/>
  <c r="H17" i="30"/>
  <c r="H8" i="30"/>
  <c r="H9" i="30"/>
  <c r="H10" i="30"/>
  <c r="H11" i="30"/>
  <c r="H12" i="30"/>
  <c r="H13" i="30"/>
  <c r="H14" i="30"/>
  <c r="H15" i="30"/>
  <c r="H16" i="30"/>
  <c r="H7" i="30"/>
  <c r="H8" i="29"/>
  <c r="I8" i="29" s="1"/>
  <c r="H9" i="29"/>
  <c r="I9" i="29" s="1"/>
  <c r="H10" i="29"/>
  <c r="I10" i="29" s="1"/>
  <c r="H14" i="29"/>
  <c r="I14" i="29" s="1"/>
  <c r="H15" i="29"/>
  <c r="I15" i="29" s="1"/>
  <c r="H16" i="29"/>
  <c r="I16" i="29" s="1"/>
  <c r="H17" i="29"/>
  <c r="I17" i="29" s="1"/>
  <c r="H18" i="29"/>
  <c r="I18" i="29" s="1"/>
  <c r="H19" i="29"/>
  <c r="I19" i="29" s="1"/>
  <c r="H20" i="29"/>
  <c r="I20" i="29" s="1"/>
  <c r="H21" i="29"/>
  <c r="I21" i="29" s="1"/>
  <c r="H22" i="29"/>
  <c r="I22" i="29" s="1"/>
  <c r="H23" i="29"/>
  <c r="I23" i="29" s="1"/>
  <c r="H24" i="29"/>
  <c r="I24" i="29" s="1"/>
  <c r="H25" i="29"/>
  <c r="I25" i="29" s="1"/>
  <c r="H26" i="29"/>
  <c r="I26" i="29" s="1"/>
  <c r="H27" i="29"/>
  <c r="I27" i="29" s="1"/>
  <c r="H28" i="29"/>
  <c r="I28" i="29" s="1"/>
  <c r="H7" i="29"/>
  <c r="I7" i="29" s="1"/>
  <c r="D7" i="25"/>
  <c r="G8" i="27" l="1"/>
  <c r="G7" i="27"/>
  <c r="D8" i="27"/>
  <c r="D7" i="27"/>
  <c r="Y20" i="24"/>
  <c r="W20" i="24"/>
  <c r="E22" i="17"/>
  <c r="F248" i="44" l="1"/>
  <c r="D248" i="44"/>
  <c r="F247" i="44"/>
  <c r="D247" i="44"/>
  <c r="F246" i="44"/>
  <c r="D246" i="44"/>
  <c r="F244" i="44"/>
  <c r="D244" i="44"/>
  <c r="F243" i="44"/>
  <c r="D243" i="44"/>
  <c r="F242" i="44"/>
  <c r="D242" i="44"/>
  <c r="F241" i="44"/>
  <c r="D241" i="44"/>
  <c r="F240" i="44"/>
  <c r="D240" i="44"/>
  <c r="F239" i="44"/>
  <c r="D239" i="44"/>
  <c r="F238" i="44"/>
  <c r="D238" i="44"/>
  <c r="F236" i="44"/>
  <c r="D236" i="44"/>
  <c r="F235" i="44"/>
  <c r="D235" i="44"/>
  <c r="F234" i="44"/>
  <c r="D234" i="44"/>
  <c r="F233" i="44"/>
  <c r="D233" i="44"/>
  <c r="F232" i="44"/>
  <c r="D232" i="44"/>
  <c r="F231" i="44"/>
  <c r="D231" i="44"/>
  <c r="F230" i="44"/>
  <c r="D230" i="44"/>
  <c r="F229" i="44"/>
  <c r="D229" i="44"/>
  <c r="F228" i="44"/>
  <c r="D228" i="44"/>
  <c r="F227" i="44"/>
  <c r="D227" i="44"/>
  <c r="F225" i="44"/>
  <c r="D225" i="44"/>
  <c r="F224" i="44"/>
  <c r="D224" i="44"/>
  <c r="F223" i="44"/>
  <c r="D223" i="44"/>
  <c r="F222" i="44"/>
  <c r="D222" i="44"/>
  <c r="F221" i="44"/>
  <c r="D221" i="44"/>
  <c r="F220" i="44"/>
  <c r="D220" i="44"/>
  <c r="F219" i="44"/>
  <c r="D219" i="44"/>
  <c r="F218" i="44"/>
  <c r="D218" i="44"/>
  <c r="F217" i="44"/>
  <c r="D217" i="44"/>
  <c r="F216" i="44"/>
  <c r="D216" i="44"/>
  <c r="F215" i="44"/>
  <c r="D215" i="44"/>
  <c r="F214" i="44"/>
  <c r="D214" i="44"/>
  <c r="F207" i="44"/>
  <c r="D207" i="44"/>
  <c r="F206" i="44"/>
  <c r="D206" i="44"/>
  <c r="F205" i="44"/>
  <c r="D205" i="44"/>
  <c r="F203" i="44"/>
  <c r="D203" i="44"/>
  <c r="F202" i="44"/>
  <c r="D202" i="44"/>
  <c r="F201" i="44"/>
  <c r="D201" i="44"/>
  <c r="F200" i="44"/>
  <c r="D200" i="44"/>
  <c r="F199" i="44"/>
  <c r="D199" i="44"/>
  <c r="F198" i="44"/>
  <c r="D198" i="44"/>
  <c r="F197" i="44"/>
  <c r="D197" i="44"/>
  <c r="F195" i="44"/>
  <c r="D195" i="44"/>
  <c r="F194" i="44"/>
  <c r="D194" i="44"/>
  <c r="F193" i="44"/>
  <c r="D193" i="44"/>
  <c r="F192" i="44"/>
  <c r="D192" i="44"/>
  <c r="F191" i="44"/>
  <c r="D191" i="44"/>
  <c r="F190" i="44"/>
  <c r="D190" i="44"/>
  <c r="F189" i="44"/>
  <c r="D189" i="44"/>
  <c r="F188" i="44"/>
  <c r="D188" i="44"/>
  <c r="F187" i="44"/>
  <c r="D187" i="44"/>
  <c r="F186" i="44"/>
  <c r="D186" i="44"/>
  <c r="F184" i="44"/>
  <c r="D184" i="44"/>
  <c r="F183" i="44"/>
  <c r="D183" i="44"/>
  <c r="F182" i="44"/>
  <c r="D182" i="44"/>
  <c r="F181" i="44"/>
  <c r="D181" i="44"/>
  <c r="F180" i="44"/>
  <c r="D180" i="44"/>
  <c r="F179" i="44"/>
  <c r="D179" i="44"/>
  <c r="F178" i="44"/>
  <c r="D178" i="44"/>
  <c r="F177" i="44"/>
  <c r="D177" i="44"/>
  <c r="F176" i="44"/>
  <c r="D176" i="44"/>
  <c r="F175" i="44"/>
  <c r="D175" i="44"/>
  <c r="F174" i="44"/>
  <c r="D174" i="44"/>
  <c r="F173" i="44"/>
  <c r="D173" i="44"/>
  <c r="F102" i="44"/>
  <c r="D102" i="44"/>
  <c r="F101" i="44"/>
  <c r="D101" i="44"/>
  <c r="F100" i="44"/>
  <c r="D100" i="44"/>
  <c r="F99" i="44"/>
  <c r="D99" i="44"/>
  <c r="F97" i="44"/>
  <c r="D97" i="44"/>
  <c r="F98" i="44"/>
  <c r="D98" i="44"/>
  <c r="F9" i="3"/>
  <c r="I9" i="3" s="1"/>
  <c r="E9" i="3"/>
  <c r="H9" i="3" s="1"/>
  <c r="D115" i="79"/>
  <c r="D114" i="79"/>
  <c r="D113" i="79"/>
  <c r="E99" i="79"/>
  <c r="I99" i="79"/>
  <c r="G99" i="79"/>
  <c r="F99" i="79"/>
  <c r="D99" i="79"/>
  <c r="H99" i="79"/>
  <c r="D118" i="79" l="1"/>
  <c r="X20" i="24"/>
  <c r="E19" i="21" l="1"/>
  <c r="G19" i="21"/>
  <c r="F19" i="21"/>
  <c r="C53" i="41"/>
  <c r="F8" i="3" s="1"/>
  <c r="I8" i="3" s="1"/>
  <c r="B53" i="41"/>
  <c r="E8" i="3" s="1"/>
  <c r="H8" i="3" s="1"/>
  <c r="D51" i="41"/>
  <c r="D50" i="41"/>
  <c r="D49" i="41"/>
  <c r="G38" i="41"/>
  <c r="F38" i="41"/>
  <c r="E38" i="41"/>
  <c r="D38" i="41"/>
  <c r="F117" i="44"/>
  <c r="D117" i="44"/>
  <c r="F116" i="44"/>
  <c r="D116" i="44"/>
  <c r="F108" i="44"/>
  <c r="D108" i="44"/>
  <c r="F107" i="44"/>
  <c r="D107" i="44"/>
  <c r="F106" i="44"/>
  <c r="D106" i="44"/>
  <c r="F105" i="44"/>
  <c r="D105" i="44"/>
  <c r="F103" i="44"/>
  <c r="D103" i="44"/>
  <c r="F96" i="44"/>
  <c r="D96" i="44"/>
  <c r="F95" i="44"/>
  <c r="D95" i="44"/>
  <c r="F94" i="44"/>
  <c r="D94" i="44"/>
  <c r="F93" i="44"/>
  <c r="D93" i="44"/>
  <c r="F92" i="44"/>
  <c r="D92" i="44"/>
  <c r="F90" i="44"/>
  <c r="D90" i="44"/>
  <c r="F88" i="44"/>
  <c r="D88" i="44"/>
  <c r="F87" i="44"/>
  <c r="D87" i="44"/>
  <c r="F86" i="44"/>
  <c r="D86" i="44"/>
  <c r="F85" i="44"/>
  <c r="D85" i="44"/>
  <c r="F84" i="44"/>
  <c r="D84" i="44"/>
  <c r="F83" i="44"/>
  <c r="D83" i="44"/>
  <c r="F82" i="44"/>
  <c r="D82" i="44"/>
  <c r="F81" i="44"/>
  <c r="D81" i="44"/>
  <c r="F80" i="44"/>
  <c r="D80" i="44"/>
  <c r="F79" i="44"/>
  <c r="D79" i="44"/>
  <c r="G8" i="53"/>
  <c r="G7" i="53"/>
  <c r="D8" i="53"/>
  <c r="D7" i="53"/>
  <c r="D9" i="53" s="1"/>
  <c r="I8" i="53"/>
  <c r="H7" i="53"/>
  <c r="C45" i="58"/>
  <c r="B45" i="58"/>
  <c r="D43" i="58"/>
  <c r="D42" i="58"/>
  <c r="D41" i="58"/>
  <c r="C43" i="59"/>
  <c r="B43" i="59"/>
  <c r="D41" i="59"/>
  <c r="D40" i="59"/>
  <c r="D39" i="59"/>
  <c r="D43" i="59" s="1"/>
  <c r="C80" i="60"/>
  <c r="F20" i="3" s="1"/>
  <c r="I20" i="3" s="1"/>
  <c r="B80" i="60"/>
  <c r="E20" i="3" s="1"/>
  <c r="H20" i="3" s="1"/>
  <c r="D78" i="60"/>
  <c r="D77" i="60"/>
  <c r="D76" i="60"/>
  <c r="E81" i="5"/>
  <c r="D81" i="5"/>
  <c r="F79" i="5"/>
  <c r="F78" i="5"/>
  <c r="F77" i="5"/>
  <c r="F81" i="5" s="1"/>
  <c r="E82" i="4"/>
  <c r="D82" i="4"/>
  <c r="F80" i="4"/>
  <c r="F79" i="4"/>
  <c r="F78" i="4"/>
  <c r="T30" i="42"/>
  <c r="T29" i="42"/>
  <c r="T28" i="42"/>
  <c r="T27" i="42"/>
  <c r="T26" i="42"/>
  <c r="I30" i="42"/>
  <c r="I29" i="42"/>
  <c r="I28" i="42"/>
  <c r="H30" i="42"/>
  <c r="H29" i="42"/>
  <c r="H28" i="42"/>
  <c r="G30" i="42"/>
  <c r="G29" i="42"/>
  <c r="G28" i="42"/>
  <c r="D30" i="42"/>
  <c r="D29" i="42"/>
  <c r="D28" i="42"/>
  <c r="E30" i="45" l="1"/>
  <c r="D38" i="8"/>
  <c r="D40" i="8" s="1"/>
  <c r="F30" i="45"/>
  <c r="I30" i="45" s="1"/>
  <c r="E38" i="8"/>
  <c r="E40" i="8" s="1"/>
  <c r="G30" i="45"/>
  <c r="F38" i="8"/>
  <c r="F40" i="8" s="1"/>
  <c r="J29" i="42"/>
  <c r="D53" i="41"/>
  <c r="B36" i="15" s="1"/>
  <c r="D36" i="15" s="1"/>
  <c r="J28" i="42"/>
  <c r="G9" i="53"/>
  <c r="J8" i="53"/>
  <c r="J7" i="53"/>
  <c r="J30" i="42"/>
  <c r="D45" i="58"/>
  <c r="D80" i="60"/>
  <c r="F82" i="4"/>
  <c r="B18" i="15" s="1"/>
  <c r="D18" i="15" s="1"/>
  <c r="D10" i="73" l="1"/>
  <c r="D9" i="73"/>
  <c r="B42" i="17" l="1"/>
  <c r="I30" i="2"/>
  <c r="H30" i="2"/>
  <c r="D38" i="45" l="1"/>
  <c r="B16" i="1" s="1"/>
  <c r="C38" i="45"/>
  <c r="B15" i="1" s="1"/>
  <c r="B38" i="45"/>
  <c r="B14" i="1" s="1"/>
  <c r="F12" i="45"/>
  <c r="F11" i="45"/>
  <c r="E12" i="45"/>
  <c r="E11" i="45"/>
  <c r="D10" i="45"/>
  <c r="C12" i="45"/>
  <c r="C26" i="42" s="1"/>
  <c r="B12" i="45"/>
  <c r="B26" i="42" s="1"/>
  <c r="C11" i="45"/>
  <c r="C25" i="42" s="1"/>
  <c r="B11" i="45"/>
  <c r="B25" i="42" s="1"/>
  <c r="B43" i="1"/>
  <c r="B42" i="1"/>
  <c r="I27" i="48"/>
  <c r="H27" i="48"/>
  <c r="G27" i="48"/>
  <c r="F27" i="48"/>
  <c r="F18" i="54"/>
  <c r="H18" i="54" s="1"/>
  <c r="E18" i="54"/>
  <c r="C18" i="54"/>
  <c r="D18" i="54" s="1"/>
  <c r="B18" i="54"/>
  <c r="H17" i="54"/>
  <c r="G17" i="54"/>
  <c r="D17" i="54"/>
  <c r="H16" i="54"/>
  <c r="G16" i="54"/>
  <c r="D16" i="54"/>
  <c r="H15" i="54"/>
  <c r="G15" i="54"/>
  <c r="D15" i="54"/>
  <c r="H14" i="54"/>
  <c r="G14" i="54"/>
  <c r="D14" i="54"/>
  <c r="H13" i="54"/>
  <c r="G13" i="54"/>
  <c r="D13" i="54"/>
  <c r="H12" i="54"/>
  <c r="G12" i="54"/>
  <c r="D12" i="54"/>
  <c r="H11" i="54"/>
  <c r="G11" i="54"/>
  <c r="D11" i="54"/>
  <c r="H10" i="54"/>
  <c r="G10" i="54"/>
  <c r="D10" i="54"/>
  <c r="H9" i="54"/>
  <c r="G9" i="54"/>
  <c r="D9" i="54"/>
  <c r="H8" i="54"/>
  <c r="G8" i="54"/>
  <c r="D8" i="54"/>
  <c r="H7" i="54"/>
  <c r="G7" i="54"/>
  <c r="D7" i="54"/>
  <c r="H6" i="54"/>
  <c r="G6" i="54"/>
  <c r="D6" i="54"/>
  <c r="G9" i="52"/>
  <c r="F9" i="52"/>
  <c r="E9" i="52"/>
  <c r="D9" i="52"/>
  <c r="F29" i="58"/>
  <c r="E29" i="58"/>
  <c r="D29" i="58"/>
  <c r="F27" i="58"/>
  <c r="F26" i="58"/>
  <c r="F24" i="58"/>
  <c r="F23" i="58"/>
  <c r="F20" i="58"/>
  <c r="F19" i="58"/>
  <c r="F18" i="58"/>
  <c r="F17" i="58"/>
  <c r="F15" i="58"/>
  <c r="F13" i="58"/>
  <c r="F12" i="58"/>
  <c r="F10" i="58"/>
  <c r="F9" i="58"/>
  <c r="D25" i="42" l="1"/>
  <c r="D26" i="42"/>
  <c r="I11" i="45"/>
  <c r="F25" i="42"/>
  <c r="H11" i="45"/>
  <c r="E25" i="42"/>
  <c r="F26" i="42"/>
  <c r="I26" i="42" s="1"/>
  <c r="I12" i="45"/>
  <c r="E26" i="42"/>
  <c r="H12" i="45"/>
  <c r="G18" i="54"/>
  <c r="D11" i="45"/>
  <c r="D12" i="45"/>
  <c r="H30" i="59"/>
  <c r="G30" i="59"/>
  <c r="F30" i="59"/>
  <c r="G33" i="45" s="1"/>
  <c r="J33" i="45" s="1"/>
  <c r="E30" i="59"/>
  <c r="F33" i="45" s="1"/>
  <c r="I33" i="45" s="1"/>
  <c r="D30" i="59"/>
  <c r="E33" i="45" s="1"/>
  <c r="H33" i="45" s="1"/>
  <c r="H28" i="59"/>
  <c r="H26" i="59"/>
  <c r="H25" i="59"/>
  <c r="H24" i="59"/>
  <c r="H23" i="59"/>
  <c r="H22" i="59"/>
  <c r="H21" i="59"/>
  <c r="H19" i="59"/>
  <c r="H18" i="59"/>
  <c r="H17" i="59"/>
  <c r="H15" i="59"/>
  <c r="H13" i="59"/>
  <c r="H11" i="59"/>
  <c r="H10" i="59"/>
  <c r="H9" i="59"/>
  <c r="G26" i="42" l="1"/>
  <c r="H26" i="42"/>
  <c r="J26" i="42" s="1"/>
  <c r="O62" i="60"/>
  <c r="P58" i="60"/>
  <c r="O58" i="60"/>
  <c r="P57" i="60"/>
  <c r="O57" i="60"/>
  <c r="P45" i="60"/>
  <c r="O45" i="60"/>
  <c r="P44" i="60"/>
  <c r="O44" i="60"/>
  <c r="P43" i="60"/>
  <c r="O43" i="60"/>
  <c r="P34" i="60"/>
  <c r="O34" i="60"/>
  <c r="P33" i="60"/>
  <c r="O33" i="60"/>
  <c r="P32" i="60"/>
  <c r="O32" i="60"/>
  <c r="P31" i="60"/>
  <c r="O31" i="60"/>
  <c r="P30" i="60"/>
  <c r="O30" i="60"/>
  <c r="P29" i="60"/>
  <c r="O29" i="60"/>
  <c r="P23" i="60"/>
  <c r="O23" i="60"/>
  <c r="P20" i="60"/>
  <c r="O20" i="60"/>
  <c r="P19" i="60"/>
  <c r="O19" i="60"/>
  <c r="P18" i="60"/>
  <c r="O18" i="60"/>
  <c r="C62" i="60"/>
  <c r="D8" i="3"/>
  <c r="B12" i="1" s="1"/>
  <c r="F52" i="3"/>
  <c r="F16" i="45" s="1"/>
  <c r="E52" i="3"/>
  <c r="E16" i="45" s="1"/>
  <c r="C52" i="3"/>
  <c r="C16" i="45" s="1"/>
  <c r="B52" i="3"/>
  <c r="B16" i="45" s="1"/>
  <c r="G50" i="3"/>
  <c r="G52" i="3" s="1"/>
  <c r="J52" i="3" s="1"/>
  <c r="D50" i="3"/>
  <c r="F42" i="3"/>
  <c r="E42" i="3"/>
  <c r="E15" i="45" s="1"/>
  <c r="G15" i="45" s="1"/>
  <c r="C42" i="3"/>
  <c r="B42" i="3"/>
  <c r="G40" i="3"/>
  <c r="D40" i="3"/>
  <c r="F32" i="3"/>
  <c r="E32" i="3"/>
  <c r="E14" i="45" s="1"/>
  <c r="G14" i="45" s="1"/>
  <c r="C32" i="3"/>
  <c r="B32" i="3"/>
  <c r="B14" i="45" s="1"/>
  <c r="D14" i="45" s="1"/>
  <c r="G30" i="3"/>
  <c r="D30" i="3"/>
  <c r="F22" i="3"/>
  <c r="E22" i="3"/>
  <c r="C22" i="3"/>
  <c r="C13" i="45" s="1"/>
  <c r="C27" i="42" s="1"/>
  <c r="B22" i="3"/>
  <c r="D22" i="3"/>
  <c r="G20" i="3"/>
  <c r="F10" i="3"/>
  <c r="E10" i="3"/>
  <c r="C10" i="3"/>
  <c r="B10" i="3"/>
  <c r="G9" i="3"/>
  <c r="J9" i="3" s="1"/>
  <c r="D9" i="3"/>
  <c r="G8" i="3"/>
  <c r="G7" i="3"/>
  <c r="D7" i="3"/>
  <c r="J31" i="45"/>
  <c r="J30" i="45"/>
  <c r="H30" i="45"/>
  <c r="F41" i="51"/>
  <c r="E41" i="51"/>
  <c r="C41" i="51"/>
  <c r="B41" i="51"/>
  <c r="H40" i="51"/>
  <c r="G40" i="51"/>
  <c r="I40" i="51" s="1"/>
  <c r="D40" i="51"/>
  <c r="H39" i="51"/>
  <c r="G39" i="51"/>
  <c r="I39" i="51" s="1"/>
  <c r="D39" i="51"/>
  <c r="H38" i="51"/>
  <c r="G38" i="51"/>
  <c r="I38" i="51" s="1"/>
  <c r="D38" i="51"/>
  <c r="H37" i="51"/>
  <c r="G37" i="51"/>
  <c r="I37" i="51" s="1"/>
  <c r="D37" i="51"/>
  <c r="H36" i="51"/>
  <c r="G36" i="51"/>
  <c r="I36" i="51" s="1"/>
  <c r="D36" i="51"/>
  <c r="H35" i="51"/>
  <c r="G35" i="51"/>
  <c r="I35" i="51" s="1"/>
  <c r="D35" i="51"/>
  <c r="H34" i="51"/>
  <c r="G34" i="51"/>
  <c r="I34" i="51" s="1"/>
  <c r="D34" i="51"/>
  <c r="H33" i="51"/>
  <c r="G33" i="51"/>
  <c r="I33" i="51" s="1"/>
  <c r="D33" i="51"/>
  <c r="H32" i="51"/>
  <c r="G32" i="51"/>
  <c r="I32" i="51" s="1"/>
  <c r="D32" i="51"/>
  <c r="H31" i="51"/>
  <c r="G31" i="51"/>
  <c r="I31" i="51" s="1"/>
  <c r="D31" i="51"/>
  <c r="H30" i="51"/>
  <c r="G30" i="51"/>
  <c r="I30" i="51" s="1"/>
  <c r="D30" i="51"/>
  <c r="H29" i="51"/>
  <c r="G29" i="51"/>
  <c r="I29" i="51" s="1"/>
  <c r="D29" i="51"/>
  <c r="F19" i="51"/>
  <c r="E19" i="51"/>
  <c r="C19" i="51"/>
  <c r="B19" i="51"/>
  <c r="H18" i="51"/>
  <c r="G18" i="51"/>
  <c r="I18" i="51" s="1"/>
  <c r="D18" i="51"/>
  <c r="H17" i="51"/>
  <c r="G17" i="51"/>
  <c r="I17" i="51" s="1"/>
  <c r="D17" i="51"/>
  <c r="H16" i="51"/>
  <c r="G16" i="51"/>
  <c r="I16" i="51" s="1"/>
  <c r="D16" i="51"/>
  <c r="H15" i="51"/>
  <c r="G15" i="51"/>
  <c r="I15" i="51" s="1"/>
  <c r="D15" i="51"/>
  <c r="G14" i="51"/>
  <c r="I14" i="51" s="1"/>
  <c r="D14" i="51"/>
  <c r="G13" i="51"/>
  <c r="I13" i="51" s="1"/>
  <c r="D13" i="51"/>
  <c r="G12" i="51"/>
  <c r="I12" i="51" s="1"/>
  <c r="D12" i="51"/>
  <c r="H11" i="51"/>
  <c r="G11" i="51"/>
  <c r="I11" i="51" s="1"/>
  <c r="D11" i="51"/>
  <c r="G10" i="51"/>
  <c r="I10" i="51" s="1"/>
  <c r="D10" i="51"/>
  <c r="G9" i="51"/>
  <c r="I9" i="51" s="1"/>
  <c r="D9" i="51"/>
  <c r="G8" i="51"/>
  <c r="I8" i="51" s="1"/>
  <c r="D8" i="51"/>
  <c r="H7" i="51"/>
  <c r="G7" i="51"/>
  <c r="I7" i="51" s="1"/>
  <c r="D7" i="51"/>
  <c r="AA20" i="50"/>
  <c r="B48" i="1" s="1"/>
  <c r="Z20" i="50"/>
  <c r="R20" i="50"/>
  <c r="Q20" i="50"/>
  <c r="P20" i="50"/>
  <c r="N20" i="50"/>
  <c r="M20" i="50"/>
  <c r="L20" i="50"/>
  <c r="I20" i="50"/>
  <c r="H20" i="50"/>
  <c r="G20" i="50"/>
  <c r="F20" i="50"/>
  <c r="D20" i="50"/>
  <c r="C20" i="50"/>
  <c r="B20" i="50"/>
  <c r="AB19" i="50"/>
  <c r="T19" i="50"/>
  <c r="O19" i="50"/>
  <c r="J19" i="50"/>
  <c r="E19" i="50"/>
  <c r="AB18" i="50"/>
  <c r="T18" i="50"/>
  <c r="O18" i="50"/>
  <c r="J18" i="50"/>
  <c r="E18" i="50"/>
  <c r="AB17" i="50"/>
  <c r="T17" i="50"/>
  <c r="O17" i="50"/>
  <c r="J17" i="50"/>
  <c r="E17" i="50"/>
  <c r="AB16" i="50"/>
  <c r="T16" i="50"/>
  <c r="O16" i="50"/>
  <c r="J16" i="50"/>
  <c r="E16" i="50"/>
  <c r="AB15" i="50"/>
  <c r="T15" i="50"/>
  <c r="O15" i="50"/>
  <c r="J15" i="50"/>
  <c r="E15" i="50"/>
  <c r="AB14" i="50"/>
  <c r="T14" i="50"/>
  <c r="O14" i="50"/>
  <c r="J14" i="50"/>
  <c r="E14" i="50"/>
  <c r="AB13" i="50"/>
  <c r="T13" i="50"/>
  <c r="O13" i="50"/>
  <c r="J13" i="50"/>
  <c r="E13" i="50"/>
  <c r="AB12" i="50"/>
  <c r="T12" i="50"/>
  <c r="O12" i="50"/>
  <c r="J12" i="50"/>
  <c r="E12" i="50"/>
  <c r="K12" i="50" s="1"/>
  <c r="AB11" i="50"/>
  <c r="T11" i="50"/>
  <c r="O11" i="50"/>
  <c r="J11" i="50"/>
  <c r="E11" i="50"/>
  <c r="AB10" i="50"/>
  <c r="T10" i="50"/>
  <c r="O10" i="50"/>
  <c r="J10" i="50"/>
  <c r="E10" i="50"/>
  <c r="AB9" i="50"/>
  <c r="T9" i="50"/>
  <c r="O9" i="50"/>
  <c r="J9" i="50"/>
  <c r="E9" i="50"/>
  <c r="AB8" i="50"/>
  <c r="T8" i="50"/>
  <c r="O8" i="50"/>
  <c r="J8" i="50"/>
  <c r="E8" i="50"/>
  <c r="G22" i="47"/>
  <c r="D20" i="47"/>
  <c r="C43" i="1" s="1"/>
  <c r="D19" i="47"/>
  <c r="B22" i="47"/>
  <c r="D15" i="47"/>
  <c r="F15" i="47" s="1"/>
  <c r="D14" i="47"/>
  <c r="F14" i="47" s="1"/>
  <c r="D13" i="47"/>
  <c r="F13" i="47" s="1"/>
  <c r="D12" i="47"/>
  <c r="D11" i="47"/>
  <c r="D10" i="47"/>
  <c r="F10" i="47" s="1"/>
  <c r="D9" i="47"/>
  <c r="F9" i="47" s="1"/>
  <c r="D8" i="47"/>
  <c r="F8" i="47" s="1"/>
  <c r="D7" i="47"/>
  <c r="G12" i="45"/>
  <c r="G11" i="45"/>
  <c r="J11" i="45" s="1"/>
  <c r="G10" i="45"/>
  <c r="J7" i="3" l="1"/>
  <c r="C12" i="1"/>
  <c r="J8" i="3"/>
  <c r="G22" i="3"/>
  <c r="J22" i="3" s="1"/>
  <c r="J20" i="3"/>
  <c r="E13" i="45"/>
  <c r="E27" i="42" s="1"/>
  <c r="H22" i="3"/>
  <c r="F13" i="45"/>
  <c r="F27" i="42" s="1"/>
  <c r="I27" i="42" s="1"/>
  <c r="I22" i="3"/>
  <c r="D27" i="42"/>
  <c r="H10" i="3"/>
  <c r="I10" i="3"/>
  <c r="H10" i="51"/>
  <c r="H13" i="51"/>
  <c r="D17" i="47"/>
  <c r="F17" i="47" s="1"/>
  <c r="K13" i="50"/>
  <c r="U13" i="50" s="1"/>
  <c r="H8" i="51"/>
  <c r="H14" i="51"/>
  <c r="H9" i="51"/>
  <c r="H12" i="51"/>
  <c r="D19" i="51"/>
  <c r="D41" i="51"/>
  <c r="K10" i="50"/>
  <c r="K18" i="50"/>
  <c r="U18" i="50" s="1"/>
  <c r="J20" i="50"/>
  <c r="C46" i="1" s="1"/>
  <c r="K15" i="50"/>
  <c r="V15" i="50" s="1"/>
  <c r="O20" i="50"/>
  <c r="D46" i="1" s="1"/>
  <c r="K11" i="50"/>
  <c r="U11" i="50" s="1"/>
  <c r="K19" i="50"/>
  <c r="V19" i="50" s="1"/>
  <c r="AB20" i="50"/>
  <c r="C48" i="1"/>
  <c r="D48" i="1" s="1"/>
  <c r="K9" i="50"/>
  <c r="U9" i="50" s="1"/>
  <c r="K17" i="50"/>
  <c r="V17" i="50" s="1"/>
  <c r="K14" i="50"/>
  <c r="V14" i="50" s="1"/>
  <c r="T20" i="50"/>
  <c r="E20" i="50"/>
  <c r="B46" i="1" s="1"/>
  <c r="K16" i="50"/>
  <c r="U16" i="50" s="1"/>
  <c r="E22" i="47"/>
  <c r="B41" i="1"/>
  <c r="B44" i="1" s="1"/>
  <c r="C42" i="1"/>
  <c r="D42" i="1" s="1"/>
  <c r="D16" i="45"/>
  <c r="G10" i="3"/>
  <c r="G16" i="45"/>
  <c r="D10" i="3"/>
  <c r="D13" i="45"/>
  <c r="H42" i="3"/>
  <c r="B15" i="45"/>
  <c r="P60" i="60"/>
  <c r="G32" i="3"/>
  <c r="J32" i="3" s="1"/>
  <c r="I32" i="3"/>
  <c r="G42" i="3"/>
  <c r="J42" i="3" s="1"/>
  <c r="I42" i="3"/>
  <c r="H32" i="3"/>
  <c r="H52" i="3"/>
  <c r="I52" i="3"/>
  <c r="G19" i="51"/>
  <c r="G41" i="51"/>
  <c r="U10" i="50"/>
  <c r="V10" i="50"/>
  <c r="U12" i="50"/>
  <c r="V12" i="50"/>
  <c r="K8" i="50"/>
  <c r="F7" i="47"/>
  <c r="J10" i="45"/>
  <c r="J12" i="45"/>
  <c r="J14" i="45"/>
  <c r="C41" i="1" l="1"/>
  <c r="C44" i="1" s="1"/>
  <c r="D44" i="1" s="1"/>
  <c r="H13" i="45"/>
  <c r="G13" i="45"/>
  <c r="J13" i="45" s="1"/>
  <c r="I13" i="45"/>
  <c r="J10" i="3"/>
  <c r="U14" i="50"/>
  <c r="V13" i="50"/>
  <c r="J16" i="45"/>
  <c r="G27" i="42"/>
  <c r="H27" i="42"/>
  <c r="J27" i="42" s="1"/>
  <c r="V18" i="50"/>
  <c r="U15" i="50"/>
  <c r="V11" i="50"/>
  <c r="U19" i="50"/>
  <c r="V9" i="50"/>
  <c r="V16" i="50"/>
  <c r="U17" i="50"/>
  <c r="D22" i="47"/>
  <c r="F22" i="47" s="1"/>
  <c r="D41" i="1"/>
  <c r="E32" i="45"/>
  <c r="H32" i="45" s="1"/>
  <c r="G32" i="45"/>
  <c r="J32" i="45" s="1"/>
  <c r="D15" i="45"/>
  <c r="J15" i="45" s="1"/>
  <c r="F32" i="45"/>
  <c r="I32" i="45" s="1"/>
  <c r="I41" i="51"/>
  <c r="I19" i="51"/>
  <c r="H19" i="51"/>
  <c r="V8" i="50"/>
  <c r="K20" i="50"/>
  <c r="U8" i="50"/>
  <c r="U20" i="50" l="1"/>
  <c r="V20" i="50"/>
  <c r="I31" i="42"/>
  <c r="H31" i="42"/>
  <c r="I25" i="42"/>
  <c r="H25" i="42"/>
  <c r="I22" i="42"/>
  <c r="H22" i="42"/>
  <c r="I21" i="42"/>
  <c r="H21" i="42"/>
  <c r="I20" i="42"/>
  <c r="H20" i="42"/>
  <c r="I19" i="42"/>
  <c r="L19" i="42" s="1"/>
  <c r="L13" i="42" s="1"/>
  <c r="H19" i="42"/>
  <c r="K17" i="42" s="1"/>
  <c r="K19" i="42" s="1"/>
  <c r="I18" i="42"/>
  <c r="H18" i="42"/>
  <c r="I17" i="42"/>
  <c r="H17" i="42"/>
  <c r="I16" i="42"/>
  <c r="H16" i="42"/>
  <c r="I15" i="42"/>
  <c r="H15" i="42"/>
  <c r="I14" i="42"/>
  <c r="H14" i="42"/>
  <c r="I13" i="42"/>
  <c r="H13" i="42"/>
  <c r="K15" i="42" l="1"/>
  <c r="L15" i="42"/>
  <c r="J14" i="42"/>
  <c r="J16" i="42"/>
  <c r="J18" i="42"/>
  <c r="J20" i="42"/>
  <c r="J22" i="42"/>
  <c r="J31" i="42"/>
  <c r="J17" i="42"/>
  <c r="J21" i="42"/>
  <c r="J25" i="42"/>
  <c r="J15" i="42"/>
  <c r="J13" i="42"/>
  <c r="J19" i="42"/>
  <c r="I20" i="2"/>
  <c r="H20" i="2"/>
  <c r="S41" i="42" l="1"/>
  <c r="P41" i="42"/>
  <c r="M41" i="42"/>
  <c r="I41" i="42"/>
  <c r="H41" i="42"/>
  <c r="G41" i="42"/>
  <c r="S40" i="42"/>
  <c r="P40" i="42"/>
  <c r="M40" i="42"/>
  <c r="I40" i="42"/>
  <c r="H40" i="42"/>
  <c r="G40" i="42"/>
  <c r="S39" i="42"/>
  <c r="P39" i="42"/>
  <c r="M39" i="42"/>
  <c r="I39" i="42"/>
  <c r="H39" i="42"/>
  <c r="G39" i="42"/>
  <c r="S38" i="42"/>
  <c r="P38" i="42"/>
  <c r="M38" i="42"/>
  <c r="I38" i="42"/>
  <c r="H38" i="42"/>
  <c r="G38" i="42"/>
  <c r="S37" i="42"/>
  <c r="P37" i="42"/>
  <c r="M37" i="42"/>
  <c r="I37" i="42"/>
  <c r="H37" i="42"/>
  <c r="G37" i="42"/>
  <c r="S36" i="42"/>
  <c r="P36" i="42"/>
  <c r="M36" i="42"/>
  <c r="I36" i="42"/>
  <c r="H36" i="42"/>
  <c r="G36" i="42"/>
  <c r="S35" i="42"/>
  <c r="P35" i="42"/>
  <c r="I35" i="42"/>
  <c r="L34" i="42" s="1"/>
  <c r="L35" i="42" s="1"/>
  <c r="H35" i="42"/>
  <c r="K34" i="42" s="1"/>
  <c r="K35" i="42" s="1"/>
  <c r="G35" i="42"/>
  <c r="S34" i="42"/>
  <c r="P34" i="42"/>
  <c r="I34" i="42"/>
  <c r="H34" i="42"/>
  <c r="G34" i="42"/>
  <c r="D34" i="42"/>
  <c r="R32" i="42"/>
  <c r="R44" i="42" s="1"/>
  <c r="Q32" i="42"/>
  <c r="Q44" i="42" s="1"/>
  <c r="O32" i="42"/>
  <c r="O44" i="42" s="1"/>
  <c r="N32" i="42"/>
  <c r="L32" i="42"/>
  <c r="F32" i="42"/>
  <c r="E32" i="42"/>
  <c r="C32" i="42"/>
  <c r="B32" i="42"/>
  <c r="B44" i="42" s="1"/>
  <c r="M31" i="42"/>
  <c r="T31" i="42" s="1"/>
  <c r="G31" i="42"/>
  <c r="D31" i="42"/>
  <c r="M25" i="42"/>
  <c r="T25" i="42" s="1"/>
  <c r="G25" i="42"/>
  <c r="S22" i="42"/>
  <c r="P22" i="42"/>
  <c r="M22" i="42"/>
  <c r="G22" i="42"/>
  <c r="D22" i="42"/>
  <c r="S21" i="42"/>
  <c r="P21" i="42"/>
  <c r="M21" i="42"/>
  <c r="G21" i="42"/>
  <c r="D21" i="42"/>
  <c r="S20" i="42"/>
  <c r="P20" i="42"/>
  <c r="M20" i="42"/>
  <c r="G20" i="42"/>
  <c r="S19" i="42"/>
  <c r="P19" i="42"/>
  <c r="M19" i="42"/>
  <c r="G19" i="42"/>
  <c r="S18" i="42"/>
  <c r="P18" i="42"/>
  <c r="M18" i="42"/>
  <c r="G18" i="42"/>
  <c r="S17" i="42"/>
  <c r="P17" i="42"/>
  <c r="M17" i="42"/>
  <c r="G17" i="42"/>
  <c r="S16" i="42"/>
  <c r="P16" i="42"/>
  <c r="M16" i="42"/>
  <c r="G16" i="42"/>
  <c r="S15" i="42"/>
  <c r="P15" i="42"/>
  <c r="M15" i="42"/>
  <c r="G15" i="42"/>
  <c r="S14" i="42"/>
  <c r="P14" i="42"/>
  <c r="M14" i="42"/>
  <c r="G14" i="42"/>
  <c r="S13" i="42"/>
  <c r="P13" i="42"/>
  <c r="M13" i="42"/>
  <c r="G13" i="42"/>
  <c r="S12" i="42"/>
  <c r="P12" i="42"/>
  <c r="M12" i="42"/>
  <c r="I12" i="42"/>
  <c r="H12" i="42"/>
  <c r="G12" i="42"/>
  <c r="D12" i="42"/>
  <c r="M35" i="42" l="1"/>
  <c r="T35" i="42" s="1"/>
  <c r="M34" i="42"/>
  <c r="T34" i="42" s="1"/>
  <c r="L44" i="42"/>
  <c r="N44" i="42"/>
  <c r="P44" i="42" s="1"/>
  <c r="P32" i="42"/>
  <c r="C44" i="42"/>
  <c r="E44" i="42"/>
  <c r="F44" i="42"/>
  <c r="J12" i="42"/>
  <c r="J40" i="42"/>
  <c r="T38" i="42"/>
  <c r="T20" i="42"/>
  <c r="J39" i="42"/>
  <c r="T37" i="42"/>
  <c r="T41" i="42"/>
  <c r="T17" i="42"/>
  <c r="T19" i="42"/>
  <c r="S44" i="42"/>
  <c r="J34" i="42"/>
  <c r="T13" i="42"/>
  <c r="T36" i="42"/>
  <c r="T39" i="42"/>
  <c r="T18" i="42"/>
  <c r="K32" i="42"/>
  <c r="K44" i="42" s="1"/>
  <c r="J35" i="42"/>
  <c r="T16" i="42"/>
  <c r="S32" i="42"/>
  <c r="I32" i="42"/>
  <c r="I44" i="42" s="1"/>
  <c r="T15" i="42"/>
  <c r="G32" i="42"/>
  <c r="T22" i="42"/>
  <c r="T40" i="42"/>
  <c r="J36" i="42"/>
  <c r="D32" i="42"/>
  <c r="M32" i="42"/>
  <c r="T14" i="42"/>
  <c r="T21" i="42"/>
  <c r="J37" i="42"/>
  <c r="J41" i="42"/>
  <c r="H32" i="42"/>
  <c r="H44" i="42" s="1"/>
  <c r="T12" i="42"/>
  <c r="J38" i="42"/>
  <c r="T32" i="42" l="1"/>
  <c r="T44" i="42" s="1"/>
  <c r="M44" i="42"/>
  <c r="G44" i="42"/>
  <c r="D44" i="42"/>
  <c r="U23" i="42" s="1"/>
  <c r="J32" i="42"/>
  <c r="J44" i="42"/>
  <c r="U35" i="42" l="1"/>
  <c r="U19" i="42"/>
  <c r="U34" i="42"/>
  <c r="U14" i="42"/>
  <c r="U13" i="42"/>
  <c r="U17" i="42"/>
  <c r="U26" i="42"/>
  <c r="U27" i="42"/>
  <c r="U28" i="42"/>
  <c r="U25" i="42"/>
  <c r="U29" i="42"/>
  <c r="U30" i="42"/>
  <c r="U15" i="42"/>
  <c r="U24" i="42"/>
  <c r="U21" i="42"/>
  <c r="U20" i="42"/>
  <c r="U22" i="42"/>
  <c r="U16" i="42"/>
  <c r="U18" i="42"/>
  <c r="U12" i="42"/>
  <c r="U38" i="42"/>
  <c r="U44" i="42"/>
  <c r="U32" i="42"/>
  <c r="G15" i="2" l="1"/>
  <c r="D15" i="2"/>
  <c r="G12" i="9"/>
  <c r="G17" i="28" l="1"/>
  <c r="G16" i="28"/>
  <c r="G15" i="28"/>
  <c r="G14" i="28"/>
  <c r="G13" i="28"/>
  <c r="G12" i="28"/>
  <c r="G11" i="28"/>
  <c r="G10" i="28"/>
  <c r="G9" i="28"/>
  <c r="G8" i="28"/>
  <c r="G7" i="28"/>
  <c r="F29" i="29"/>
  <c r="G29" i="29"/>
  <c r="H29" i="29"/>
  <c r="G6" i="28"/>
  <c r="J8" i="24"/>
  <c r="G8" i="34" l="1"/>
  <c r="D12" i="8" l="1"/>
  <c r="E12" i="8"/>
  <c r="F12" i="8"/>
  <c r="G12" i="8"/>
  <c r="C12" i="8"/>
  <c r="D21" i="8"/>
  <c r="E21" i="8"/>
  <c r="F21" i="8"/>
  <c r="G21" i="8"/>
  <c r="C21" i="8"/>
  <c r="D17" i="8"/>
  <c r="E17" i="8"/>
  <c r="F17" i="8"/>
  <c r="G17" i="8"/>
  <c r="C17" i="8"/>
  <c r="D8" i="8"/>
  <c r="E8" i="8"/>
  <c r="F8" i="8"/>
  <c r="G8" i="8"/>
  <c r="C8" i="8"/>
  <c r="K8" i="10" l="1"/>
  <c r="I8" i="10"/>
  <c r="C8" i="10"/>
  <c r="Q8" i="10" l="1"/>
  <c r="G23" i="23" l="1"/>
  <c r="B13" i="1" l="1"/>
  <c r="F32" i="34" l="1"/>
  <c r="E32" i="34"/>
  <c r="D32" i="34"/>
  <c r="C32" i="34"/>
  <c r="G19" i="34"/>
  <c r="D19" i="34"/>
  <c r="G18" i="34"/>
  <c r="D18" i="34"/>
  <c r="G17" i="34"/>
  <c r="D17" i="34"/>
  <c r="G16" i="34"/>
  <c r="D16" i="34"/>
  <c r="G15" i="34"/>
  <c r="D15" i="34"/>
  <c r="G14" i="34"/>
  <c r="D14" i="34"/>
  <c r="G13" i="34"/>
  <c r="D13" i="34"/>
  <c r="G12" i="34"/>
  <c r="D12" i="34"/>
  <c r="G11" i="34"/>
  <c r="D11" i="34"/>
  <c r="G10" i="34"/>
  <c r="D10" i="34"/>
  <c r="G9" i="34"/>
  <c r="D9" i="34"/>
  <c r="D8" i="34"/>
  <c r="B31" i="33"/>
  <c r="D14" i="31"/>
  <c r="D13" i="31"/>
  <c r="D10" i="31"/>
  <c r="D9" i="31"/>
  <c r="E17" i="30"/>
  <c r="G17" i="30" s="1"/>
  <c r="E16" i="30"/>
  <c r="G16" i="30" s="1"/>
  <c r="E15" i="30"/>
  <c r="G15" i="30" s="1"/>
  <c r="E14" i="30"/>
  <c r="G14" i="30" s="1"/>
  <c r="E13" i="30"/>
  <c r="G13" i="30" s="1"/>
  <c r="E12" i="30"/>
  <c r="G12" i="30" s="1"/>
  <c r="E11" i="30"/>
  <c r="G11" i="30" s="1"/>
  <c r="E10" i="30"/>
  <c r="G10" i="30" s="1"/>
  <c r="E9" i="30"/>
  <c r="G9" i="30" s="1"/>
  <c r="E8" i="30"/>
  <c r="G8" i="30" s="1"/>
  <c r="E7" i="30"/>
  <c r="G7" i="30" s="1"/>
  <c r="E6" i="30"/>
  <c r="G6" i="30" s="1"/>
  <c r="I29" i="29"/>
  <c r="F18" i="28"/>
  <c r="E18" i="28"/>
  <c r="C18" i="28"/>
  <c r="B18" i="28"/>
  <c r="H17" i="28"/>
  <c r="D17" i="28"/>
  <c r="H16" i="28"/>
  <c r="D16" i="28"/>
  <c r="H15" i="28"/>
  <c r="D15" i="28"/>
  <c r="H14" i="28"/>
  <c r="D14" i="28"/>
  <c r="H13" i="28"/>
  <c r="D13" i="28"/>
  <c r="H12" i="28"/>
  <c r="D12" i="28"/>
  <c r="H11" i="28"/>
  <c r="D11" i="28"/>
  <c r="H10" i="28"/>
  <c r="D10" i="28"/>
  <c r="H9" i="28"/>
  <c r="D9" i="28"/>
  <c r="H8" i="28"/>
  <c r="D8" i="28"/>
  <c r="H7" i="28"/>
  <c r="D7" i="28"/>
  <c r="H6" i="28"/>
  <c r="D6" i="28"/>
  <c r="F9" i="27"/>
  <c r="E9" i="27"/>
  <c r="C9" i="27"/>
  <c r="B9" i="27"/>
  <c r="I8" i="27"/>
  <c r="H8" i="27"/>
  <c r="J8" i="27"/>
  <c r="H7" i="27"/>
  <c r="J7" i="27"/>
  <c r="G7" i="26"/>
  <c r="F7" i="26"/>
  <c r="E7" i="26"/>
  <c r="D7" i="26"/>
  <c r="C43" i="25"/>
  <c r="B43" i="25"/>
  <c r="K42" i="25"/>
  <c r="L42" i="25" s="1"/>
  <c r="D42" i="25"/>
  <c r="K41" i="25"/>
  <c r="L41" i="25" s="1"/>
  <c r="D41" i="25"/>
  <c r="K40" i="25"/>
  <c r="L40" i="25" s="1"/>
  <c r="D40" i="25"/>
  <c r="K39" i="25"/>
  <c r="L39" i="25" s="1"/>
  <c r="D39" i="25"/>
  <c r="K38" i="25"/>
  <c r="L38" i="25" s="1"/>
  <c r="D38" i="25"/>
  <c r="K37" i="25"/>
  <c r="L37" i="25" s="1"/>
  <c r="D37" i="25"/>
  <c r="K36" i="25"/>
  <c r="L36" i="25" s="1"/>
  <c r="D36" i="25"/>
  <c r="K35" i="25"/>
  <c r="L35" i="25" s="1"/>
  <c r="D35" i="25"/>
  <c r="K34" i="25"/>
  <c r="L34" i="25" s="1"/>
  <c r="D34" i="25"/>
  <c r="K33" i="25"/>
  <c r="L33" i="25" s="1"/>
  <c r="D33" i="25"/>
  <c r="K32" i="25"/>
  <c r="L32" i="25" s="1"/>
  <c r="D32" i="25"/>
  <c r="K31" i="25"/>
  <c r="L31" i="25" s="1"/>
  <c r="D31" i="25"/>
  <c r="K18" i="25"/>
  <c r="L18" i="25" s="1"/>
  <c r="D18" i="25"/>
  <c r="K17" i="25"/>
  <c r="L17" i="25" s="1"/>
  <c r="D17" i="25"/>
  <c r="K16" i="25"/>
  <c r="L16" i="25" s="1"/>
  <c r="D16" i="25"/>
  <c r="K15" i="25"/>
  <c r="L15" i="25" s="1"/>
  <c r="D15" i="25"/>
  <c r="K14" i="25"/>
  <c r="L14" i="25" s="1"/>
  <c r="D14" i="25"/>
  <c r="K13" i="25"/>
  <c r="L13" i="25" s="1"/>
  <c r="D13" i="25"/>
  <c r="K12" i="25"/>
  <c r="L12" i="25" s="1"/>
  <c r="D12" i="25"/>
  <c r="K11" i="25"/>
  <c r="L11" i="25" s="1"/>
  <c r="D11" i="25"/>
  <c r="K10" i="25"/>
  <c r="L10" i="25" s="1"/>
  <c r="D10" i="25"/>
  <c r="K9" i="25"/>
  <c r="D9" i="25"/>
  <c r="K8" i="25"/>
  <c r="D8" i="25"/>
  <c r="K7" i="25"/>
  <c r="L7" i="25" s="1"/>
  <c r="AA20" i="24"/>
  <c r="B33" i="1" s="1"/>
  <c r="Z20" i="24"/>
  <c r="C33" i="1" s="1"/>
  <c r="S20" i="24"/>
  <c r="I20" i="24"/>
  <c r="H20" i="24"/>
  <c r="G20" i="24"/>
  <c r="F20" i="24"/>
  <c r="D20" i="24"/>
  <c r="C20" i="24"/>
  <c r="B20" i="24"/>
  <c r="AB19" i="24"/>
  <c r="J19" i="24"/>
  <c r="E19" i="24"/>
  <c r="AB18" i="24"/>
  <c r="J18" i="24"/>
  <c r="E18" i="24"/>
  <c r="AB17" i="24"/>
  <c r="J17" i="24"/>
  <c r="E17" i="24"/>
  <c r="AB16" i="24"/>
  <c r="J16" i="24"/>
  <c r="E16" i="24"/>
  <c r="AB15" i="24"/>
  <c r="J15" i="24"/>
  <c r="E15" i="24"/>
  <c r="AB14" i="24"/>
  <c r="J14" i="24"/>
  <c r="E14" i="24"/>
  <c r="AB13" i="24"/>
  <c r="J13" i="24"/>
  <c r="E13" i="24"/>
  <c r="AB12" i="24"/>
  <c r="J12" i="24"/>
  <c r="E12" i="24"/>
  <c r="AB11" i="24"/>
  <c r="J11" i="24"/>
  <c r="E11" i="24"/>
  <c r="AB10" i="24"/>
  <c r="J10" i="24"/>
  <c r="E10" i="24"/>
  <c r="AB9" i="24"/>
  <c r="J9" i="24"/>
  <c r="E9" i="24"/>
  <c r="AB8" i="24"/>
  <c r="E8" i="24"/>
  <c r="D21" i="23"/>
  <c r="D20" i="23"/>
  <c r="D16" i="23"/>
  <c r="F16" i="23" s="1"/>
  <c r="D15" i="23"/>
  <c r="D14" i="23"/>
  <c r="F14" i="23" s="1"/>
  <c r="D13" i="23"/>
  <c r="F13" i="23" s="1"/>
  <c r="D11" i="23"/>
  <c r="D10" i="23"/>
  <c r="F10" i="23" s="1"/>
  <c r="D9" i="23"/>
  <c r="F9" i="23" s="1"/>
  <c r="D8" i="23"/>
  <c r="I19" i="21"/>
  <c r="H19" i="21"/>
  <c r="C19" i="21"/>
  <c r="B19" i="21"/>
  <c r="L18" i="21"/>
  <c r="K18" i="21"/>
  <c r="D18" i="21"/>
  <c r="L17" i="21"/>
  <c r="K17" i="21"/>
  <c r="J17" i="21"/>
  <c r="D17" i="21"/>
  <c r="L16" i="21"/>
  <c r="K16" i="21"/>
  <c r="D16" i="21"/>
  <c r="M16" i="21" s="1"/>
  <c r="L15" i="21"/>
  <c r="K15" i="21"/>
  <c r="D15" i="21"/>
  <c r="L13" i="21"/>
  <c r="K13" i="21"/>
  <c r="I9" i="21"/>
  <c r="H9" i="21"/>
  <c r="C9" i="21"/>
  <c r="B9" i="21"/>
  <c r="L9" i="21"/>
  <c r="J9" i="21"/>
  <c r="B22" i="17"/>
  <c r="F19" i="12"/>
  <c r="E19" i="12"/>
  <c r="D19" i="12"/>
  <c r="C19" i="12"/>
  <c r="B19" i="12"/>
  <c r="M8" i="10"/>
  <c r="G8" i="10"/>
  <c r="E8" i="10"/>
  <c r="P8" i="10" s="1"/>
  <c r="G65" i="5"/>
  <c r="H65" i="5" s="1"/>
  <c r="F65" i="5"/>
  <c r="G35" i="45" s="1"/>
  <c r="J35" i="45" s="1"/>
  <c r="E65" i="5"/>
  <c r="F35" i="45" s="1"/>
  <c r="I35" i="45" s="1"/>
  <c r="D65" i="5"/>
  <c r="E35" i="45" s="1"/>
  <c r="H35" i="45" s="1"/>
  <c r="I35" i="2"/>
  <c r="G35" i="2"/>
  <c r="D35" i="2"/>
  <c r="G34" i="2"/>
  <c r="I27" i="2"/>
  <c r="H27" i="2"/>
  <c r="G27" i="2"/>
  <c r="D27" i="2"/>
  <c r="I26" i="2"/>
  <c r="H26" i="2"/>
  <c r="G26" i="2"/>
  <c r="D26" i="2"/>
  <c r="I25" i="2"/>
  <c r="H25" i="2"/>
  <c r="G25" i="2"/>
  <c r="D25" i="2"/>
  <c r="I24" i="2"/>
  <c r="H24" i="2"/>
  <c r="G24" i="2"/>
  <c r="D24" i="2"/>
  <c r="G23" i="2"/>
  <c r="D23" i="2"/>
  <c r="I22" i="2"/>
  <c r="H22" i="2"/>
  <c r="G22" i="2"/>
  <c r="D22" i="2"/>
  <c r="I21" i="2"/>
  <c r="H21" i="2"/>
  <c r="G21" i="2"/>
  <c r="D21" i="2"/>
  <c r="G20" i="2"/>
  <c r="D20" i="2"/>
  <c r="F18" i="2"/>
  <c r="F32" i="2" s="1"/>
  <c r="F9" i="45" s="1"/>
  <c r="F19" i="45" s="1"/>
  <c r="E18" i="2"/>
  <c r="E32" i="2" s="1"/>
  <c r="E9" i="45" s="1"/>
  <c r="B32" i="2"/>
  <c r="I14" i="2"/>
  <c r="H14" i="2"/>
  <c r="G14" i="2"/>
  <c r="D14" i="2"/>
  <c r="I13" i="2"/>
  <c r="H13" i="2"/>
  <c r="G13" i="2"/>
  <c r="J13" i="2" s="1"/>
  <c r="D13" i="2"/>
  <c r="H12" i="2"/>
  <c r="G12" i="2"/>
  <c r="D12" i="2"/>
  <c r="H11" i="2"/>
  <c r="G11" i="2"/>
  <c r="D11" i="2"/>
  <c r="G10" i="2"/>
  <c r="D10" i="2"/>
  <c r="I9" i="2"/>
  <c r="H9" i="2"/>
  <c r="G9" i="2"/>
  <c r="D9" i="2"/>
  <c r="I8" i="2"/>
  <c r="H8" i="2"/>
  <c r="G8" i="2"/>
  <c r="D8" i="2"/>
  <c r="I7" i="2"/>
  <c r="H7" i="2"/>
  <c r="G7" i="2"/>
  <c r="D7" i="2"/>
  <c r="I6" i="2"/>
  <c r="H6" i="2"/>
  <c r="G6" i="2"/>
  <c r="D6" i="2"/>
  <c r="B27" i="1"/>
  <c r="C13" i="1"/>
  <c r="M15" i="21" l="1"/>
  <c r="C32" i="2"/>
  <c r="I32" i="2" s="1"/>
  <c r="D18" i="23"/>
  <c r="D23" i="23" s="1"/>
  <c r="F23" i="23" s="1"/>
  <c r="M9" i="25"/>
  <c r="L9" i="25"/>
  <c r="M8" i="25"/>
  <c r="L8" i="25"/>
  <c r="D19" i="21"/>
  <c r="B9" i="45"/>
  <c r="H9" i="45" s="1"/>
  <c r="J30" i="2"/>
  <c r="G9" i="45"/>
  <c r="E19" i="45"/>
  <c r="K15" i="24"/>
  <c r="H49" i="5"/>
  <c r="H18" i="5"/>
  <c r="H36" i="5"/>
  <c r="H63" i="5"/>
  <c r="H19" i="5"/>
  <c r="H45" i="5"/>
  <c r="H11" i="5"/>
  <c r="H23" i="5"/>
  <c r="H14" i="5"/>
  <c r="H32" i="5"/>
  <c r="H56" i="5"/>
  <c r="J11" i="2"/>
  <c r="J20" i="2"/>
  <c r="K19" i="24"/>
  <c r="J7" i="2"/>
  <c r="J8" i="2"/>
  <c r="J9" i="2"/>
  <c r="H26" i="5"/>
  <c r="H37" i="5"/>
  <c r="H50" i="5"/>
  <c r="K10" i="24"/>
  <c r="K14" i="24"/>
  <c r="K18" i="24"/>
  <c r="H31" i="5"/>
  <c r="H42" i="5"/>
  <c r="H54" i="5"/>
  <c r="M18" i="21"/>
  <c r="K11" i="24"/>
  <c r="J21" i="2"/>
  <c r="H15" i="5"/>
  <c r="H21" i="5"/>
  <c r="H27" i="5"/>
  <c r="H33" i="5"/>
  <c r="H39" i="5"/>
  <c r="H46" i="5"/>
  <c r="H51" i="5"/>
  <c r="H58" i="5"/>
  <c r="H9" i="5"/>
  <c r="H17" i="5"/>
  <c r="H22" i="5"/>
  <c r="H29" i="5"/>
  <c r="H35" i="5"/>
  <c r="H40" i="5"/>
  <c r="H47" i="5"/>
  <c r="H53" i="5"/>
  <c r="H62" i="5"/>
  <c r="K12" i="24"/>
  <c r="F15" i="23"/>
  <c r="K16" i="24"/>
  <c r="C27" i="1"/>
  <c r="D27" i="1" s="1"/>
  <c r="F8" i="10"/>
  <c r="J14" i="2"/>
  <c r="J24" i="2"/>
  <c r="H10" i="5"/>
  <c r="H16" i="5"/>
  <c r="H20" i="5"/>
  <c r="H25" i="5"/>
  <c r="H30" i="5"/>
  <c r="H34" i="5"/>
  <c r="H38" i="5"/>
  <c r="H43" i="5"/>
  <c r="H48" i="5"/>
  <c r="H52" i="5"/>
  <c r="H57" i="5"/>
  <c r="J20" i="24"/>
  <c r="C31" i="1" s="1"/>
  <c r="K9" i="24"/>
  <c r="K13" i="24"/>
  <c r="K17" i="24"/>
  <c r="F7" i="23"/>
  <c r="D13" i="1"/>
  <c r="D33" i="1"/>
  <c r="J6" i="2"/>
  <c r="J12" i="2"/>
  <c r="D18" i="2"/>
  <c r="I18" i="2"/>
  <c r="J22" i="2"/>
  <c r="J25" i="2"/>
  <c r="J26" i="2"/>
  <c r="J27" i="2"/>
  <c r="J35" i="2"/>
  <c r="O8" i="10"/>
  <c r="D8" i="10" s="1"/>
  <c r="M9" i="21"/>
  <c r="D9" i="21"/>
  <c r="M17" i="21"/>
  <c r="K19" i="21"/>
  <c r="L19" i="21"/>
  <c r="E20" i="24"/>
  <c r="B31" i="1" s="1"/>
  <c r="K8" i="24"/>
  <c r="AB20" i="24"/>
  <c r="M7" i="25"/>
  <c r="D9" i="27"/>
  <c r="H9" i="27"/>
  <c r="G9" i="27"/>
  <c r="D18" i="28"/>
  <c r="G18" i="28"/>
  <c r="H18" i="28"/>
  <c r="H8" i="10"/>
  <c r="J19" i="21"/>
  <c r="M13" i="21"/>
  <c r="F8" i="23"/>
  <c r="D43" i="25"/>
  <c r="G18" i="2"/>
  <c r="H18" i="2"/>
  <c r="I9" i="27"/>
  <c r="M10" i="25"/>
  <c r="M11" i="25"/>
  <c r="M12" i="25"/>
  <c r="M13" i="25"/>
  <c r="M14" i="25"/>
  <c r="M15" i="25"/>
  <c r="M16" i="25"/>
  <c r="M17" i="25"/>
  <c r="M18" i="25"/>
  <c r="M31" i="25"/>
  <c r="M32" i="25"/>
  <c r="M33" i="25"/>
  <c r="M34" i="25"/>
  <c r="M35" i="25"/>
  <c r="M36" i="25"/>
  <c r="M37" i="25"/>
  <c r="M38" i="25"/>
  <c r="M39" i="25"/>
  <c r="M40" i="25"/>
  <c r="M41" i="25"/>
  <c r="M42" i="25"/>
  <c r="K43" i="25"/>
  <c r="G32" i="2" l="1"/>
  <c r="M19" i="21"/>
  <c r="D32" i="2"/>
  <c r="C9" i="45"/>
  <c r="D9" i="45" s="1"/>
  <c r="D19" i="45" s="1"/>
  <c r="B11" i="1" s="1"/>
  <c r="F18" i="23"/>
  <c r="G19" i="45"/>
  <c r="B19" i="45"/>
  <c r="H19" i="45" s="1"/>
  <c r="J10" i="4"/>
  <c r="J14" i="4"/>
  <c r="E38" i="45"/>
  <c r="J11" i="4"/>
  <c r="J19" i="4"/>
  <c r="J24" i="4"/>
  <c r="J29" i="4"/>
  <c r="J33" i="4"/>
  <c r="J37" i="4"/>
  <c r="J42" i="4"/>
  <c r="J47" i="4"/>
  <c r="J51" i="4"/>
  <c r="J59" i="4"/>
  <c r="J21" i="4"/>
  <c r="J35" i="4"/>
  <c r="J45" i="4"/>
  <c r="J54" i="4"/>
  <c r="J50" i="4"/>
  <c r="J16" i="4"/>
  <c r="J20" i="4"/>
  <c r="J25" i="4"/>
  <c r="J30" i="4"/>
  <c r="J34" i="4"/>
  <c r="J38" i="4"/>
  <c r="J43" i="4"/>
  <c r="J48" i="4"/>
  <c r="J53" i="4"/>
  <c r="J60" i="4"/>
  <c r="J17" i="4"/>
  <c r="J26" i="4"/>
  <c r="J31" i="4"/>
  <c r="J39" i="4"/>
  <c r="J49" i="4"/>
  <c r="J62" i="4"/>
  <c r="J55" i="4"/>
  <c r="J18" i="4"/>
  <c r="J22" i="4"/>
  <c r="J28" i="4"/>
  <c r="J32" i="4"/>
  <c r="J36" i="4"/>
  <c r="J40" i="4"/>
  <c r="J46" i="4"/>
  <c r="J9" i="4"/>
  <c r="H32" i="2"/>
  <c r="C26" i="1"/>
  <c r="C29" i="1" s="1"/>
  <c r="D12" i="1"/>
  <c r="B26" i="1"/>
  <c r="B29" i="1" s="1"/>
  <c r="J9" i="27"/>
  <c r="J8" i="10"/>
  <c r="L8" i="10"/>
  <c r="K20" i="24"/>
  <c r="S8" i="10"/>
  <c r="J18" i="2"/>
  <c r="N8" i="10"/>
  <c r="R8" i="10"/>
  <c r="L43" i="25"/>
  <c r="M43" i="25"/>
  <c r="C19" i="45" l="1"/>
  <c r="I19" i="45" s="1"/>
  <c r="I9" i="45"/>
  <c r="C11" i="1"/>
  <c r="D11" i="1" s="1"/>
  <c r="J19" i="45"/>
  <c r="J9" i="45"/>
  <c r="F38" i="45"/>
  <c r="C14" i="1"/>
  <c r="D14" i="1" s="1"/>
  <c r="H38" i="45"/>
  <c r="G38" i="45"/>
  <c r="J32" i="2"/>
  <c r="D29" i="1"/>
  <c r="D26" i="1"/>
  <c r="C16" i="1" l="1"/>
  <c r="D16" i="1" s="1"/>
  <c r="J38" i="45"/>
  <c r="C15" i="1"/>
  <c r="D15" i="1" s="1"/>
  <c r="I38" i="45"/>
  <c r="K9" i="21"/>
  <c r="O16" i="24" l="1"/>
  <c r="U16" i="24" s="1"/>
  <c r="O8" i="24"/>
  <c r="O13" i="24"/>
  <c r="U13" i="24" s="1"/>
  <c r="O19" i="24"/>
  <c r="U19" i="24" s="1"/>
  <c r="O11" i="24"/>
  <c r="U11" i="24" s="1"/>
  <c r="O12" i="24"/>
  <c r="U12" i="24" s="1"/>
  <c r="O15" i="24"/>
  <c r="U15" i="24" s="1"/>
  <c r="O9" i="24"/>
  <c r="U9" i="24" s="1"/>
  <c r="O18" i="24"/>
  <c r="U18" i="24" s="1"/>
  <c r="O17" i="24"/>
  <c r="U17" i="24" s="1"/>
  <c r="O10" i="24"/>
  <c r="U10" i="24" s="1"/>
  <c r="O14" i="24"/>
  <c r="U14" i="24" s="1"/>
  <c r="L20" i="24"/>
  <c r="M20" i="24"/>
  <c r="N20" i="24"/>
  <c r="O20" i="24" l="1"/>
  <c r="D31" i="1" s="1"/>
  <c r="U8" i="24"/>
  <c r="U20" i="24"/>
  <c r="T11" i="24"/>
  <c r="V11" i="24" s="1"/>
  <c r="T15" i="24"/>
  <c r="V15" i="24" s="1"/>
  <c r="T14" i="24"/>
  <c r="V14" i="24" s="1"/>
  <c r="T12" i="24"/>
  <c r="V12" i="24" s="1"/>
  <c r="T18" i="24"/>
  <c r="V18" i="24" s="1"/>
  <c r="T16" i="24"/>
  <c r="V16" i="24" s="1"/>
  <c r="T13" i="24"/>
  <c r="V13" i="24" s="1"/>
  <c r="T19" i="24"/>
  <c r="V19" i="24" s="1"/>
  <c r="T9" i="24"/>
  <c r="V9" i="24" s="1"/>
  <c r="T17" i="24"/>
  <c r="V17" i="24" s="1"/>
  <c r="T10" i="24"/>
  <c r="V10" i="24" s="1"/>
  <c r="P20" i="24"/>
  <c r="T8" i="24"/>
  <c r="V8" i="24" s="1"/>
  <c r="R20" i="24"/>
  <c r="Q20" i="24"/>
  <c r="V20" i="24" l="1"/>
  <c r="T20" i="24"/>
  <c r="C31" i="33"/>
  <c r="D31" i="33"/>
  <c r="E31" i="33"/>
  <c r="F31" i="33"/>
  <c r="P10" i="10"/>
  <c r="S10" i="10" l="1"/>
  <c r="L10" i="10"/>
  <c r="F10" i="10"/>
</calcChain>
</file>

<file path=xl/sharedStrings.xml><?xml version="1.0" encoding="utf-8"?>
<sst xmlns="http://schemas.openxmlformats.org/spreadsheetml/2006/main" count="3457" uniqueCount="1383">
  <si>
    <t>San Diego Gas &amp; Electric</t>
  </si>
  <si>
    <t xml:space="preserve">Energy Savings Assistance (ESA) Program </t>
  </si>
  <si>
    <t>California Alternate Rates for Energy (CARE) Program and</t>
  </si>
  <si>
    <t>Family Electric Rate Assistance (FERA) Program</t>
  </si>
  <si>
    <t>2023 Summary Highlights</t>
  </si>
  <si>
    <t>ESA Program</t>
  </si>
  <si>
    <r>
      <t xml:space="preserve">2023 Energy Savings Assistance Program Summary </t>
    </r>
    <r>
      <rPr>
        <b/>
        <vertAlign val="superscript"/>
        <sz val="12"/>
        <rFont val="Times New Roman"/>
        <family val="1"/>
      </rPr>
      <t>1</t>
    </r>
  </si>
  <si>
    <t>Authorized / Forecasted Planning Assumptions</t>
  </si>
  <si>
    <t>Actual</t>
  </si>
  <si>
    <t>%</t>
  </si>
  <si>
    <t>Budget</t>
  </si>
  <si>
    <r>
      <t xml:space="preserve">Funded from Pre-2023 Unspent Funds </t>
    </r>
    <r>
      <rPr>
        <vertAlign val="superscript"/>
        <sz val="12"/>
        <rFont val="Times New Roman"/>
        <family val="1"/>
      </rPr>
      <t>2</t>
    </r>
  </si>
  <si>
    <t>Summary Homes Treated</t>
  </si>
  <si>
    <t>Summary kWh Saved</t>
  </si>
  <si>
    <t>Summary kW Demand Reduced</t>
  </si>
  <si>
    <t>Summary Terms Saved</t>
  </si>
  <si>
    <r>
      <rPr>
        <vertAlign val="superscript"/>
        <sz val="12"/>
        <rFont val="Times New Roman"/>
        <family val="1"/>
      </rPr>
      <t>1</t>
    </r>
    <r>
      <rPr>
        <sz val="12"/>
        <rFont val="Times New Roman"/>
        <family val="1"/>
      </rPr>
      <t xml:space="preserve"> This includes all programs for the reporting period Main ESA, MF In-Unit, MF CAM, MFWB, Pilot Plus and Pilot Deep, Building Electrification, Clean Energy Homes, CSD Leveraging. See ESA Summary Table 1 for budget and expense breakdown by program.</t>
    </r>
  </si>
  <si>
    <r>
      <rPr>
        <vertAlign val="superscript"/>
        <sz val="12"/>
        <rFont val="Times New Roman"/>
        <family val="1"/>
      </rPr>
      <t>2</t>
    </r>
    <r>
      <rPr>
        <sz val="12"/>
        <rFont val="Times New Roman"/>
        <family val="1"/>
      </rPr>
      <t xml:space="preserve"> Pre-2023 unspent funds is only applicable to MF CAM and Pilot Plus and Pilot Deep.  
Decision (D.) 21-06-015 directs the IOUs to use unspent and uncommitted MF CAM funds until transition to the Multifamily Whole Building program is implemented in 2023.  The unspent funds remaining at the end of December 31, 2022 was $2,808,028.
In accordance with D.21-06-015, OP 181, funds not expended in previous program years will be available for the Pilot Plus &amp; Pilot Deep throughout the 2022-2026 program cycle. The unspent funds remaining at the end of December 31, 2022 was $1,399,003.</t>
    </r>
  </si>
  <si>
    <t>CARE Program</t>
  </si>
  <si>
    <t>2023 CARE Program Summary </t>
  </si>
  <si>
    <t>Authorized Budget</t>
  </si>
  <si>
    <t>Administrative Expenses</t>
  </si>
  <si>
    <t>Subsidies</t>
  </si>
  <si>
    <t>Service Establishment Charge</t>
  </si>
  <si>
    <t>n/a</t>
  </si>
  <si>
    <t xml:space="preserve">Total Program Costs and Discounts </t>
  </si>
  <si>
    <t xml:space="preserve">2023 CARE New Enrollments </t>
  </si>
  <si>
    <t xml:space="preserve">Automatically Enrolled via Data Sharing, ESA Participation, etc. </t>
  </si>
  <si>
    <t xml:space="preserve">Self Certified as Income or Categorically Eligible </t>
  </si>
  <si>
    <t>Self Certified as Recertification</t>
  </si>
  <si>
    <t>Method</t>
  </si>
  <si>
    <r>
      <t>2023 CARE</t>
    </r>
    <r>
      <rPr>
        <b/>
        <strike/>
        <sz val="12"/>
        <rFont val="Times New Roman"/>
        <family val="1"/>
      </rPr>
      <t xml:space="preserve"> </t>
    </r>
    <r>
      <rPr>
        <b/>
        <sz val="12"/>
        <rFont val="Times New Roman"/>
        <family val="1"/>
      </rPr>
      <t>Enrollment Rate</t>
    </r>
  </si>
  <si>
    <t>Estimated Eligible Participants</t>
  </si>
  <si>
    <t>Participants</t>
  </si>
  <si>
    <t>Enrollment Rate</t>
  </si>
  <si>
    <t>Total Enrolled</t>
  </si>
  <si>
    <t>FERA Program</t>
  </si>
  <si>
    <t>2023 FERA Program Summary </t>
  </si>
  <si>
    <t xml:space="preserve">2023 FERA New Enrollments </t>
  </si>
  <si>
    <r>
      <t>2023 FERA</t>
    </r>
    <r>
      <rPr>
        <b/>
        <strike/>
        <sz val="12"/>
        <rFont val="Times New Roman"/>
        <family val="1"/>
      </rPr>
      <t xml:space="preserve"> </t>
    </r>
    <r>
      <rPr>
        <b/>
        <sz val="12"/>
        <rFont val="Times New Roman"/>
        <family val="1"/>
      </rPr>
      <t>Enrollment Rate</t>
    </r>
  </si>
  <si>
    <t>ESA Summary Table 1 - Expenses and Energy and Demand Savings Summary</t>
  </si>
  <si>
    <t>Program Year 2023 Annual Report</t>
  </si>
  <si>
    <t xml:space="preserve">ESA Summary Table 1A - Expenses Summary </t>
  </si>
  <si>
    <t>Year to Date Expenses</t>
  </si>
  <si>
    <t>% of Budget Spent YTD</t>
  </si>
  <si>
    <t>ESA Program Expenses:</t>
  </si>
  <si>
    <t>Electric</t>
  </si>
  <si>
    <t>Gas</t>
  </si>
  <si>
    <t>Total</t>
  </si>
  <si>
    <t>ESA Main Program (SF and MH)</t>
  </si>
  <si>
    <t>ESA Multifamily In-Unit</t>
  </si>
  <si>
    <t>ESA Multifamily Common Area Measures</t>
  </si>
  <si>
    <t xml:space="preserve">ESA Multifamily Whole Building </t>
  </si>
  <si>
    <t>ESA Pilot Plus and Pilot Deep</t>
  </si>
  <si>
    <r>
      <rPr>
        <sz val="11"/>
        <color rgb="FF000000"/>
        <rFont val="Times New Roman"/>
        <family val="1"/>
      </rPr>
      <t xml:space="preserve">Building Electrification Retrofit Pilot </t>
    </r>
    <r>
      <rPr>
        <vertAlign val="superscript"/>
        <sz val="11"/>
        <color rgb="FF000000"/>
        <rFont val="Times New Roman"/>
        <family val="1"/>
      </rPr>
      <t>1</t>
    </r>
  </si>
  <si>
    <r>
      <t>Clean Energy Homes New Construction Pilot</t>
    </r>
    <r>
      <rPr>
        <vertAlign val="superscript"/>
        <sz val="11"/>
        <color rgb="FF000000"/>
        <rFont val="Times New Roman"/>
        <family val="1"/>
      </rPr>
      <t xml:space="preserve"> 1</t>
    </r>
  </si>
  <si>
    <t>CSD Leveraging</t>
  </si>
  <si>
    <r>
      <t xml:space="preserve">SASH and MASH Unspent Funds </t>
    </r>
    <r>
      <rPr>
        <vertAlign val="superscript"/>
        <sz val="11"/>
        <rFont val="Times New Roman"/>
        <family val="1"/>
      </rPr>
      <t>2</t>
    </r>
  </si>
  <si>
    <t>ESA Program TOTAL</t>
  </si>
  <si>
    <r>
      <rPr>
        <vertAlign val="superscript"/>
        <sz val="11"/>
        <color rgb="FF000000"/>
        <rFont val="Times New Roman"/>
        <family val="1"/>
      </rPr>
      <t>1</t>
    </r>
    <r>
      <rPr>
        <sz val="11"/>
        <color rgb="FF000000"/>
        <rFont val="Times New Roman"/>
        <family val="1"/>
      </rPr>
      <t xml:space="preserve"> Pilots are applicable to SCE only.</t>
    </r>
  </si>
  <si>
    <t xml:space="preserve"> </t>
  </si>
  <si>
    <r>
      <rPr>
        <vertAlign val="superscript"/>
        <sz val="11"/>
        <color rgb="FF000000"/>
        <rFont val="Times New Roman"/>
        <family val="1"/>
      </rPr>
      <t>2</t>
    </r>
    <r>
      <rPr>
        <sz val="11"/>
        <color rgb="FF000000"/>
        <rFont val="Times New Roman"/>
        <family val="1"/>
      </rPr>
      <t xml:space="preserve"> Consistent with OP 12 of D.15-01-027, any remaining unspent and unencumbered SASH/MASH program funds should be used for measures in low income energy efficiency programs in residential housing that benefit ratepayers. On October 31, 2023, SDG&amp;E submitted AL 4285-E  requesting transfer of unspent SASH/MASH funds to the ESA programs. The AL became effective on November 30, 2023. The SASH &amp; MASH unspent funds were transferred to the Low Income Energy Efficiency Balancing Account (LIEEBA) - Electric in December 2023. The unspent funds transferred will be used primarily to support the Main ESA Program implementation.</t>
    </r>
  </si>
  <si>
    <t xml:space="preserve">ESA Summary Table 1B - Energy and Demand Savings </t>
  </si>
  <si>
    <t>ESA Program:</t>
  </si>
  <si>
    <t>kWh</t>
  </si>
  <si>
    <t>kW</t>
  </si>
  <si>
    <t>Therms</t>
  </si>
  <si>
    <r>
      <t>ESA Main Program (SF and MH)</t>
    </r>
    <r>
      <rPr>
        <vertAlign val="superscript"/>
        <sz val="11"/>
        <rFont val="Times New Roman"/>
        <family val="1"/>
      </rPr>
      <t>1</t>
    </r>
  </si>
  <si>
    <r>
      <t xml:space="preserve">ESA Multifamily In-Unit </t>
    </r>
    <r>
      <rPr>
        <vertAlign val="superscript"/>
        <sz val="11"/>
        <rFont val="Times New Roman"/>
        <family val="1"/>
      </rPr>
      <t>2</t>
    </r>
  </si>
  <si>
    <r>
      <t xml:space="preserve">Building Electrification Retrofit Pilot </t>
    </r>
    <r>
      <rPr>
        <vertAlign val="superscript"/>
        <sz val="11"/>
        <rFont val="Times New Roman"/>
        <family val="1"/>
      </rPr>
      <t>3</t>
    </r>
  </si>
  <si>
    <r>
      <rPr>
        <sz val="11"/>
        <color rgb="FF000000"/>
        <rFont val="Times New Roman"/>
        <family val="1"/>
      </rPr>
      <t xml:space="preserve">Clean Energy Homes New Construction Pilot </t>
    </r>
    <r>
      <rPr>
        <vertAlign val="superscript"/>
        <sz val="11"/>
        <color rgb="FF000000"/>
        <rFont val="Times New Roman"/>
        <family val="1"/>
      </rPr>
      <t>3</t>
    </r>
  </si>
  <si>
    <r>
      <rPr>
        <vertAlign val="superscript"/>
        <sz val="11"/>
        <color rgb="FF000000"/>
        <rFont val="Times New Roman"/>
        <family val="1"/>
      </rPr>
      <t xml:space="preserve">1 </t>
    </r>
    <r>
      <rPr>
        <sz val="11"/>
        <color rgb="FF000000"/>
        <rFont val="Times New Roman"/>
        <family val="1"/>
      </rPr>
      <t>Energy and demand savings for PY 2023 includes ESA Main and MF In-Unit.</t>
    </r>
  </si>
  <si>
    <r>
      <rPr>
        <vertAlign val="superscript"/>
        <sz val="11"/>
        <color rgb="FF000000"/>
        <rFont val="Times New Roman"/>
        <family val="1"/>
      </rPr>
      <t>2</t>
    </r>
    <r>
      <rPr>
        <sz val="11"/>
        <color rgb="FF000000"/>
        <rFont val="Times New Roman"/>
        <family val="1"/>
      </rPr>
      <t xml:space="preserve"> The ESA Multifamily In-Unit energy and demand savings forecasts are included in the ESA Main Program category.</t>
    </r>
  </si>
  <si>
    <r>
      <rPr>
        <vertAlign val="superscript"/>
        <sz val="11"/>
        <rFont val="Times New Roman"/>
        <family val="1"/>
      </rPr>
      <t>3</t>
    </r>
    <r>
      <rPr>
        <sz val="11"/>
        <rFont val="Times New Roman"/>
        <family val="1"/>
      </rPr>
      <t xml:space="preserve"> Pilots are applicable to SCE only.</t>
    </r>
  </si>
  <si>
    <t xml:space="preserve">ESA Table 1 - ESA Main (SF, MH, MF In-Unit) Overall Program Expenses
San Diego Gas &amp; Electric 
 Program Year 2023 Annual Report                                                                                                                                                                                                                            </t>
  </si>
  <si>
    <r>
      <t xml:space="preserve">2023 Authorized / Forecasted Budget </t>
    </r>
    <r>
      <rPr>
        <b/>
        <vertAlign val="superscript"/>
        <sz val="10"/>
        <rFont val="Times New Roman"/>
        <family val="1"/>
      </rPr>
      <t>1</t>
    </r>
  </si>
  <si>
    <t>2023 Annual Expenses</t>
  </si>
  <si>
    <r>
      <t xml:space="preserve">% of Budget Spent </t>
    </r>
    <r>
      <rPr>
        <b/>
        <vertAlign val="superscript"/>
        <sz val="10"/>
        <rFont val="Times New Roman"/>
        <family val="1"/>
      </rPr>
      <t>2</t>
    </r>
  </si>
  <si>
    <t>Energy Efficiency</t>
  </si>
  <si>
    <t>Appliances</t>
  </si>
  <si>
    <t xml:space="preserve">Domestic Hot Water </t>
  </si>
  <si>
    <t>Enclosure</t>
  </si>
  <si>
    <t>HVAC</t>
  </si>
  <si>
    <t>Maintenance</t>
  </si>
  <si>
    <t>Lighting</t>
  </si>
  <si>
    <t xml:space="preserve">Miscellaneous </t>
  </si>
  <si>
    <t>Customer Enrollment</t>
  </si>
  <si>
    <t>In Home Education</t>
  </si>
  <si>
    <t>Pilot</t>
  </si>
  <si>
    <t>Implementer Compensation</t>
  </si>
  <si>
    <t>Energy Efficiency TOTAL</t>
  </si>
  <si>
    <t>Training Center</t>
  </si>
  <si>
    <t>Inspections</t>
  </si>
  <si>
    <t>Marketing and Outreach</t>
  </si>
  <si>
    <t>Statewide Marketing Education and Outreach</t>
  </si>
  <si>
    <t>Measurement and Evaluation Studies</t>
  </si>
  <si>
    <r>
      <t xml:space="preserve">Regulatory Compliance </t>
    </r>
    <r>
      <rPr>
        <vertAlign val="superscript"/>
        <sz val="10"/>
        <rFont val="Times New Roman"/>
        <family val="1"/>
      </rPr>
      <t>3</t>
    </r>
  </si>
  <si>
    <r>
      <t xml:space="preserve">General Administration </t>
    </r>
    <r>
      <rPr>
        <vertAlign val="superscript"/>
        <sz val="10"/>
        <rFont val="Times New Roman"/>
        <family val="1"/>
      </rPr>
      <t>3</t>
    </r>
    <r>
      <rPr>
        <sz val="10"/>
        <rFont val="Times New Roman"/>
        <family val="1"/>
      </rPr>
      <t xml:space="preserve"> </t>
    </r>
  </si>
  <si>
    <t>CPUC Energy Division</t>
  </si>
  <si>
    <t>SPOC</t>
  </si>
  <si>
    <t>Administration Subtotal</t>
  </si>
  <si>
    <r>
      <t xml:space="preserve">TOTAL PROGRAM COSTS </t>
    </r>
    <r>
      <rPr>
        <b/>
        <vertAlign val="superscript"/>
        <sz val="10"/>
        <rFont val="Times New Roman"/>
        <family val="1"/>
      </rPr>
      <t>1</t>
    </r>
  </si>
  <si>
    <t>Funded Outside of ESA Program Budget</t>
  </si>
  <si>
    <t>Indirect Costs</t>
  </si>
  <si>
    <t>NGAT Costs</t>
  </si>
  <si>
    <r>
      <rPr>
        <vertAlign val="superscript"/>
        <sz val="10"/>
        <rFont val="Times New Roman"/>
        <family val="1"/>
      </rPr>
      <t>1</t>
    </r>
    <r>
      <rPr>
        <sz val="10"/>
        <rFont val="Times New Roman"/>
        <family val="1"/>
      </rPr>
      <t xml:space="preserve"> Budget authorized in D.21-06-015, Attachment 1, Table 11 is $27,043,980. The total authorized budget in ESA Table 1 of $17,652,716 excludes ESA MFWB, ESA In-Unit, and ESA PPPD budgets of $5,698,470, $2,166,111, and $1,526,683, respectively. Energy Efficiency category budgets are based on the Low Income Application forecast, with adjustments made to support the current program design. See ESA Table 1A for ESA MFWB, ESA In-Unit, and ESA PPPD program expenditures.</t>
    </r>
  </si>
  <si>
    <r>
      <rPr>
        <vertAlign val="superscript"/>
        <sz val="10"/>
        <rFont val="Times New Roman"/>
        <family val="1"/>
      </rPr>
      <t>2</t>
    </r>
    <r>
      <rPr>
        <sz val="10"/>
        <rFont val="Times New Roman"/>
        <family val="1"/>
      </rPr>
      <t xml:space="preserve"> Any fund shifts between the categories and fuel type are reflected in ESA Table 11.</t>
    </r>
  </si>
  <si>
    <r>
      <rPr>
        <vertAlign val="superscript"/>
        <sz val="10"/>
        <rFont val="Times New Roman"/>
        <family val="1"/>
      </rPr>
      <t xml:space="preserve">3 </t>
    </r>
    <r>
      <rPr>
        <sz val="10"/>
        <rFont val="Times New Roman"/>
        <family val="1"/>
      </rPr>
      <t>OP 112 of D.21-06-015 states that the IOU's ESA program administrative expenses are capped at either 10% of total program costs, or the Utility's historical five year average spend on administrative costs as a percentage of total program costs, whichever is greater. The use of the historical five-year average spend will be phased out such that the Utilities must propose to spend no more than 10 percent of total program costs on administrative costs starting in program year 2024. The definition and categorization of administrative cost for the ESA program will be consistent with that of the main energy efficiency program. SDG&amp;E's five year historical average (2015-2019) administrative cap calculated in D.20.08-033 was 18 percent. For program year 2023, SDG&amp;E's administrative percent resulted in approximately 11 percent.</t>
    </r>
  </si>
  <si>
    <t xml:space="preserve">ESA Table 1A - Program Expenses Summary
San Diego Gas &amp; Electric 
Program Year 2023 Annual Report                                                                                                                                                                                                                                 </t>
  </si>
  <si>
    <t xml:space="preserve"> ESA Table 1A-1 - Multifamily Whole Building Program Expenses</t>
  </si>
  <si>
    <t>ESA Program (MFWB):</t>
  </si>
  <si>
    <t>2023 Authorized / Forecasted Budget</t>
  </si>
  <si>
    <t xml:space="preserve">% of Budget Spent </t>
  </si>
  <si>
    <r>
      <t xml:space="preserve">ESA Multifamily In-Unit </t>
    </r>
    <r>
      <rPr>
        <vertAlign val="superscript"/>
        <sz val="10"/>
        <rFont val="Times New Roman"/>
        <family val="1"/>
      </rPr>
      <t>1</t>
    </r>
  </si>
  <si>
    <r>
      <t xml:space="preserve">ESA Multifamily Common Area Measures </t>
    </r>
    <r>
      <rPr>
        <vertAlign val="superscript"/>
        <sz val="10"/>
        <rFont val="Times New Roman"/>
        <family val="1"/>
      </rPr>
      <t>2</t>
    </r>
  </si>
  <si>
    <r>
      <t xml:space="preserve">ESA Multifamily Whole Building </t>
    </r>
    <r>
      <rPr>
        <vertAlign val="superscript"/>
        <sz val="10"/>
        <rFont val="Times New Roman"/>
        <family val="1"/>
      </rPr>
      <t>3</t>
    </r>
  </si>
  <si>
    <t>TOTAL</t>
  </si>
  <si>
    <r>
      <rPr>
        <vertAlign val="superscript"/>
        <sz val="10"/>
        <rFont val="Times New Roman"/>
        <family val="1"/>
      </rPr>
      <t>1</t>
    </r>
    <r>
      <rPr>
        <sz val="10"/>
        <rFont val="Times New Roman"/>
        <family val="1"/>
      </rPr>
      <t xml:space="preserve"> Budget authorized in Advice Letter 4115-E / 3144-G. Also, see footnote 4 for additional information.</t>
    </r>
  </si>
  <si>
    <r>
      <rPr>
        <vertAlign val="superscript"/>
        <sz val="10"/>
        <rFont val="Times New Roman"/>
        <family val="1"/>
      </rPr>
      <t>2</t>
    </r>
    <r>
      <rPr>
        <sz val="10"/>
        <rFont val="Times New Roman"/>
        <family val="1"/>
      </rPr>
      <t xml:space="preserve"> D.21-06-015 directs the IOUs to carry-forward all unspent and uncommitted ESA Common Area Measures funding as of June 30, 2021 into the remainder of program year 2023.  
The unspent committed funds remaining at the end of December 31, 2022 was $2,808,028 to be used for 2023.  </t>
    </r>
  </si>
  <si>
    <r>
      <rPr>
        <vertAlign val="superscript"/>
        <sz val="10"/>
        <rFont val="Times New Roman"/>
        <family val="1"/>
      </rPr>
      <t>3</t>
    </r>
    <r>
      <rPr>
        <sz val="10"/>
        <rFont val="Times New Roman"/>
        <family val="1"/>
      </rPr>
      <t xml:space="preserve"> MFWB authorized budget of $5,698,470 excludes $2,166,111 in multifamily funds to continue In-Unit treatment through the Main ESA Program until the MFWB program was launched on July 1, 2023 (see footnote 1). Total Multifamily In-Unit, and Multifamily Whole Building 2023 authorized budget is $7,864,581 per D.21-06-015, Attachment 1, Table 11.</t>
    </r>
  </si>
  <si>
    <t xml:space="preserve"> ESA Table 1A-2 - Pilot Plus and Pilot Deep Expenses</t>
  </si>
  <si>
    <r>
      <t xml:space="preserve">2023 Authorized / Forecasted Budget </t>
    </r>
    <r>
      <rPr>
        <b/>
        <vertAlign val="superscript"/>
        <sz val="10"/>
        <rFont val="Times New Roman"/>
        <family val="1"/>
      </rPr>
      <t>4</t>
    </r>
  </si>
  <si>
    <t>ESA Pilot Plus and Pilot Deep Program</t>
  </si>
  <si>
    <r>
      <rPr>
        <vertAlign val="superscript"/>
        <sz val="10"/>
        <rFont val="Times New Roman"/>
        <family val="1"/>
      </rPr>
      <t xml:space="preserve">4 </t>
    </r>
    <r>
      <rPr>
        <sz val="10"/>
        <rFont val="Times New Roman"/>
        <family val="1"/>
      </rPr>
      <t xml:space="preserve">Authorized budget of $1,526,683 in 2023 per D.21-06-015, Attachment 2, adjusted for 2022 unspent funds of $1,399,003. In accordance with D.21-06-015, OP 181, funds not expended in previous program years will be available for the Pilot Plus &amp; Pilot Deep throughout the 2022-2026 program cycle. </t>
    </r>
  </si>
  <si>
    <t>ESA Table 1A-3 - Building Electrification Expenses</t>
  </si>
  <si>
    <t xml:space="preserve">2023 Authorized / Forecasted Budget </t>
  </si>
  <si>
    <t>ESA Building Electrification Program</t>
  </si>
  <si>
    <t>ESA Table 1A-4 - Clean Energy Homes Expenses</t>
  </si>
  <si>
    <t xml:space="preserve">2022 Authorized / Forecasted Budget </t>
  </si>
  <si>
    <t>ESA Clean Energy Homes Program</t>
  </si>
  <si>
    <t>ESA Table 1A-5 - Leveraging - CSD Expenses</t>
  </si>
  <si>
    <t>ESA Program Leveraging - CSD</t>
  </si>
  <si>
    <t>ESA Table 2 - ESA Main (SF, MH, MF In-Unit) Expenses and Energy Savings by Measures Installed</t>
  </si>
  <si>
    <t>ESA Main Program Total</t>
  </si>
  <si>
    <t>2023 Completed &amp; Expensed Installation</t>
  </si>
  <si>
    <t>Measures</t>
  </si>
  <si>
    <t>Basic</t>
  </si>
  <si>
    <t>Plus</t>
  </si>
  <si>
    <t>Units</t>
  </si>
  <si>
    <t>Quantity Installed</t>
  </si>
  <si>
    <r>
      <t>kWh</t>
    </r>
    <r>
      <rPr>
        <b/>
        <vertAlign val="superscript"/>
        <sz val="10"/>
        <rFont val="Times New Roman"/>
        <family val="1"/>
      </rPr>
      <t xml:space="preserve"> 4</t>
    </r>
    <r>
      <rPr>
        <b/>
        <sz val="10"/>
        <rFont val="Times New Roman"/>
        <family val="1"/>
      </rPr>
      <t xml:space="preserve"> (Annual)</t>
    </r>
  </si>
  <si>
    <r>
      <t>kW</t>
    </r>
    <r>
      <rPr>
        <b/>
        <vertAlign val="superscript"/>
        <sz val="10"/>
        <rFont val="Times New Roman"/>
        <family val="1"/>
      </rPr>
      <t xml:space="preserve">4 </t>
    </r>
    <r>
      <rPr>
        <b/>
        <sz val="10"/>
        <rFont val="Times New Roman"/>
        <family val="1"/>
      </rPr>
      <t>(Annual)</t>
    </r>
  </si>
  <si>
    <r>
      <t>Therms</t>
    </r>
    <r>
      <rPr>
        <b/>
        <vertAlign val="superscript"/>
        <sz val="10"/>
        <rFont val="Times New Roman"/>
        <family val="1"/>
      </rPr>
      <t xml:space="preserve"> 4</t>
    </r>
    <r>
      <rPr>
        <b/>
        <sz val="10"/>
        <rFont val="Times New Roman"/>
        <family val="1"/>
      </rPr>
      <t xml:space="preserve"> (Annual)</t>
    </r>
  </si>
  <si>
    <t>Expenses ($)</t>
  </si>
  <si>
    <t>% of Expenditures</t>
  </si>
  <si>
    <t>Effective Useful Life 
(EUL)</t>
  </si>
  <si>
    <t>2023 Total Measure Life Cycle Bill Savings</t>
  </si>
  <si>
    <t xml:space="preserve">Appliances </t>
  </si>
  <si>
    <t>High Efficiency Clothes Washer</t>
  </si>
  <si>
    <t>X</t>
  </si>
  <si>
    <t>Each</t>
  </si>
  <si>
    <t>Refrigerator</t>
  </si>
  <si>
    <t>Microwave</t>
  </si>
  <si>
    <t>New - Clothes Dryer</t>
  </si>
  <si>
    <t>New - Dishwasher</t>
  </si>
  <si>
    <t>New - Freezer</t>
  </si>
  <si>
    <t>Domestic Hot Water</t>
  </si>
  <si>
    <r>
      <t xml:space="preserve">Other Domestic Hot Water </t>
    </r>
    <r>
      <rPr>
        <vertAlign val="superscript"/>
        <sz val="10"/>
        <rFont val="Times New Roman"/>
        <family val="1"/>
      </rPr>
      <t>5</t>
    </r>
  </si>
  <si>
    <t>Home</t>
  </si>
  <si>
    <t>Water Heater Tank and Pipe Insulation</t>
  </si>
  <si>
    <t>Water Heater Repair/Replacement</t>
  </si>
  <si>
    <t>Combined Showerhead/TSV</t>
  </si>
  <si>
    <t>Heat Pump Water Heater</t>
  </si>
  <si>
    <t>Tub Diverter/ Tub Spout</t>
  </si>
  <si>
    <t>Thermostat-controlled Shower Valve</t>
  </si>
  <si>
    <r>
      <t>Air Sealing</t>
    </r>
    <r>
      <rPr>
        <vertAlign val="superscript"/>
        <sz val="10"/>
        <rFont val="Times New Roman"/>
        <family val="1"/>
      </rPr>
      <t>1</t>
    </r>
  </si>
  <si>
    <t>Caulking</t>
  </si>
  <si>
    <t>Attic Insulation</t>
  </si>
  <si>
    <t>FAU Standing Pilot Conversion</t>
  </si>
  <si>
    <r>
      <t>Furnace Repair/Replacement</t>
    </r>
    <r>
      <rPr>
        <vertAlign val="superscript"/>
        <sz val="10"/>
        <rFont val="Times New Roman"/>
        <family val="1"/>
      </rPr>
      <t xml:space="preserve"> 6</t>
    </r>
  </si>
  <si>
    <t>Room A/C Replacement</t>
  </si>
  <si>
    <t>Central A/C replacement</t>
  </si>
  <si>
    <t>Heat Pump Replacement</t>
  </si>
  <si>
    <t>Evaporative Cooler (Replacement)</t>
  </si>
  <si>
    <t>Evaporative Cooler (Installation)</t>
  </si>
  <si>
    <t>Duct Test and Seal</t>
  </si>
  <si>
    <t>Energy Efficient Fan Control</t>
  </si>
  <si>
    <t>Prescriptive Duct Sealing</t>
  </si>
  <si>
    <t>High Efficiency Forced Air Unit (HE FAU)</t>
  </si>
  <si>
    <t>A/C Time Delay</t>
  </si>
  <si>
    <t>Smart Thermostat</t>
  </si>
  <si>
    <t>Furnace Clean and Tune</t>
  </si>
  <si>
    <t>Central A/C Tune up</t>
  </si>
  <si>
    <t xml:space="preserve">Lighting </t>
  </si>
  <si>
    <t>Interior Hard wired LED fixtures</t>
  </si>
  <si>
    <t>Exterior Hard wired LED fixtures</t>
  </si>
  <si>
    <t>LED Torchiere</t>
  </si>
  <si>
    <t>Occupancy Sensor</t>
  </si>
  <si>
    <t>LED Night Light</t>
  </si>
  <si>
    <t>LED R/BR Lamps</t>
  </si>
  <si>
    <t>LED A-Lamps</t>
  </si>
  <si>
    <t>Miscellaneous</t>
  </si>
  <si>
    <t>Pool Pumps</t>
  </si>
  <si>
    <t>Smart Strip</t>
  </si>
  <si>
    <t>Smart Strip Tier II</t>
  </si>
  <si>
    <t>Pilots</t>
  </si>
  <si>
    <t>Customer Enrollment [8]</t>
  </si>
  <si>
    <t>ESA Outreach &amp; Assessment</t>
  </si>
  <si>
    <t>ESA In-Home Energy Education</t>
  </si>
  <si>
    <t xml:space="preserve">Total Savings/Expenditures </t>
  </si>
  <si>
    <r>
      <t xml:space="preserve">Total Households Weatherized </t>
    </r>
    <r>
      <rPr>
        <vertAlign val="superscript"/>
        <sz val="10"/>
        <rFont val="Times New Roman"/>
        <family val="1"/>
      </rPr>
      <t>2</t>
    </r>
  </si>
  <si>
    <t xml:space="preserve">Households Treated </t>
  </si>
  <si>
    <t xml:space="preserve"> - Single Family Households Treated</t>
  </si>
  <si>
    <t xml:space="preserve"> - Multi-family Households Treated</t>
  </si>
  <si>
    <t xml:space="preserve"> - Mobile Homes Treated</t>
  </si>
  <si>
    <t>Total Number of Households Treated</t>
  </si>
  <si>
    <r>
      <t xml:space="preserve"># Eligible Households to be Treated for PY </t>
    </r>
    <r>
      <rPr>
        <b/>
        <vertAlign val="superscript"/>
        <sz val="10"/>
        <rFont val="Times New Roman"/>
        <family val="1"/>
      </rPr>
      <t>3</t>
    </r>
  </si>
  <si>
    <t>% of Households Treated</t>
  </si>
  <si>
    <t xml:space="preserve"> - Master-Meter Households Treated</t>
  </si>
  <si>
    <r>
      <t xml:space="preserve">Year to Date Expenses </t>
    </r>
    <r>
      <rPr>
        <b/>
        <vertAlign val="superscript"/>
        <sz val="11"/>
        <rFont val="Times New Roman"/>
        <family val="1"/>
      </rPr>
      <t>7</t>
    </r>
  </si>
  <si>
    <t xml:space="preserve">ESA Main Program </t>
  </si>
  <si>
    <t>Administration</t>
  </si>
  <si>
    <t>Direct Implementation (Non-Incentive)</t>
  </si>
  <si>
    <t>Direct Implementation</t>
  </si>
  <si>
    <t>&lt;&lt;Includes measures costs</t>
  </si>
  <si>
    <t>Total ESA MAIN COSTS</t>
  </si>
  <si>
    <r>
      <rPr>
        <vertAlign val="superscript"/>
        <sz val="11"/>
        <rFont val="Times New Roman"/>
        <family val="1"/>
      </rPr>
      <t xml:space="preserve">1 </t>
    </r>
    <r>
      <rPr>
        <sz val="11"/>
        <rFont val="Times New Roman"/>
        <family val="1"/>
      </rPr>
      <t xml:space="preserve">Envelope and Air Sealing Measures may include outlet cover plate gaskets, attic access weatherization, weatherstripping - door, caulking and minor home repairs. </t>
    </r>
  </si>
  <si>
    <r>
      <rPr>
        <vertAlign val="superscript"/>
        <sz val="11"/>
        <rFont val="Times New Roman"/>
        <family val="1"/>
      </rPr>
      <t xml:space="preserve">2 </t>
    </r>
    <r>
      <rPr>
        <sz val="11"/>
        <rFont val="Times New Roman"/>
        <family val="1"/>
      </rPr>
      <t>Weatherization may consist of attic insulation, attic access weatherization, weatherstripping - door, caulking, &amp; minor home repairs.</t>
    </r>
  </si>
  <si>
    <r>
      <rPr>
        <vertAlign val="superscript"/>
        <sz val="11"/>
        <rFont val="Times New Roman"/>
        <family val="1"/>
      </rPr>
      <t>3</t>
    </r>
    <r>
      <rPr>
        <sz val="11"/>
        <rFont val="Times New Roman"/>
        <family val="1"/>
      </rPr>
      <t xml:space="preserve"> Based on D.21-06-015 Attachment 1, Table 6 targets.</t>
    </r>
  </si>
  <si>
    <r>
      <rPr>
        <vertAlign val="superscript"/>
        <sz val="11"/>
        <rFont val="Times New Roman"/>
        <family val="1"/>
      </rPr>
      <t xml:space="preserve">4 </t>
    </r>
    <r>
      <rPr>
        <sz val="11"/>
        <rFont val="Times New Roman"/>
        <family val="1"/>
      </rPr>
      <t xml:space="preserve">All savings are calculated based on the following sources: Impact Evaluation Program Years 2015-2017, eTRM or ESA workpapers. </t>
    </r>
  </si>
  <si>
    <r>
      <rPr>
        <vertAlign val="superscript"/>
        <sz val="11"/>
        <rFont val="Times New Roman"/>
        <family val="1"/>
      </rPr>
      <t xml:space="preserve">5 </t>
    </r>
    <r>
      <rPr>
        <sz val="11"/>
        <rFont val="Times New Roman"/>
        <family val="1"/>
      </rPr>
      <t>Other Domestic Hot Water includes the following parts: Faucet Aerator, Low Flow Showerhead, and Thermostatic shower valve.</t>
    </r>
  </si>
  <si>
    <r>
      <rPr>
        <vertAlign val="superscript"/>
        <sz val="11"/>
        <rFont val="Times New Roman"/>
        <family val="1"/>
      </rPr>
      <t>6</t>
    </r>
    <r>
      <rPr>
        <sz val="11"/>
        <rFont val="Times New Roman"/>
        <family val="1"/>
      </rPr>
      <t xml:space="preserve"> Savings for HVAC measures vary by CZ and the total is inclusive of the variations.</t>
    </r>
  </si>
  <si>
    <r>
      <rPr>
        <vertAlign val="superscript"/>
        <sz val="11"/>
        <rFont val="Times New Roman"/>
        <family val="1"/>
      </rPr>
      <t>7</t>
    </r>
    <r>
      <rPr>
        <sz val="11"/>
        <rFont val="Times New Roman"/>
        <family val="1"/>
      </rPr>
      <t xml:space="preserve"> Total ESA Main Costs includes ESA Main Program (SF and MH) and Multi-family (MF) In-Unit. ESA MF In-Unit year to date expenses consisted of $449,272 in Administration, $264,323 in Direct Implementation (Non-Incentive), and $1,085,454 in Direct Implementation. See ESA Table 1 and ESA Table 1A for the year to date expenses reported by program.</t>
    </r>
  </si>
  <si>
    <t>ESA Table 2A - ESA Multifamily Common Area Measures Expenses and Energy Savings by Measures Installed</t>
  </si>
  <si>
    <t>ESA Program - Multifamily Common Area Measures</t>
  </si>
  <si>
    <r>
      <t>ESA MF CAM Measures</t>
    </r>
    <r>
      <rPr>
        <b/>
        <vertAlign val="superscript"/>
        <sz val="11"/>
        <rFont val="Times New Roman"/>
        <family val="1"/>
      </rPr>
      <t>1</t>
    </r>
  </si>
  <si>
    <t>Units (of Measure such as "each")</t>
  </si>
  <si>
    <t>Number of Units for Cap-kBTUh and Cap-Tons</t>
  </si>
  <si>
    <r>
      <t>kWh</t>
    </r>
    <r>
      <rPr>
        <b/>
        <vertAlign val="superscript"/>
        <sz val="11"/>
        <rFont val="Times New Roman"/>
        <family val="1"/>
      </rPr>
      <t>2</t>
    </r>
    <r>
      <rPr>
        <b/>
        <sz val="11"/>
        <rFont val="Times New Roman"/>
        <family val="1"/>
      </rPr>
      <t xml:space="preserve"> (Annual)</t>
    </r>
  </si>
  <si>
    <r>
      <t>kW</t>
    </r>
    <r>
      <rPr>
        <b/>
        <vertAlign val="superscript"/>
        <sz val="11"/>
        <rFont val="Times New Roman"/>
        <family val="1"/>
      </rPr>
      <t>2</t>
    </r>
    <r>
      <rPr>
        <b/>
        <sz val="11"/>
        <rFont val="Times New Roman"/>
        <family val="1"/>
      </rPr>
      <t xml:space="preserve"> (Annual)</t>
    </r>
  </si>
  <si>
    <r>
      <t>Therms</t>
    </r>
    <r>
      <rPr>
        <b/>
        <vertAlign val="superscript"/>
        <sz val="11"/>
        <rFont val="Times New Roman"/>
        <family val="1"/>
      </rPr>
      <t>2</t>
    </r>
    <r>
      <rPr>
        <b/>
        <sz val="11"/>
        <rFont val="Times New Roman"/>
        <family val="1"/>
      </rPr>
      <t xml:space="preserve"> (Annual)</t>
    </r>
  </si>
  <si>
    <t>% of Expenditure</t>
  </si>
  <si>
    <t>Central Boiler**</t>
  </si>
  <si>
    <t>Cap-kBTUh</t>
  </si>
  <si>
    <t>Pipe Insulation</t>
  </si>
  <si>
    <t>Faucet Aerator</t>
  </si>
  <si>
    <t>Envelope</t>
  </si>
  <si>
    <r>
      <t xml:space="preserve">HVAC </t>
    </r>
    <r>
      <rPr>
        <b/>
        <vertAlign val="superscript"/>
        <sz val="11"/>
        <rFont val="Times New Roman"/>
        <family val="1"/>
      </rPr>
      <t>5</t>
    </r>
  </si>
  <si>
    <t>AC Tune-up**</t>
  </si>
  <si>
    <t>Cap-Tons</t>
  </si>
  <si>
    <t>Furnace Replacement**</t>
  </si>
  <si>
    <t>HEAT Pump Split System**</t>
  </si>
  <si>
    <t>HEAT Pump Split System</t>
  </si>
  <si>
    <t>Programmable Thermostat</t>
  </si>
  <si>
    <t>Exterior LED Lighting</t>
  </si>
  <si>
    <t>Fixture</t>
  </si>
  <si>
    <t>Exterior LED Lighting - Pool</t>
  </si>
  <si>
    <t>Lamp</t>
  </si>
  <si>
    <t>Interior LED Exit Sign</t>
  </si>
  <si>
    <t>Interior LED Fixture</t>
  </si>
  <si>
    <t>Interior LED Lighting</t>
  </si>
  <si>
    <t>KiloLumen</t>
  </si>
  <si>
    <t>Interior LED Screw-in</t>
  </si>
  <si>
    <t>Interior TLED Type A Lamps</t>
  </si>
  <si>
    <t>Interior TLED Type C Lamps</t>
  </si>
  <si>
    <t>Tier-2 Smart Power Strip</t>
  </si>
  <si>
    <t>Variable Speed Pool Pump</t>
  </si>
  <si>
    <r>
      <t>Ancillary Services</t>
    </r>
    <r>
      <rPr>
        <b/>
        <vertAlign val="superscript"/>
        <sz val="11"/>
        <color rgb="FF000000"/>
        <rFont val="Times New Roman"/>
        <family val="1"/>
      </rPr>
      <t xml:space="preserve"> 4</t>
    </r>
  </si>
  <si>
    <t xml:space="preserve">Audit </t>
  </si>
  <si>
    <t>-</t>
  </si>
  <si>
    <t>Multifamily Properties Treated</t>
  </si>
  <si>
    <t>Number</t>
  </si>
  <si>
    <r>
      <t>Total Number of Multifamily Properties Treated</t>
    </r>
    <r>
      <rPr>
        <b/>
        <vertAlign val="superscript"/>
        <sz val="11"/>
        <rFont val="Times New Roman"/>
        <family val="1"/>
      </rPr>
      <t xml:space="preserve"> 3</t>
    </r>
  </si>
  <si>
    <t>Subtotal of Master-metered Multifamily Properties Treated</t>
  </si>
  <si>
    <t xml:space="preserve">Total Number of Multifamily Tenant Units w/in Properties Treated </t>
  </si>
  <si>
    <t>Total Number of buildings w/in Properties Treated</t>
  </si>
  <si>
    <t>ESA Program - MF CAM</t>
  </si>
  <si>
    <t>&lt;&lt;Includes measures costs but excludes Audit costs of $12,969 reported in table above.</t>
  </si>
  <si>
    <r>
      <t xml:space="preserve">TOTAL MF CAM COSTS </t>
    </r>
    <r>
      <rPr>
        <b/>
        <vertAlign val="superscript"/>
        <sz val="11"/>
        <rFont val="Times New Roman"/>
        <family val="1"/>
      </rPr>
      <t>6</t>
    </r>
  </si>
  <si>
    <r>
      <rPr>
        <vertAlign val="superscript"/>
        <sz val="12"/>
        <rFont val="Times New Roman"/>
        <family val="1"/>
      </rPr>
      <t xml:space="preserve">1 </t>
    </r>
    <r>
      <rPr>
        <sz val="12"/>
        <rFont val="Times New Roman"/>
        <family val="1"/>
      </rPr>
      <t xml:space="preserve">Measures are customized by each IOU. Measures list may change based on available information on both costs and benefits and may vary across climate zones. </t>
    </r>
  </si>
  <si>
    <r>
      <rPr>
        <vertAlign val="superscript"/>
        <sz val="12"/>
        <rFont val="Times New Roman"/>
        <family val="1"/>
      </rPr>
      <t>2</t>
    </r>
    <r>
      <rPr>
        <sz val="12"/>
        <rFont val="Times New Roman"/>
        <family val="1"/>
      </rPr>
      <t xml:space="preserve"> All savings are calculated based on the following sources: eTRM or ESA workpapers</t>
    </r>
  </si>
  <si>
    <r>
      <rPr>
        <vertAlign val="superscript"/>
        <sz val="12"/>
        <rFont val="Times New Roman"/>
        <family val="1"/>
      </rPr>
      <t xml:space="preserve">3 </t>
    </r>
    <r>
      <rPr>
        <sz val="12"/>
        <rFont val="Times New Roman"/>
        <family val="1"/>
      </rPr>
      <t>Multifamily properties are sites with at least five (5) or more dwelling units.  The properties may have multiple buildings</t>
    </r>
  </si>
  <si>
    <r>
      <rPr>
        <vertAlign val="superscript"/>
        <sz val="12"/>
        <rFont val="Times New Roman"/>
        <family val="1"/>
      </rPr>
      <t>4</t>
    </r>
    <r>
      <rPr>
        <sz val="12"/>
        <rFont val="Times New Roman"/>
        <family val="1"/>
      </rPr>
      <t xml:space="preserve"> Refers to optimizing the installation of the measure installed such as retrofitting pipes, etc.</t>
    </r>
  </si>
  <si>
    <r>
      <rPr>
        <vertAlign val="superscript"/>
        <sz val="12"/>
        <rFont val="Times New Roman"/>
        <family val="1"/>
      </rPr>
      <t>5</t>
    </r>
    <r>
      <rPr>
        <sz val="12"/>
        <rFont val="Times New Roman"/>
        <family val="1"/>
      </rPr>
      <t xml:space="preserve"> Savings for HVAC measures vary by CZ and the total is inclusive of the variations.</t>
    </r>
  </si>
  <si>
    <r>
      <rPr>
        <vertAlign val="superscript"/>
        <sz val="11"/>
        <rFont val="Times New Roman"/>
        <family val="1"/>
      </rPr>
      <t xml:space="preserve">6 </t>
    </r>
    <r>
      <rPr>
        <sz val="11"/>
        <rFont val="Times New Roman"/>
        <family val="1"/>
      </rPr>
      <t>Total MF CAM year to date program expenses are also reported in ESA Table 1A.</t>
    </r>
  </si>
  <si>
    <t>* Note:  Applicable to Deed-Restricted, government and non-profit owned multi-family buildings described in D.16-11-022 where 65% of tenants are income eligible based on CPUC  income requirements of at or below 250% of the Federal Poverty Guidelines.</t>
  </si>
  <si>
    <t xml:space="preserve">** Note: This represents the unit of measure such as Cap Tons and Cap kBTUh. It is not a count of each measure installed or each home the measure was installed in. </t>
  </si>
  <si>
    <t>Note: Implementation of the MF CAM Initiative AL 3196-E-A_2654-G-A was approved effective 5/30/2018.</t>
  </si>
  <si>
    <t>ESA Table 2B - ESA Multifamily Whole Building Expenses and Energy Savings by Measures Installed</t>
  </si>
  <si>
    <t xml:space="preserve"> ESA Program - Multifamily Whole Building</t>
  </si>
  <si>
    <t>Year-To-Date Completed &amp; Expensed Installation</t>
  </si>
  <si>
    <r>
      <t>Measures</t>
    </r>
    <r>
      <rPr>
        <b/>
        <vertAlign val="superscript"/>
        <sz val="11"/>
        <rFont val="Times New Roman"/>
        <family val="1"/>
      </rPr>
      <t>1</t>
    </r>
  </si>
  <si>
    <t>Measure Type (In-unit vs CAM/WB)</t>
  </si>
  <si>
    <t>kWh (Annual)</t>
  </si>
  <si>
    <t>kW (Annual)</t>
  </si>
  <si>
    <t>Therms (Annual)</t>
  </si>
  <si>
    <t>In-Unit</t>
  </si>
  <si>
    <t>Refrigerators</t>
  </si>
  <si>
    <t>New: Non-Condensing Domestic Hot Water Boiler</t>
  </si>
  <si>
    <t>Cap-kBtuh</t>
  </si>
  <si>
    <t>CAM/WB</t>
  </si>
  <si>
    <t>New: Condensing Domestic Hot Water Boiler</t>
  </si>
  <si>
    <t>Storage Water Heater</t>
  </si>
  <si>
    <t>Tankless Water Heater</t>
  </si>
  <si>
    <t>Demand Control DHW Recirculation Pump</t>
  </si>
  <si>
    <t xml:space="preserve">Low flow Showerhead </t>
  </si>
  <si>
    <t xml:space="preserve">Faucet Aerator </t>
  </si>
  <si>
    <t>Other Hot Water</t>
  </si>
  <si>
    <t>Household</t>
  </si>
  <si>
    <t>Thermostatic Tub Spout/Diverter</t>
  </si>
  <si>
    <t>Hot Water Pipe Insulation</t>
  </si>
  <si>
    <t>Boiler Controls</t>
  </si>
  <si>
    <t xml:space="preserve">Whole Building Attic Insulation </t>
  </si>
  <si>
    <t>Sq Ft</t>
  </si>
  <si>
    <t>Wall Insulation Blow-in</t>
  </si>
  <si>
    <t>Windows</t>
  </si>
  <si>
    <t xml:space="preserve">Window Film </t>
  </si>
  <si>
    <t xml:space="preserve">Air Sealing </t>
  </si>
  <si>
    <t>Air Conditioners Split System</t>
  </si>
  <si>
    <t>Heat Pump Split System</t>
  </si>
  <si>
    <t xml:space="preserve">New:  Packaged Air Conditioner </t>
  </si>
  <si>
    <t>Package Terminal A/C</t>
  </si>
  <si>
    <t>Package Terminal Heat Pump</t>
  </si>
  <si>
    <t>Furnace Replacement</t>
  </si>
  <si>
    <t>Space Heating Boiler</t>
  </si>
  <si>
    <t>Smart Thermostats</t>
  </si>
  <si>
    <t>Furnace Repair/Replacement</t>
  </si>
  <si>
    <t>Central A/C Replacement</t>
  </si>
  <si>
    <t>Portable A/C</t>
  </si>
  <si>
    <t>Duct Sealing</t>
  </si>
  <si>
    <t xml:space="preserve"> Blower Motor Retrofit</t>
  </si>
  <si>
    <t xml:space="preserve"> Efficient Fan Controller</t>
  </si>
  <si>
    <t>New: LED T8 Lamp - Interior</t>
  </si>
  <si>
    <t>New:  LED T8 Lamp - Exterior</t>
  </si>
  <si>
    <t>New: LED Parking Garage Fixtures</t>
  </si>
  <si>
    <t>LED Exterior Wall or Pole Mounted Fixture</t>
  </si>
  <si>
    <t>LED Corn Lamp for Exterior Wall or Pole Mounted</t>
  </si>
  <si>
    <t>Wall or Ceiling Mounted Occupancy Sensor</t>
  </si>
  <si>
    <t>LED Diffuse A-Lamps</t>
  </si>
  <si>
    <t>LED Reflector Bulbs</t>
  </si>
  <si>
    <t xml:space="preserve">Tier-2 Smart Power Strip </t>
  </si>
  <si>
    <t>Smart Power Strip Tier II</t>
  </si>
  <si>
    <t>Cold Storage</t>
  </si>
  <si>
    <t>Air Purifier</t>
  </si>
  <si>
    <t>CO and Smoke Alarm</t>
  </si>
  <si>
    <t>Minor Repair</t>
  </si>
  <si>
    <t xml:space="preserve">Electrification </t>
  </si>
  <si>
    <t>New - Central Heat Pump-FS (propane or gas space)</t>
  </si>
  <si>
    <t>Heat Pump Clothes Dryer - FS</t>
  </si>
  <si>
    <t>Induction Cooktop - FS</t>
  </si>
  <si>
    <t>Ductless Mini-split Heat Pump - FS</t>
  </si>
  <si>
    <t>Heat Pump Water Heater - FS</t>
  </si>
  <si>
    <t>Heat Pump Pool Heater - FS</t>
  </si>
  <si>
    <t>Ductless Mini Split - FS</t>
  </si>
  <si>
    <t>Customer Enrollment - In Unit</t>
  </si>
  <si>
    <t>Ancillary Services</t>
  </si>
  <si>
    <r>
      <t>Audit</t>
    </r>
    <r>
      <rPr>
        <vertAlign val="superscript"/>
        <sz val="11"/>
        <rFont val="Times New Roman"/>
        <family val="1"/>
      </rPr>
      <t>4</t>
    </r>
  </si>
  <si>
    <t>Total Number of Multifamily Properties Treated</t>
  </si>
  <si>
    <t>Total Number of Multifamily Tenant Units w/in Properties Treated</t>
  </si>
  <si>
    <t>Multifamily Households Treated (In-Unit)</t>
  </si>
  <si>
    <t>Total Number of Households Individually Treated</t>
  </si>
  <si>
    <t>ESA Program - MFWB</t>
  </si>
  <si>
    <t>SPOC 2</t>
  </si>
  <si>
    <t>TOTAL MFWB COSTS</t>
  </si>
  <si>
    <r>
      <rPr>
        <vertAlign val="superscript"/>
        <sz val="11"/>
        <rFont val="Times New Roman"/>
        <family val="1"/>
      </rPr>
      <t>1</t>
    </r>
    <r>
      <rPr>
        <sz val="11"/>
        <rFont val="Times New Roman"/>
        <family val="1"/>
      </rPr>
      <t xml:space="preserve"> The Southern MFWB launched on July 1, 2023. As of December 31, 2023, the MFWB Program had not completed any projects.   </t>
    </r>
  </si>
  <si>
    <r>
      <rPr>
        <vertAlign val="superscript"/>
        <sz val="11"/>
        <rFont val="Times New Roman"/>
        <family val="1"/>
      </rPr>
      <t>2</t>
    </r>
    <r>
      <rPr>
        <sz val="11"/>
        <rFont val="Times New Roman"/>
        <family val="1"/>
      </rPr>
      <t xml:space="preserve"> For the 2023 Annual Report, the SPOC budget and expenses are reflected in ESA Table 1. </t>
    </r>
  </si>
  <si>
    <t>ESA Table 2D - ESA Building Electrification (SCE only) Expenses and Energy Savings by Measures Installed</t>
  </si>
  <si>
    <t xml:space="preserve">ESA Program - Building Electrification Retrofit Pilot </t>
  </si>
  <si>
    <t>Electric Dryer</t>
  </si>
  <si>
    <t>Heat Pump Dryer</t>
  </si>
  <si>
    <t>Cooktop/Range</t>
  </si>
  <si>
    <t>Heat Pump HVAC</t>
  </si>
  <si>
    <t>Duct Seal</t>
  </si>
  <si>
    <t>Minor Home Repair</t>
  </si>
  <si>
    <t>Carbon Monoxide/Smoke Alarm</t>
  </si>
  <si>
    <t>Electric Panel</t>
  </si>
  <si>
    <t>Electric Sub-Panel</t>
  </si>
  <si>
    <t>Electrical Circuit Run</t>
  </si>
  <si>
    <t>Induction Cookware</t>
  </si>
  <si>
    <t>Energy Assessment</t>
  </si>
  <si>
    <t>Total Savings/Expenditures</t>
  </si>
  <si>
    <t>Single Family Households Treated</t>
  </si>
  <si>
    <t>Estimated Avg. Annual Bill SavingsTreated</t>
  </si>
  <si>
    <t>ESA Program - Building Electrification</t>
  </si>
  <si>
    <t>TOTAL Building Electrification COSTS</t>
  </si>
  <si>
    <t>ESA Table 2C - ESA Pilot Plus and Pilot Deep Expenses and Energy Savings by Measures Installed</t>
  </si>
  <si>
    <t>ESA Program - Pilot Plus</t>
  </si>
  <si>
    <t>ESA Program - Pilot Deep</t>
  </si>
  <si>
    <t>Units (Each or Home)</t>
  </si>
  <si>
    <t>kWh  (Annual)</t>
  </si>
  <si>
    <t>Therms  (Annual)</t>
  </si>
  <si>
    <t>kW  (Annual)</t>
  </si>
  <si>
    <t>Freezer</t>
  </si>
  <si>
    <t xml:space="preserve">Other Domestic Hot Water </t>
  </si>
  <si>
    <t xml:space="preserve">Total Households Weatherized </t>
  </si>
  <si>
    <t xml:space="preserve"># Eligible Households to be Treated for PY </t>
  </si>
  <si>
    <t>ESA Program - Pilot Plus and Pilot Deep</t>
  </si>
  <si>
    <r>
      <t xml:space="preserve">TOTAL PILOT PLUS and PILOT DEEP COSTS </t>
    </r>
    <r>
      <rPr>
        <b/>
        <vertAlign val="superscript"/>
        <sz val="11"/>
        <color rgb="FF000000"/>
        <rFont val="Times New Roman"/>
        <family val="1"/>
      </rPr>
      <t>1</t>
    </r>
  </si>
  <si>
    <r>
      <rPr>
        <vertAlign val="superscript"/>
        <sz val="11"/>
        <rFont val="Times New Roman"/>
        <family val="1"/>
      </rPr>
      <t xml:space="preserve">1 </t>
    </r>
    <r>
      <rPr>
        <sz val="11"/>
        <rFont val="Times New Roman"/>
        <family val="1"/>
      </rPr>
      <t>The Pilot Plus and Pilot Deep summary table above reflects costs associated with the administrative activities in support of the pilot implementation in 2023. Total Pilot Plus and Pilot Deep year to date expenses are also reported in ESA Table 1A.</t>
    </r>
  </si>
  <si>
    <t>ESA Table 2E - ESA Clean Energy Homes (SCE only) Expenses and Energy Savings by Measures Installed</t>
  </si>
  <si>
    <t xml:space="preserve">ESA Program - Clean Energy Homes New Construction Pilot </t>
  </si>
  <si>
    <t>Quantity</t>
  </si>
  <si>
    <t>Avoided
(CO₂e) emissions</t>
  </si>
  <si>
    <t>Incentives Paid ($)</t>
  </si>
  <si>
    <t>Education and Outreach</t>
  </si>
  <si>
    <t>Direct Outreach (Developers and Owners)</t>
  </si>
  <si>
    <t>N/A</t>
  </si>
  <si>
    <t>Educational Webinars</t>
  </si>
  <si>
    <t>Technical Design Assistance (Reserved)</t>
  </si>
  <si>
    <t>Single-Family Homes</t>
  </si>
  <si>
    <t>Multifamily Properties</t>
  </si>
  <si>
    <t>• Buildings</t>
  </si>
  <si>
    <t>• No. of Dwelling Units</t>
  </si>
  <si>
    <t>Technical Design Assistance (In Process)</t>
  </si>
  <si>
    <t>Technical Design Assistance (Completed)</t>
  </si>
  <si>
    <t xml:space="preserve"> - Multifamily Dwelling Units Treated</t>
  </si>
  <si>
    <t>ESA Program - Clean Energy Homes</t>
  </si>
  <si>
    <t>TOTAL Clean Energy Homes COSTS</t>
  </si>
  <si>
    <t>ESA Table 2F - ESA CSD Leveraging Expenses and Energy Savings by Measures Installed</t>
  </si>
  <si>
    <t>ESA Program - CSD Leveraging</t>
  </si>
  <si>
    <t xml:space="preserve">Refrigerators </t>
  </si>
  <si>
    <t>Microwaves</t>
  </si>
  <si>
    <t>Water Heater Blanket</t>
  </si>
  <si>
    <t>Low Flow Shower Head</t>
  </si>
  <si>
    <t>Water Heater Pipe Insulation</t>
  </si>
  <si>
    <t>Thermostatic Shower Valve</t>
  </si>
  <si>
    <t>Air Sealing / Envelope</t>
  </si>
  <si>
    <t xml:space="preserve">Attic Insulation </t>
  </si>
  <si>
    <t>Duct Testing and Sealing</t>
  </si>
  <si>
    <t>Compact Fluorescent Lights (CFL)</t>
  </si>
  <si>
    <t>Interior Hard wired CFL fixtures</t>
  </si>
  <si>
    <t>Exterior Hard wired CFL fixtures</t>
  </si>
  <si>
    <t>Torchiere</t>
  </si>
  <si>
    <t>LED Night Lights</t>
  </si>
  <si>
    <t>LED Diffuse Bulb (60W Replacement)</t>
  </si>
  <si>
    <t>LED Reflector Bulb</t>
  </si>
  <si>
    <t>LED Reflector Downlight Retrofit Kits</t>
  </si>
  <si>
    <t>Smart Power Strips - Tier 1</t>
  </si>
  <si>
    <t>New - Smart Power Strips - Tier 2</t>
  </si>
  <si>
    <t>Outreach &amp; Assessment</t>
  </si>
  <si>
    <t>In-Home Education</t>
  </si>
  <si>
    <t>`</t>
  </si>
  <si>
    <t>Total Households Weatherized</t>
  </si>
  <si>
    <t>CSD MF Buildings Treated</t>
  </si>
  <si>
    <t xml:space="preserve"> - Multifamily</t>
  </si>
  <si>
    <t>TOTAL CSD Leveraging COSTS</t>
  </si>
  <si>
    <t>ESA Table 3 - ESA Program Cost Effectiveness</t>
  </si>
  <si>
    <t>Program</t>
  </si>
  <si>
    <t>Ratio of Benefits Over Costs</t>
  </si>
  <si>
    <t>Net Benefits  $</t>
  </si>
  <si>
    <t>ESACET</t>
  </si>
  <si>
    <t>Resource 
Test</t>
  </si>
  <si>
    <t>TRC</t>
  </si>
  <si>
    <t>PAC</t>
  </si>
  <si>
    <t>RIM</t>
  </si>
  <si>
    <t>ESA In-Unit 
(SF, MH, MF-In-Unit)</t>
  </si>
  <si>
    <t>ESA MF CAM</t>
  </si>
  <si>
    <t xml:space="preserve">ESA MFWB </t>
  </si>
  <si>
    <t>Building Electrification</t>
  </si>
  <si>
    <t>Notes:</t>
  </si>
  <si>
    <t>All program measures, including resource and non-resource measures, are represented in the ESACET.  Only measures considered resource measures are represented in the Resource Test.  Resource measures, as defined in D.21-06-015, include any measure with a unit savings of less than one kWh or one therm.</t>
  </si>
  <si>
    <t xml:space="preserve">The ESACET includes energy and non-energy benefits and all program costs including measure, installation, and administrative costs.  </t>
  </si>
  <si>
    <t>The Resource Test includes energy benefits and program measure and installation costs.</t>
  </si>
  <si>
    <t>Ordering Paragraph 43 of D.14-08-030 directs the application of the two new cost effectiveness tests, ESACET and Resource TRC (renamed the Resource Test).</t>
  </si>
  <si>
    <r>
      <t xml:space="preserve">ESA Table 4 - ESA Detail by Housing Type and Source </t>
    </r>
    <r>
      <rPr>
        <b/>
        <vertAlign val="superscript"/>
        <sz val="12"/>
        <rFont val="Times New Roman"/>
        <family val="1"/>
      </rPr>
      <t>1</t>
    </r>
  </si>
  <si>
    <r>
      <t>2023 Energy Savings</t>
    </r>
    <r>
      <rPr>
        <b/>
        <vertAlign val="superscript"/>
        <sz val="11"/>
        <rFont val="Times New Roman"/>
        <family val="1"/>
      </rPr>
      <t xml:space="preserve"> 2</t>
    </r>
  </si>
  <si>
    <t>Customer</t>
  </si>
  <si>
    <t>Housing Type</t>
  </si>
  <si>
    <t># Homes /Properties Treated</t>
  </si>
  <si>
    <t>(mWh)</t>
  </si>
  <si>
    <t>MW</t>
  </si>
  <si>
    <t>(mTherm)</t>
  </si>
  <si>
    <t>2023
Expenses</t>
  </si>
  <si>
    <t>Gas and Electric Customers</t>
  </si>
  <si>
    <t>Owners - Total</t>
  </si>
  <si>
    <t xml:space="preserve">Single Family </t>
  </si>
  <si>
    <t>Multi Family</t>
  </si>
  <si>
    <t xml:space="preserve">Mobile Homes </t>
  </si>
  <si>
    <t>Renters - Total</t>
  </si>
  <si>
    <t>Single Family</t>
  </si>
  <si>
    <t>Mobile Homes</t>
  </si>
  <si>
    <t>Electric Customers (only)</t>
  </si>
  <si>
    <t>Gas Customers (only)</t>
  </si>
  <si>
    <t xml:space="preserve">Gas and Electric Total - ESA MFWB </t>
  </si>
  <si>
    <r>
      <t xml:space="preserve">ESA Multifamily In-Unit </t>
    </r>
    <r>
      <rPr>
        <vertAlign val="superscript"/>
        <sz val="10"/>
        <rFont val="Times New Roman"/>
        <family val="1"/>
      </rPr>
      <t>3</t>
    </r>
  </si>
  <si>
    <t>ESA Multifamily Whole Building</t>
  </si>
  <si>
    <t>Totals:</t>
  </si>
  <si>
    <r>
      <rPr>
        <vertAlign val="superscript"/>
        <sz val="11"/>
        <rFont val="Times New Roman"/>
        <family val="1"/>
      </rPr>
      <t xml:space="preserve">1 </t>
    </r>
    <r>
      <rPr>
        <sz val="11"/>
        <rFont val="Times New Roman"/>
        <family val="1"/>
      </rPr>
      <t>Summary data which includes ESA Main Program (SF, MH, MF-In-Unit) and MF CAM.</t>
    </r>
  </si>
  <si>
    <r>
      <rPr>
        <vertAlign val="superscript"/>
        <sz val="11"/>
        <rFont val="Times New Roman"/>
        <family val="1"/>
      </rPr>
      <t xml:space="preserve">2 </t>
    </r>
    <r>
      <rPr>
        <sz val="11"/>
        <rFont val="Times New Roman"/>
        <family val="1"/>
      </rPr>
      <t xml:space="preserve">All savings are calculated based on the following sources: Impact Evaluation Program Years 2015-2017, eTRM or ESA workpapers. </t>
    </r>
  </si>
  <si>
    <r>
      <rPr>
        <vertAlign val="superscript"/>
        <sz val="11"/>
        <rFont val="Times New Roman"/>
        <family val="1"/>
      </rPr>
      <t>3</t>
    </r>
    <r>
      <rPr>
        <sz val="11"/>
        <rFont val="Times New Roman"/>
        <family val="1"/>
      </rPr>
      <t xml:space="preserve"> Included in ESA Main Program expenses.</t>
    </r>
  </si>
  <si>
    <t>Year</t>
  </si>
  <si>
    <t>Utility in Shared Service Territory</t>
  </si>
  <si>
    <t>Eligible Households in Shared Service Territory</t>
  </si>
  <si>
    <t>Eligible Households Treated by Both Utilities in Shared Service Territory</t>
  </si>
  <si>
    <t>SoCalGas</t>
  </si>
  <si>
    <r>
      <t>ESA Table 5 - ESA Direct Purchases &amp; Installation Contractors</t>
    </r>
    <r>
      <rPr>
        <b/>
        <vertAlign val="superscript"/>
        <sz val="12"/>
        <rFont val="Times New Roman"/>
        <family val="1"/>
      </rPr>
      <t xml:space="preserve"> 1</t>
    </r>
  </si>
  <si>
    <t>Contractor</t>
  </si>
  <si>
    <t>County</t>
  </si>
  <si>
    <t>Contractor Type
(Check one or more if applicable)</t>
  </si>
  <si>
    <t>2023 Annual
Expenditures</t>
  </si>
  <si>
    <t>Private</t>
  </si>
  <si>
    <t>CBO</t>
  </si>
  <si>
    <t>WMDVBE</t>
  </si>
  <si>
    <t>LIHEAP</t>
  </si>
  <si>
    <t xml:space="preserve">American Eco Services, Inc. </t>
  </si>
  <si>
    <t xml:space="preserve">San Diego </t>
  </si>
  <si>
    <t>Richard Heath &amp; Associates</t>
  </si>
  <si>
    <t>THA Heating and Air Conditioning Inc.</t>
  </si>
  <si>
    <t>Willdan Engineers and Constructors (CAM)</t>
  </si>
  <si>
    <t>Staples &amp; Associates</t>
  </si>
  <si>
    <t>Total Contractor Expenditures</t>
  </si>
  <si>
    <r>
      <rPr>
        <vertAlign val="superscript"/>
        <sz val="11"/>
        <rFont val="Times New Roman"/>
        <family val="1"/>
      </rPr>
      <t xml:space="preserve">1 </t>
    </r>
    <r>
      <rPr>
        <sz val="11"/>
        <rFont val="Times New Roman"/>
        <family val="1"/>
      </rPr>
      <t xml:space="preserve">Includes contractors for Main ESA Program (SF, MH, MF-In-Unit) and MF CAM  </t>
    </r>
  </si>
  <si>
    <r>
      <t xml:space="preserve">ESA Table 6 - ESA Installation Cost of Program Installation Contractors </t>
    </r>
    <r>
      <rPr>
        <b/>
        <vertAlign val="superscript"/>
        <sz val="12"/>
        <rFont val="Times New Roman"/>
        <family val="1"/>
      </rPr>
      <t>1</t>
    </r>
  </si>
  <si>
    <t>Unit of Measure</t>
  </si>
  <si>
    <t xml:space="preserve">CBO/WMDVBE </t>
  </si>
  <si>
    <t xml:space="preserve">Non-CBO/WMDVBE </t>
  </si>
  <si>
    <t xml:space="preserve">2023 Program Total </t>
  </si>
  <si>
    <t>Installations</t>
  </si>
  <si>
    <t>Dwellings</t>
  </si>
  <si>
    <t>Costs</t>
  </si>
  <si>
    <t>Units Installed</t>
  </si>
  <si>
    <t xml:space="preserve">Installations </t>
  </si>
  <si>
    <t>Cost/ Unit</t>
  </si>
  <si>
    <t>Cost/ 
Household</t>
  </si>
  <si>
    <t>$</t>
  </si>
  <si>
    <t>Other Domestic Hot Water</t>
  </si>
  <si>
    <t>CAM - Central Boiler</t>
  </si>
  <si>
    <t>CAM - Faucet Aerator</t>
  </si>
  <si>
    <t>CAM - Pipe Insulation</t>
  </si>
  <si>
    <t>Air Sealing</t>
  </si>
  <si>
    <t>Evaporative Coolers (Replacement)</t>
  </si>
  <si>
    <t>Evaporative Coolers (Installation)</t>
  </si>
  <si>
    <t>CAM - HEAT Pump Split System</t>
  </si>
  <si>
    <t>CAM - AC Tune-up</t>
  </si>
  <si>
    <t>CAM - Furnace Replacement</t>
  </si>
  <si>
    <t>CAM - Programmable Thermostat</t>
  </si>
  <si>
    <t>Central A/C Tune-up</t>
  </si>
  <si>
    <t>Evaporative Cooler Maintenance</t>
  </si>
  <si>
    <t>CAM - Exterior LED Lighting</t>
  </si>
  <si>
    <t>CAM - Exterior LED Lighting - Pool</t>
  </si>
  <si>
    <t>Exterior LED Lighting - Spa</t>
  </si>
  <si>
    <t>CAM - Interior LED Fixture</t>
  </si>
  <si>
    <t>CAM - Interior LED Lighting</t>
  </si>
  <si>
    <t>CAM - Interior LED Screw-in</t>
  </si>
  <si>
    <t>CAM - Interior TLED Type A Lamps</t>
  </si>
  <si>
    <t>CAM - Interior TLED Type C Lamps</t>
  </si>
  <si>
    <t>CAM - Interior LED Exit Sign</t>
  </si>
  <si>
    <t>CAM - Tier-2 Smart Power Strip</t>
  </si>
  <si>
    <t>CAM - Variable Speed Pool Pump</t>
  </si>
  <si>
    <t xml:space="preserve">Commissioning </t>
  </si>
  <si>
    <t>Audit</t>
  </si>
  <si>
    <t xml:space="preserve">Administration </t>
  </si>
  <si>
    <r>
      <rPr>
        <vertAlign val="superscript"/>
        <sz val="11"/>
        <rFont val="Times New Roman"/>
        <family val="1"/>
      </rPr>
      <t xml:space="preserve">1 </t>
    </r>
    <r>
      <rPr>
        <sz val="11"/>
        <rFont val="Times New Roman"/>
        <family val="1"/>
      </rPr>
      <t xml:space="preserve">Summary data which includes ESA Main Program (SF, MH, MF-In-Unit), MF CAM, MFWB, Pilot Plus and Pilot Deep, CSD Leveraging, and Building Electrification. </t>
    </r>
  </si>
  <si>
    <r>
      <t xml:space="preserve">ESA Table 7 - ESA Expenditures Recorded by Cost Element </t>
    </r>
    <r>
      <rPr>
        <b/>
        <vertAlign val="superscript"/>
        <sz val="12"/>
        <rFont val="Times New Roman"/>
        <family val="1"/>
      </rPr>
      <t>1</t>
    </r>
  </si>
  <si>
    <t>Labor</t>
  </si>
  <si>
    <t>Non-Labor</t>
  </si>
  <si>
    <t xml:space="preserve">Total </t>
  </si>
  <si>
    <r>
      <t xml:space="preserve">ESA Main Program (SF, MH, MF In-Unit) </t>
    </r>
    <r>
      <rPr>
        <vertAlign val="superscript"/>
        <sz val="12"/>
        <rFont val="Times New Roman"/>
        <family val="1"/>
      </rPr>
      <t>2</t>
    </r>
  </si>
  <si>
    <t xml:space="preserve">Enclosure </t>
  </si>
  <si>
    <t xml:space="preserve">HVAC </t>
  </si>
  <si>
    <r>
      <t xml:space="preserve">Multi-Family Common Area Measures </t>
    </r>
    <r>
      <rPr>
        <vertAlign val="superscript"/>
        <sz val="12"/>
        <rFont val="Times New Roman"/>
        <family val="1"/>
      </rPr>
      <t>3</t>
    </r>
  </si>
  <si>
    <r>
      <t xml:space="preserve">Multi-Family Whole Building </t>
    </r>
    <r>
      <rPr>
        <vertAlign val="superscript"/>
        <sz val="12"/>
        <rFont val="Times New Roman"/>
        <family val="1"/>
      </rPr>
      <t>4</t>
    </r>
  </si>
  <si>
    <r>
      <t xml:space="preserve">Pilot Plus and Pilot Deep </t>
    </r>
    <r>
      <rPr>
        <vertAlign val="superscript"/>
        <sz val="12"/>
        <rFont val="Times New Roman"/>
        <family val="1"/>
      </rPr>
      <t>5</t>
    </r>
  </si>
  <si>
    <t>Building Electrification (SCE Only)</t>
  </si>
  <si>
    <t>Clean Energy Homes (SCE Only)</t>
  </si>
  <si>
    <t>Workforce Education and Training</t>
  </si>
  <si>
    <t>Measurement and Evaluation  Studies</t>
  </si>
  <si>
    <t>Regulatory Compliance</t>
  </si>
  <si>
    <t>General Administration</t>
  </si>
  <si>
    <t>TOTAL PROGRAM COSTS</t>
  </si>
  <si>
    <r>
      <rPr>
        <vertAlign val="superscript"/>
        <sz val="11"/>
        <rFont val="Times New Roman"/>
        <family val="1"/>
      </rPr>
      <t>1</t>
    </r>
    <r>
      <rPr>
        <sz val="11"/>
        <rFont val="Times New Roman"/>
        <family val="1"/>
      </rPr>
      <t xml:space="preserve">  "Below the line" administrative costs (rows 63-72) includes ESA Main Program (SF, MH, MF-In-Unit) and does not include administrative costs for ESA CAM, MFWB, or Pilot Plus/Pilot Deep.</t>
    </r>
  </si>
  <si>
    <r>
      <rPr>
        <vertAlign val="superscript"/>
        <sz val="11"/>
        <rFont val="Times New Roman"/>
        <family val="1"/>
      </rPr>
      <t xml:space="preserve">2   </t>
    </r>
    <r>
      <rPr>
        <sz val="11"/>
        <rFont val="Times New Roman"/>
        <family val="1"/>
      </rPr>
      <t>ESA Main Program energy efficiency costs include SF, MH, MF-In-Unit. See Direct Implementation expenses of $9,104,802 in ESA Table 2 Main worksheet..</t>
    </r>
  </si>
  <si>
    <r>
      <rPr>
        <vertAlign val="superscript"/>
        <sz val="11"/>
        <rFont val="Times New Roman"/>
        <family val="1"/>
      </rPr>
      <t xml:space="preserve">3 </t>
    </r>
    <r>
      <rPr>
        <sz val="11"/>
        <rFont val="Times New Roman"/>
        <family val="1"/>
      </rPr>
      <t xml:space="preserve">SDG&amp;E did not account for Multi-Family Common Area Measures (MF CAM) labor and non-labor expenses at this energy efficiency measure level of detail. MF CAM excludes "Administration" and "Direct Implementation (non-incentive)" non-contractor labor and non-labor expenditures of $48,622 and $185,704, respectively. See ESA Table 2A MF CAM worksheet for program expense detail. </t>
    </r>
  </si>
  <si>
    <r>
      <rPr>
        <vertAlign val="superscript"/>
        <sz val="11"/>
        <rFont val="Times New Roman"/>
        <family val="1"/>
      </rPr>
      <t xml:space="preserve">4 </t>
    </r>
    <r>
      <rPr>
        <sz val="11"/>
        <rFont val="Times New Roman"/>
        <family val="1"/>
      </rPr>
      <t xml:space="preserve"> SDG&amp;E did not account for MFWB labor and non-labor expenses at this energy efficiency measure level of detail. MFWB program excludes "Administration" and "Direct Implementation (non-incentive)" non-contractor labor and non-labor expenditures of $354,726 and $604,052, respectively. See ESA Table 2B MFWB worksheet for program expense detail.</t>
    </r>
  </si>
  <si>
    <r>
      <rPr>
        <vertAlign val="superscript"/>
        <sz val="11"/>
        <rFont val="Times New Roman"/>
        <family val="1"/>
      </rPr>
      <t>5</t>
    </r>
    <r>
      <rPr>
        <sz val="11"/>
        <rFont val="Times New Roman"/>
        <family val="1"/>
      </rPr>
      <t xml:space="preserve"> SDG&amp;E did not account for Pilot Plus and Pilot Deep labor and non-labor expenses at this energy efficiency measure level of detail. Pilot Plus and Pilot Deep excludes "Administration" non-contractor labor and non-labor expenditures of $43,231 and $57,590, respectively. See ESA Table 2C PP PD worksheet for program expense detail.</t>
    </r>
  </si>
  <si>
    <r>
      <t xml:space="preserve">ESA Table 8 - ESA Homes Unwilling / Unable to Participate </t>
    </r>
    <r>
      <rPr>
        <b/>
        <vertAlign val="superscript"/>
        <sz val="12"/>
        <rFont val="Times New Roman"/>
        <family val="1"/>
      </rPr>
      <t xml:space="preserve">1  </t>
    </r>
    <r>
      <rPr>
        <b/>
        <sz val="12"/>
        <rFont val="Times New Roman"/>
        <family val="1"/>
      </rPr>
      <t xml:space="preserve">      </t>
    </r>
  </si>
  <si>
    <t>Reason Provided</t>
  </si>
  <si>
    <t>Customer Unwilling/Declined Program Measures</t>
  </si>
  <si>
    <t>Customer Unavailable -Scheduling Conflicts</t>
  </si>
  <si>
    <t>Hazardous Environment (unsafe/unclean)</t>
  </si>
  <si>
    <t>Landlord Refused to Authorize Participation</t>
  </si>
  <si>
    <t>Household Income Exceeds Allowable Limits</t>
  </si>
  <si>
    <t>Unable to Provide Required Documentation</t>
  </si>
  <si>
    <t>Other Infeasible/ Ineligible</t>
  </si>
  <si>
    <t>SAN DIEGO</t>
  </si>
  <si>
    <t>ORANGE</t>
  </si>
  <si>
    <r>
      <rPr>
        <vertAlign val="superscript"/>
        <sz val="11"/>
        <rFont val="Times New Roman"/>
        <family val="1"/>
      </rPr>
      <t>1</t>
    </r>
    <r>
      <rPr>
        <sz val="11"/>
        <rFont val="Times New Roman"/>
        <family val="1"/>
      </rPr>
      <t xml:space="preserve"> Summary data  includes ESA Main Program (SF, MH, MF-In-Unit), MF CAM, MFWB, Pilot Plus and Pilot Deep, CSD Leveraging, and Building Electrification. </t>
    </r>
  </si>
  <si>
    <t xml:space="preserve">ESAP Coordinated Treatment (SCE and SCG only) </t>
  </si>
  <si>
    <r>
      <t xml:space="preserve">Reason Why Household did not Receive Additional Measures from one Utility or Partnering Agency </t>
    </r>
    <r>
      <rPr>
        <b/>
        <vertAlign val="superscript"/>
        <sz val="12"/>
        <rFont val="Times New Roman"/>
        <family val="1"/>
      </rPr>
      <t>1</t>
    </r>
  </si>
  <si>
    <t># of Households Received Measures from one Utility, but not other Utility or Partnering Agency</t>
  </si>
  <si>
    <t># of Customer Unwilling/Declined Program Measures</t>
  </si>
  <si>
    <t># of Customer Unavailable -Scheduling Conflicts</t>
  </si>
  <si>
    <t># of Hazardous Environment (unsafe/unclean)</t>
  </si>
  <si>
    <t># of Landlord Refused to Authorize Participation</t>
  </si>
  <si>
    <t># of Other Infeasible/ Ineligible</t>
  </si>
  <si>
    <r>
      <rPr>
        <vertAlign val="superscript"/>
        <sz val="11"/>
        <rFont val="Times New Roman"/>
        <family val="1"/>
      </rPr>
      <t>1</t>
    </r>
    <r>
      <rPr>
        <sz val="11"/>
        <rFont val="Times New Roman"/>
        <family val="1"/>
      </rPr>
      <t xml:space="preserve">  Summary data includes  ESA Main Program (SF, MH, MF-In-Unit), MF CAM and MFWB. </t>
    </r>
  </si>
  <si>
    <t>ESA Table 9 - ESA Building Electrification (SCE Only) Life Cycle Bill Savings by Measure</t>
  </si>
  <si>
    <t xml:space="preserve">Residential Energy Rate Used for Bill Savings Calculations  </t>
  </si>
  <si>
    <t xml:space="preserve">Non-Residential Energy Rate Used for Bill Savings Calculations  (MF In-Unit, MF CAM, MFWB) </t>
  </si>
  <si>
    <t>$/kWh</t>
  </si>
  <si>
    <t>$/Therm</t>
  </si>
  <si>
    <t>ESA Table 10 - ESA Bill Savings Calculations</t>
  </si>
  <si>
    <t>ESA Table 10A</t>
  </si>
  <si>
    <t>ESA Table 10B</t>
  </si>
  <si>
    <t>Bill Savings Calculations by Program Year (ESA Main - SF, MH, MF-In-Unit)</t>
  </si>
  <si>
    <t xml:space="preserve">Bill Savings Calculations by Program Year (Pilot Plus and Pilot Deep) </t>
  </si>
  <si>
    <t>Program Year</t>
  </si>
  <si>
    <t>Program Costs</t>
  </si>
  <si>
    <t>Program Lifecycle Bill Savings</t>
  </si>
  <si>
    <t>Program Bill Savings/ Cost Ratio</t>
  </si>
  <si>
    <t>Per Home Average Lifecycle Bill Savings</t>
  </si>
  <si>
    <t>Note: Pilot did not launch until after 2023.</t>
  </si>
  <si>
    <t xml:space="preserve">ESA Table 10C </t>
  </si>
  <si>
    <t>ESA Table 10D</t>
  </si>
  <si>
    <r>
      <t>Bill Savings Calculations by Program Year - MF CAM and MFWB</t>
    </r>
    <r>
      <rPr>
        <b/>
        <vertAlign val="superscript"/>
        <sz val="12"/>
        <rFont val="Times New Roman"/>
        <family val="1"/>
      </rPr>
      <t xml:space="preserve"> 1</t>
    </r>
  </si>
  <si>
    <t>Bill Savings Calculations by Program Year - Building Electrification</t>
  </si>
  <si>
    <t>Per In-Unit Average Lifecycle Bill Savings</t>
  </si>
  <si>
    <t>Per Property Average Lifecycle Bill Savings</t>
  </si>
  <si>
    <r>
      <rPr>
        <vertAlign val="superscript"/>
        <sz val="12"/>
        <rFont val="Times New Roman"/>
        <family val="1"/>
      </rPr>
      <t>1</t>
    </r>
    <r>
      <rPr>
        <sz val="12"/>
        <rFont val="Times New Roman"/>
        <family val="1"/>
      </rPr>
      <t xml:space="preserve">  Table 10C reflects ESA MF CAM only for PY 2023</t>
    </r>
  </si>
  <si>
    <t xml:space="preserve">Note: Building Electrification Pilot is not applicable to SDG&amp;E. </t>
  </si>
  <si>
    <t>ESA Table 11 - ESA Fund Shifting</t>
  </si>
  <si>
    <r>
      <t xml:space="preserve">FUND SHIFT AMOUNT </t>
    </r>
    <r>
      <rPr>
        <b/>
        <vertAlign val="superscript"/>
        <sz val="12"/>
        <rFont val="Times New Roman"/>
        <family val="1"/>
      </rPr>
      <t>1</t>
    </r>
  </si>
  <si>
    <r>
      <t>Budget</t>
    </r>
    <r>
      <rPr>
        <b/>
        <vertAlign val="superscript"/>
        <sz val="11"/>
        <rFont val="Times New Roman"/>
        <family val="1"/>
      </rPr>
      <t xml:space="preserve"> </t>
    </r>
  </si>
  <si>
    <t>Expenditures</t>
  </si>
  <si>
    <r>
      <t xml:space="preserve">(Budget - Expenditures = Variance) </t>
    </r>
    <r>
      <rPr>
        <b/>
        <vertAlign val="superscript"/>
        <sz val="11"/>
        <color rgb="FF000000"/>
        <rFont val="Arial"/>
        <family val="2"/>
      </rPr>
      <t>2</t>
    </r>
  </si>
  <si>
    <t>Among Categories</t>
  </si>
  <si>
    <t>Carry Forward from 2022</t>
  </si>
  <si>
    <t>Committed from 2022</t>
  </si>
  <si>
    <t>Program Year 2023</t>
  </si>
  <si>
    <t>Total Authorized</t>
  </si>
  <si>
    <t>Total Expenditures</t>
  </si>
  <si>
    <t>Variance</t>
  </si>
  <si>
    <t>(1) Shift of Current Year Authorized</t>
  </si>
  <si>
    <t xml:space="preserve">(2) Shift of Carry Forward </t>
  </si>
  <si>
    <t>(3) Shift of Committed</t>
  </si>
  <si>
    <r>
      <t>Total Shifted  Gas/ Electric</t>
    </r>
    <r>
      <rPr>
        <b/>
        <vertAlign val="superscript"/>
        <sz val="10"/>
        <rFont val="Times New Roman"/>
        <family val="1"/>
      </rPr>
      <t xml:space="preserve">  </t>
    </r>
  </si>
  <si>
    <t>% of Authorized Total</t>
  </si>
  <si>
    <t>Fund Shifting Source
1. Current Year Authorized
2. Carried Forward
3. Carried Back</t>
  </si>
  <si>
    <t>To/From Year</t>
  </si>
  <si>
    <t>Fund Shift Description</t>
  </si>
  <si>
    <t>Authorization</t>
  </si>
  <si>
    <t>ex. $x,xxx</t>
  </si>
  <si>
    <t>ex.  $x,xxx</t>
  </si>
  <si>
    <t>($x,xxx)</t>
  </si>
  <si>
    <t>x%</t>
  </si>
  <si>
    <t>G-xxxx, D.xx- xx-xxx</t>
  </si>
  <si>
    <t>Appliance</t>
  </si>
  <si>
    <t>1.
2. 
3.</t>
  </si>
  <si>
    <t>1. 
2.
3.</t>
  </si>
  <si>
    <t>1.
2.
3.</t>
  </si>
  <si>
    <t>1. Current Year Authorized
2.
3.</t>
  </si>
  <si>
    <t>1. 2023
2.
3.</t>
  </si>
  <si>
    <t>1. Shifted to Customer Enrollment
2. 
3.</t>
  </si>
  <si>
    <t>1.  D.21-06-015
2.
3.</t>
  </si>
  <si>
    <t>1. Shifted to Implementer Compensation
2. 
3.</t>
  </si>
  <si>
    <t>1. Shifted from Electric HVAC to Gas HVAC
2. 
3.</t>
  </si>
  <si>
    <t>1. 
2. 
3.</t>
  </si>
  <si>
    <t>1. Shifted from Domestic Hot Water and Lighting
2. 
3.</t>
  </si>
  <si>
    <t>1.
2.  
3.</t>
  </si>
  <si>
    <t>Contractor Advanced Funds</t>
  </si>
  <si>
    <t xml:space="preserve">1. Shifted from Enclosure
2. 
3. </t>
  </si>
  <si>
    <r>
      <t xml:space="preserve">Multi-Family In-Unit </t>
    </r>
    <r>
      <rPr>
        <vertAlign val="superscript"/>
        <sz val="10"/>
        <rFont val="Arial"/>
        <family val="2"/>
      </rPr>
      <t>3</t>
    </r>
  </si>
  <si>
    <r>
      <t xml:space="preserve">Multi-Family Common Area Measures </t>
    </r>
    <r>
      <rPr>
        <vertAlign val="superscript"/>
        <sz val="10"/>
        <rFont val="Arial"/>
        <family val="2"/>
      </rPr>
      <t>4</t>
    </r>
  </si>
  <si>
    <r>
      <t xml:space="preserve">Multi-Family Whole Building </t>
    </r>
    <r>
      <rPr>
        <vertAlign val="superscript"/>
        <sz val="10"/>
        <rFont val="Arial"/>
        <family val="2"/>
      </rPr>
      <t>5</t>
    </r>
  </si>
  <si>
    <r>
      <t xml:space="preserve">Pilot Plus and Pilot Deep </t>
    </r>
    <r>
      <rPr>
        <vertAlign val="superscript"/>
        <sz val="10"/>
        <rFont val="Arial"/>
        <family val="2"/>
      </rPr>
      <t>6</t>
    </r>
  </si>
  <si>
    <t>Clean Energy Homes</t>
  </si>
  <si>
    <r>
      <t xml:space="preserve">SASH/MASH </t>
    </r>
    <r>
      <rPr>
        <vertAlign val="superscript"/>
        <sz val="10"/>
        <rFont val="Arial"/>
        <family val="2"/>
      </rPr>
      <t>7</t>
    </r>
  </si>
  <si>
    <t>Leveraging</t>
  </si>
  <si>
    <t>1. Shifted to Inspections
2.
3.</t>
  </si>
  <si>
    <t>1. Shifted from Training Center
2.
3.</t>
  </si>
  <si>
    <t>Statewide ME&amp;O</t>
  </si>
  <si>
    <t>M&amp;E Studies</t>
  </si>
  <si>
    <r>
      <rPr>
        <vertAlign val="superscript"/>
        <sz val="11"/>
        <rFont val="Times New Roman"/>
        <family val="1"/>
      </rPr>
      <t xml:space="preserve">1 </t>
    </r>
    <r>
      <rPr>
        <sz val="11"/>
        <rFont val="Times New Roman"/>
        <family val="1"/>
      </rPr>
      <t>Energy Savings Assistance Program fund shifting activity that falls within rules laid out in Section 20.1 of D.08-11-031 as modified by D.10-10-008, 16-11-022, D.17-12-009, and D.21-06-015. In D.21-06-015, the Commission revised the fund shift rules allowing flexibility to shift funds between the categories and fuel type.</t>
    </r>
  </si>
  <si>
    <r>
      <rPr>
        <vertAlign val="superscript"/>
        <sz val="11"/>
        <rFont val="Times New Roman"/>
        <family val="1"/>
      </rPr>
      <t xml:space="preserve">2 </t>
    </r>
    <r>
      <rPr>
        <sz val="11"/>
        <rFont val="Times New Roman"/>
        <family val="1"/>
      </rPr>
      <t>Total unspent funds are based on authorized budgets less expenditures.  The unspent amount is not the same as the amounts (over/under collection) in the Balancing Accounts which are based on the annual collections minus the annual expenditures and plus or minus interest expense</t>
    </r>
  </si>
  <si>
    <r>
      <rPr>
        <vertAlign val="superscript"/>
        <sz val="11"/>
        <rFont val="Times New Roman"/>
        <family val="1"/>
      </rPr>
      <t>3</t>
    </r>
    <r>
      <rPr>
        <sz val="11"/>
        <rFont val="Times New Roman"/>
        <family val="1"/>
      </rPr>
      <t xml:space="preserve"> Budget authorized in Advice Letter 4115-E / 3144-G. See footnote 5 for additional information.</t>
    </r>
  </si>
  <si>
    <r>
      <rPr>
        <vertAlign val="superscript"/>
        <sz val="11"/>
        <rFont val="Times New Roman"/>
        <family val="1"/>
      </rPr>
      <t xml:space="preserve">4 </t>
    </r>
    <r>
      <rPr>
        <sz val="11"/>
        <rFont val="Times New Roman"/>
        <family val="1"/>
      </rPr>
      <t>D.19-06-022 directs the IOUs to use unspent and uncommitted ESA CAM funds for program year 2022. D.21-06-015 directs the IOUs to carry-forward all unspent and uncommitted ESA common area measures funding as of June 30, 2021 into the remainder of program year 2023.  The unspent funds remaining at the end of December 31, 2022 was $2,808,028.</t>
    </r>
  </si>
  <si>
    <r>
      <rPr>
        <vertAlign val="superscript"/>
        <sz val="11"/>
        <rFont val="Times New Roman"/>
        <family val="1"/>
      </rPr>
      <t>5</t>
    </r>
    <r>
      <rPr>
        <sz val="11"/>
        <rFont val="Times New Roman"/>
        <family val="1"/>
      </rPr>
      <t xml:space="preserve"> MFWB authorized budget of $5,698,470 excludes $2,166,111 in multifamily funds to continue In-Unit treatment through the Main ESA Program until the MFWB program enrollment launched on July 1, 2023. Total Multifamily In-Unit, and Multifamily Whole Building 2023 authorized budget is $7,864,581 per D.21-06-015, Attachment 1, Table 11.</t>
    </r>
  </si>
  <si>
    <r>
      <rPr>
        <vertAlign val="superscript"/>
        <sz val="11"/>
        <rFont val="Times New Roman"/>
        <family val="1"/>
      </rPr>
      <t>6</t>
    </r>
    <r>
      <rPr>
        <sz val="11"/>
        <rFont val="Times New Roman"/>
        <family val="1"/>
      </rPr>
      <t xml:space="preserve"> Authorized budget of $1,526,683 in 2023 per D.21-06-015, Attachment 2, adjusted for 2022 unspent funds of $1,399,003. In accordance with D.21-06-015, OP 181, funds not expended in previous program years will be available for the Pilot Plus &amp; Pilot Deep throughout the 2022-2026 program cycle. </t>
    </r>
  </si>
  <si>
    <r>
      <rPr>
        <vertAlign val="superscript"/>
        <sz val="11"/>
        <rFont val="Times New Roman"/>
        <family val="1"/>
      </rPr>
      <t xml:space="preserve">7 </t>
    </r>
    <r>
      <rPr>
        <sz val="11"/>
        <rFont val="Times New Roman"/>
        <family val="1"/>
      </rPr>
      <t>Consistent with OP 12 of D.15-01-027, any remaining unspent and unencumbered SASH/MASH program funds should be used for measures in low income energy efficiency programs in residential housing that benefit ratepayers. On October 31, 2023, SDG&amp;E submitted AL 4285-E  requesting transfer of unspent SASH/MASH funds to the ESA programs. The AL became effective on November 30, 2023. The SASH &amp; MASH unspent funds were transferred to the Low Income Energy Efficiency Balancing Account (LIEEBA) - Electric in December 2023. The unspent funds transferred will be used primarily to support the Main ESA Program implementation.</t>
    </r>
  </si>
  <si>
    <t>Note: The supplemental table below shows the cumulative unspent and overcollected funds available in the electric and gas balancing accounts that are committed to the current program cycle or will be used to offset future revenue collections.</t>
  </si>
  <si>
    <t>Electric
LIEEBA</t>
  </si>
  <si>
    <t>Gas
PGLIEEBA</t>
  </si>
  <si>
    <t>Total Unspent/Overcollected funds available in balancing account as of December 31, 2023</t>
  </si>
  <si>
    <t>Less: SCE &amp; SCG ESA MFWB Net Activity as of December 31, 2023</t>
  </si>
  <si>
    <r>
      <t xml:space="preserve">Less: Amortization of pre-2023 over-collections/unspent funds included in 2024 PPP rates </t>
    </r>
    <r>
      <rPr>
        <vertAlign val="superscript"/>
        <sz val="11"/>
        <rFont val="Times New Roman"/>
        <family val="1"/>
      </rPr>
      <t>8</t>
    </r>
  </si>
  <si>
    <r>
      <t xml:space="preserve">Less: Estimated unspent committed contracted funds for ESA Main program year 2023 </t>
    </r>
    <r>
      <rPr>
        <vertAlign val="superscript"/>
        <sz val="11"/>
        <rFont val="Times New Roman"/>
        <family val="1"/>
      </rPr>
      <t>9</t>
    </r>
  </si>
  <si>
    <r>
      <t xml:space="preserve">Less: Unspent committed funds for ESA MFWB as of December 31, 2023 </t>
    </r>
    <r>
      <rPr>
        <vertAlign val="superscript"/>
        <sz val="11"/>
        <rFont val="Times New Roman"/>
        <family val="1"/>
      </rPr>
      <t>10</t>
    </r>
  </si>
  <si>
    <t>Less: Unspent committed funds for ESA Pilot Plus &amp; Pilot Deep as of December 31, 2023</t>
  </si>
  <si>
    <t>Less: SASH/MASH unspent committed funds for ESA Main as of December 31, 2023</t>
  </si>
  <si>
    <r>
      <t xml:space="preserve">Total Unspent/Uncommitted/Overcollected (Undercollected) Funds Available to Offset Future Revenue Collections as of December 31, 2023 </t>
    </r>
    <r>
      <rPr>
        <b/>
        <vertAlign val="superscript"/>
        <sz val="11"/>
        <rFont val="Times New Roman"/>
        <family val="1"/>
      </rPr>
      <t>8</t>
    </r>
  </si>
  <si>
    <r>
      <rPr>
        <vertAlign val="superscript"/>
        <sz val="11"/>
        <rFont val="Times New Roman"/>
        <family val="1"/>
      </rPr>
      <t>8</t>
    </r>
    <r>
      <rPr>
        <sz val="11"/>
        <rFont val="Times New Roman"/>
        <family val="1"/>
      </rPr>
      <t xml:space="preserve"> In D.21-06-015, the Commission directs the Investor-Owned Utilities (IOUs) to use unspent ESA Program funds to achieve program and policy objectives and to offset future revenue collections.  Consistent with this directive, SDG&amp;E will partially offset its 2024 electric and gas revenue collections by $8,500,000 and $6,500,000, respectively, utilizing pre-2023 unspent and uncommitted funds. See SDG&amp;E Advice Letter 4291-E &amp; 3245-G, effective January 1, 2024.</t>
    </r>
  </si>
  <si>
    <r>
      <rPr>
        <vertAlign val="superscript"/>
        <sz val="11"/>
        <rFont val="Times New Roman"/>
        <family val="1"/>
      </rPr>
      <t>9</t>
    </r>
    <r>
      <rPr>
        <sz val="11"/>
        <rFont val="Times New Roman"/>
        <family val="1"/>
      </rPr>
      <t xml:space="preserve"> SDG&amp;E defines commitments per D.17-09-022, OP 131, which stated “For the purposes of this Decision, the term “committed funds” is defined as funds that are committed to a specific California Alternate Rates for Energy (CARE) Program/Energy Savings Assistance (ESA) Program contract or customer project. The term “uncommitted funds” is defined as those unspent funds that are not committed to existing CARE Program/ESA Program projects or contracts. The term “unspent funds,” without qualification, refers to all CARE Program/ESA Program authorized yet unspent funds, whether committed or not, unless the term is qualified to specify whether funds are committed.”
The estimated unspent committed contracted funds from the 2023 program year will be finalized upon completion of contract amendment in Q2 2024.</t>
    </r>
  </si>
  <si>
    <r>
      <rPr>
        <vertAlign val="superscript"/>
        <sz val="11"/>
        <rFont val="Times New Roman"/>
        <family val="1"/>
      </rPr>
      <t xml:space="preserve">10 </t>
    </r>
    <r>
      <rPr>
        <sz val="11"/>
        <rFont val="Times New Roman"/>
        <family val="1"/>
      </rPr>
      <t>Unspent committed funds includes $4,739,692 from Multi-Family Whole Building and $367,063 from Multi-Family In-Unit.</t>
    </r>
  </si>
  <si>
    <t xml:space="preserve">ESA Table 12 - ESA Categorical and Other Enrollment </t>
  </si>
  <si>
    <r>
      <t>ESA Table 12A
ESA Main (SF, MH, MF In-Unit)</t>
    </r>
    <r>
      <rPr>
        <b/>
        <vertAlign val="superscript"/>
        <sz val="12"/>
        <rFont val="Times New Roman"/>
        <family val="1"/>
      </rPr>
      <t xml:space="preserve"> 1</t>
    </r>
  </si>
  <si>
    <r>
      <t>ESA Table 12B</t>
    </r>
    <r>
      <rPr>
        <b/>
        <vertAlign val="superscript"/>
        <sz val="12"/>
        <color rgb="FF000000"/>
        <rFont val="Times New Roman"/>
        <family val="1"/>
      </rPr>
      <t xml:space="preserve">3
</t>
    </r>
    <r>
      <rPr>
        <b/>
        <sz val="12"/>
        <color rgb="FF000000"/>
        <rFont val="Times New Roman"/>
        <family val="1"/>
      </rPr>
      <t>ESA Pilot Plus and Pilot Deep</t>
    </r>
  </si>
  <si>
    <t>Type of Enrollment</t>
  </si>
  <si>
    <t>Number of  Homes Treated</t>
  </si>
  <si>
    <t>Women, Infants, and Children Program (WIC)</t>
  </si>
  <si>
    <t>Supplemental Security Income (SSI)</t>
  </si>
  <si>
    <t>REMINDER:</t>
  </si>
  <si>
    <t>CalFresh/Supplemental Nutrition Assistance Program - Food Stamps</t>
  </si>
  <si>
    <t>Please make edits/modifications in red.</t>
  </si>
  <si>
    <t>CalWORKs/Temporary Assistance for Needy Families (TANF)</t>
  </si>
  <si>
    <t>Tribal TANF</t>
  </si>
  <si>
    <t xml:space="preserve">Medicaid/Medi-Cal for Families </t>
  </si>
  <si>
    <t>Healthy Families A&amp;B</t>
  </si>
  <si>
    <t>National School Lunch Program (NSLP) - Free Lunch</t>
  </si>
  <si>
    <t>Low-income Home Energy Assistance Program (LIHEAP)</t>
  </si>
  <si>
    <t>Bureau of Indian Affairs General Assistance</t>
  </si>
  <si>
    <t>Head Start Income Eligible - (Tribal Only)</t>
  </si>
  <si>
    <t>CARE Income Certified</t>
  </si>
  <si>
    <r>
      <t>80/20 Rule</t>
    </r>
    <r>
      <rPr>
        <vertAlign val="superscript"/>
        <sz val="12"/>
        <rFont val="Times New Roman"/>
        <family val="1"/>
      </rPr>
      <t xml:space="preserve"> 2</t>
    </r>
  </si>
  <si>
    <t>Targeted Self Certification</t>
  </si>
  <si>
    <t>Standard Enrollment</t>
  </si>
  <si>
    <t>ESA Table 12C
ESA Building Electrification (SCE Only)</t>
  </si>
  <si>
    <t>80/20 Rule</t>
  </si>
  <si>
    <r>
      <rPr>
        <vertAlign val="superscript"/>
        <sz val="11"/>
        <rFont val="Times New Roman"/>
        <family val="1"/>
      </rPr>
      <t xml:space="preserve">1 </t>
    </r>
    <r>
      <rPr>
        <sz val="11"/>
        <rFont val="Times New Roman"/>
        <family val="1"/>
      </rPr>
      <t>Summary data which includes ESA Main Program (SF, MH, MF-In-Unit).</t>
    </r>
  </si>
  <si>
    <r>
      <rPr>
        <vertAlign val="superscript"/>
        <sz val="11"/>
        <rFont val="Times New Roman"/>
        <family val="1"/>
      </rPr>
      <t xml:space="preserve">2 </t>
    </r>
    <r>
      <rPr>
        <sz val="11"/>
        <rFont val="Times New Roman"/>
        <family val="1"/>
      </rPr>
      <t>Pursuant to D.01-03-028 OP 3(a) which is applicable to master-metered as well as individual metered homes which allows treatment of property when 80% of tenants are income qualified for ESA Program.</t>
    </r>
  </si>
  <si>
    <r>
      <rPr>
        <vertAlign val="superscript"/>
        <sz val="11"/>
        <rFont val="Times New Roman"/>
        <family val="1"/>
      </rPr>
      <t xml:space="preserve">3 </t>
    </r>
    <r>
      <rPr>
        <sz val="11"/>
        <rFont val="Times New Roman"/>
        <family val="1"/>
      </rPr>
      <t xml:space="preserve">SDG&amp;E's Pilot Plus and Pilot Deep will launch in 2024. </t>
    </r>
  </si>
  <si>
    <r>
      <t xml:space="preserve">ESA Table 13A - ESA Leveraging &amp; Integration </t>
    </r>
    <r>
      <rPr>
        <b/>
        <vertAlign val="superscript"/>
        <sz val="12"/>
        <rFont val="Times New Roman"/>
        <family val="1"/>
      </rPr>
      <t xml:space="preserve">1 </t>
    </r>
  </si>
  <si>
    <r>
      <t xml:space="preserve">ESA Table 13A-1
ESA Main (SF, MH, MF In-Unit) </t>
    </r>
    <r>
      <rPr>
        <b/>
        <vertAlign val="superscript"/>
        <sz val="12"/>
        <rFont val="Times New Roman"/>
        <family val="1"/>
      </rPr>
      <t>1</t>
    </r>
  </si>
  <si>
    <t>Partner</t>
  </si>
  <si>
    <t>Brief Description of Effort</t>
  </si>
  <si>
    <t>Relationship outside the IOU?</t>
  </si>
  <si>
    <t>MOU Present?</t>
  </si>
  <si>
    <r>
      <t xml:space="preserve">Amount of Dollars Saved </t>
    </r>
    <r>
      <rPr>
        <vertAlign val="superscript"/>
        <sz val="12"/>
        <rFont val="Times New Roman"/>
        <family val="1"/>
      </rPr>
      <t>2</t>
    </r>
  </si>
  <si>
    <r>
      <t xml:space="preserve">Amount of Energy Savings </t>
    </r>
    <r>
      <rPr>
        <vertAlign val="superscript"/>
        <sz val="12"/>
        <rFont val="Times New Roman"/>
        <family val="1"/>
      </rPr>
      <t>3</t>
    </r>
  </si>
  <si>
    <r>
      <t xml:space="preserve">Other Measurable Benefits </t>
    </r>
    <r>
      <rPr>
        <vertAlign val="superscript"/>
        <sz val="12"/>
        <rFont val="Times New Roman"/>
        <family val="1"/>
      </rPr>
      <t>3</t>
    </r>
  </si>
  <si>
    <r>
      <t xml:space="preserve">Enrollments Resulting from Leveraging Effort </t>
    </r>
    <r>
      <rPr>
        <vertAlign val="superscript"/>
        <sz val="12"/>
        <rFont val="Times New Roman"/>
        <family val="1"/>
      </rPr>
      <t>4</t>
    </r>
  </si>
  <si>
    <r>
      <t xml:space="preserve">Methodology </t>
    </r>
    <r>
      <rPr>
        <vertAlign val="superscript"/>
        <sz val="12"/>
        <rFont val="Times New Roman"/>
        <family val="1"/>
      </rPr>
      <t>5</t>
    </r>
  </si>
  <si>
    <t>Meets all Criteria</t>
  </si>
  <si>
    <t>If not, explain</t>
  </si>
  <si>
    <t>SDG&amp;E’s partners with local CSD agencies to enroll eligible LIHEAP bill assistance customers in the ESA Program. ESA expanded efforts which allowed LIHEAP agencies to preform outreach and assessment services.</t>
  </si>
  <si>
    <t>Yes</t>
  </si>
  <si>
    <t>No</t>
  </si>
  <si>
    <t>Unknown</t>
  </si>
  <si>
    <t xml:space="preserve">Sum of savings per treated homes identified as having LIHEAP agency as the source of the enrollment. </t>
  </si>
  <si>
    <t xml:space="preserve">We are unable to accurately track dollars saved from this effort. </t>
  </si>
  <si>
    <t>DAC-SASH</t>
  </si>
  <si>
    <t xml:space="preserve">Leveraging partnership with GRID where SDG&amp;E received list of potential ESA Leads. Lead generated ESA Program enrollments. </t>
  </si>
  <si>
    <t xml:space="preserve">Sum of savings per treated homes identified as having Grid Alternatives (SASH) as the source of the enrollment. </t>
  </si>
  <si>
    <t>SDCWA</t>
  </si>
  <si>
    <t xml:space="preserve">Partnership to leverage installation of customers receiving water saving measures in SDCWA service territory. SDCWA provides rebates to SDG&amp;E for measures. </t>
  </si>
  <si>
    <t xml:space="preserve">Total rebate amount received from SDCWA in 2023. </t>
  </si>
  <si>
    <t xml:space="preserve">We are unable to track the savings from this effort. </t>
  </si>
  <si>
    <t>CARE/Medical Baseline</t>
  </si>
  <si>
    <t>Marketing to customers enrolled in CARE and/or Medical Baseline</t>
  </si>
  <si>
    <t>kWh: 7,765
kW: 1
Therms: 44</t>
  </si>
  <si>
    <t>Sum of savings per treated homes identified as having CARE or Medical Baseline as lead source.</t>
  </si>
  <si>
    <t>CARE High Usage</t>
  </si>
  <si>
    <t>Automated Lead Generation for CARE High Usage Verification Process</t>
  </si>
  <si>
    <t xml:space="preserve">kWh: 39,595
kW: 4
Therms: 219
</t>
  </si>
  <si>
    <t>Sum of savings per treated homes identified as having CARE High Usage as lead source</t>
  </si>
  <si>
    <t>ESA Table 13A-2
MF CAM and MFWB</t>
  </si>
  <si>
    <t>Amount of Dollars Saved [2]</t>
  </si>
  <si>
    <t>Amount of Energy Savings [3]</t>
  </si>
  <si>
    <t>Other Measurable Benefits [3]</t>
  </si>
  <si>
    <t>Enrollments Resulting from Leveraging Effort [4]</t>
  </si>
  <si>
    <t>Methodology [5]</t>
  </si>
  <si>
    <t>If not,  Explain</t>
  </si>
  <si>
    <t>SOMAH</t>
  </si>
  <si>
    <t>Leveraging partnership with CSE where SDG&amp;E received list of potential ESA Leads. Lead generated for ESA MFWB.</t>
  </si>
  <si>
    <t>RZNET</t>
  </si>
  <si>
    <t>For properties not eligible/interested in MFWB, referral to RZNET is made. RZNET refers properties that may also benefit from additional measures in MFWB program.</t>
  </si>
  <si>
    <t>ESA Table 13A-3
ESA Pilot Plus and Pilot Deep</t>
  </si>
  <si>
    <t xml:space="preserve">
ESA Table 13A-4
ESA Building Electrification (SCE Only)</t>
  </si>
  <si>
    <t>ESA Table 13A-5
ESA Clean Energy Homes (SCE Only)</t>
  </si>
  <si>
    <t xml:space="preserve">Note: Summary data includes ESA Main Program (SF, MH, MF-In-Unit), Pilot Plus and Pilot Deep, MF CAM, Building Electrification, and Clean Energy Homes. </t>
  </si>
  <si>
    <r>
      <rPr>
        <vertAlign val="superscript"/>
        <sz val="12"/>
        <rFont val="Times New Roman"/>
        <family val="1"/>
      </rPr>
      <t>1</t>
    </r>
    <r>
      <rPr>
        <sz val="12"/>
        <rFont val="Times New Roman"/>
        <family val="1"/>
      </rPr>
      <t xml:space="preserve"> Leveraging, Interdepartmental integration, Program Coordination, Data Sharing, ME&amp;O, etc.</t>
    </r>
  </si>
  <si>
    <r>
      <rPr>
        <vertAlign val="superscript"/>
        <sz val="12"/>
        <rFont val="Times New Roman"/>
        <family val="1"/>
      </rPr>
      <t>2</t>
    </r>
    <r>
      <rPr>
        <sz val="12"/>
        <rFont val="Times New Roman"/>
        <family val="1"/>
      </rPr>
      <t xml:space="preserve"> Leveraging and Integration efforts are measurable and quantifiable in terms of dollars saved by the IOU (Shared/contributed/donated resources, shared marketing materials, shared information technology, shared programmatic infrastructure, among others are just some examples of cost and/or resource savings to the IOU). </t>
    </r>
  </si>
  <si>
    <r>
      <rPr>
        <vertAlign val="superscript"/>
        <sz val="12"/>
        <rFont val="Times New Roman"/>
        <family val="1"/>
      </rPr>
      <t xml:space="preserve">3 </t>
    </r>
    <r>
      <rPr>
        <sz val="12"/>
        <rFont val="Times New Roman"/>
        <family val="1"/>
      </rPr>
      <t>Annual Energy savings/benefits for measures installation in 2023.  Leveraging efforts are measurable and quantifiable in terms of home energy benefits/ savings to the eligible households.</t>
    </r>
  </si>
  <si>
    <r>
      <rPr>
        <vertAlign val="superscript"/>
        <sz val="12"/>
        <rFont val="Times New Roman"/>
        <family val="1"/>
      </rPr>
      <t xml:space="preserve">4 </t>
    </r>
    <r>
      <rPr>
        <sz val="12"/>
        <rFont val="Times New Roman"/>
        <family val="1"/>
      </rPr>
      <t>Enrollment increases. Leveraging efforts are measurable and quantifiable in terms of program enrollment increases and/or customers served.</t>
    </r>
  </si>
  <si>
    <r>
      <rPr>
        <vertAlign val="superscript"/>
        <sz val="12"/>
        <rFont val="Times New Roman"/>
        <family val="1"/>
      </rPr>
      <t>5</t>
    </r>
    <r>
      <rPr>
        <sz val="12"/>
        <rFont val="Times New Roman"/>
        <family val="1"/>
      </rPr>
      <t xml:space="preserve"> In footnotes, provide information on methodology used to calculate cost and/or resource savings.</t>
    </r>
  </si>
  <si>
    <t>Fields not applicable to specific efforts are marked "N/A".</t>
  </si>
  <si>
    <t>ESA Table 13B - ESA Clean Energy Referral, Leveraging, and Coordination</t>
  </si>
  <si>
    <r>
      <t xml:space="preserve"># of Referral </t>
    </r>
    <r>
      <rPr>
        <b/>
        <vertAlign val="superscript"/>
        <sz val="10"/>
        <rFont val="Times New Roman"/>
        <family val="1"/>
      </rPr>
      <t>1</t>
    </r>
  </si>
  <si>
    <r>
      <t># of Leveraging</t>
    </r>
    <r>
      <rPr>
        <b/>
        <vertAlign val="superscript"/>
        <sz val="10"/>
        <rFont val="Times New Roman"/>
        <family val="1"/>
      </rPr>
      <t xml:space="preserve"> 2</t>
    </r>
  </si>
  <si>
    <r>
      <t># of Coordination Efforts</t>
    </r>
    <r>
      <rPr>
        <b/>
        <vertAlign val="superscript"/>
        <sz val="10"/>
        <rFont val="Times New Roman"/>
        <family val="1"/>
      </rPr>
      <t xml:space="preserve"> 3</t>
    </r>
  </si>
  <si>
    <r>
      <t># of Leads</t>
    </r>
    <r>
      <rPr>
        <b/>
        <vertAlign val="superscript"/>
        <sz val="10"/>
        <rFont val="Times New Roman"/>
        <family val="1"/>
      </rPr>
      <t xml:space="preserve"> 4</t>
    </r>
  </si>
  <si>
    <r>
      <t xml:space="preserve"># of Enrollments from Successful Leads </t>
    </r>
    <r>
      <rPr>
        <b/>
        <vertAlign val="superscript"/>
        <sz val="10"/>
        <rFont val="Times New Roman"/>
        <family val="1"/>
      </rPr>
      <t>5</t>
    </r>
  </si>
  <si>
    <t xml:space="preserve">LIHEAP agencies in SDG&amp;E service territory leverage LIHEAP payment leads to provide ESA Program services to customers. </t>
  </si>
  <si>
    <t xml:space="preserve">DAC-SASH </t>
  </si>
  <si>
    <t xml:space="preserve">The DAC-SASH implementer provides SDG&amp;E with potential ESA and CARE Program Leads.  SDG&amp;E provides and annual list of program leads to DAC-SASH implementer for marketing purposes. </t>
  </si>
  <si>
    <t xml:space="preserve">SDG&amp;E efforts to coordinate program information with SDCWA. </t>
  </si>
  <si>
    <t xml:space="preserve">CARE Online Enrollments are leveraged for ESA Program Enrollments. </t>
  </si>
  <si>
    <t xml:space="preserve">Leads generated through CARE HEU income verifications completed </t>
  </si>
  <si>
    <t>Energy Solutions Partner Network</t>
  </si>
  <si>
    <t>SDG&amp;E works closely with a network of approximately 200 community-based organizations (CBOs) to connect customers with Customer Assistance programs.</t>
  </si>
  <si>
    <t>CARE Capitation Agencies</t>
  </si>
  <si>
    <t>SDG&amp;E partners with 22 social service agencies to help enroll its hardest-to-reach customers in Customer Assistance programs.</t>
  </si>
  <si>
    <r>
      <t>Demand Response - AC Saver</t>
    </r>
    <r>
      <rPr>
        <vertAlign val="superscript"/>
        <sz val="10"/>
        <rFont val="Times New Roman"/>
        <family val="1"/>
      </rPr>
      <t xml:space="preserve"> 6</t>
    </r>
  </si>
  <si>
    <t xml:space="preserve">Eligible residential customers who own a qualifying Wi-Fi enabled smart thermostat may enroll. During an "energy event," SDG&amp;E will notify the smart thermostat provider to temporarily adjust the temperature setting on the thermostat up to four degrees to limit A/C usage.  Participating customers may qualify for an SDG&amp;E incentive. </t>
  </si>
  <si>
    <r>
      <t>MFWB</t>
    </r>
    <r>
      <rPr>
        <vertAlign val="superscript"/>
        <sz val="10"/>
        <rFont val="Times New Roman"/>
        <family val="1"/>
      </rPr>
      <t xml:space="preserve"> 7</t>
    </r>
  </si>
  <si>
    <t>Coordination with SDG&amp;E in their Administration of the Southern Section MFWB program</t>
  </si>
  <si>
    <r>
      <rPr>
        <vertAlign val="superscript"/>
        <sz val="11"/>
        <rFont val="Times New Roman"/>
        <family val="1"/>
      </rPr>
      <t>1</t>
    </r>
    <r>
      <rPr>
        <sz val="11"/>
        <rFont val="Times New Roman"/>
        <family val="1"/>
      </rPr>
      <t xml:space="preserve"> Number of outbound referrals being given to the partner. </t>
    </r>
  </si>
  <si>
    <r>
      <rPr>
        <vertAlign val="superscript"/>
        <sz val="11"/>
        <rFont val="Times New Roman"/>
        <family val="1"/>
      </rPr>
      <t xml:space="preserve">2 </t>
    </r>
    <r>
      <rPr>
        <sz val="11"/>
        <rFont val="Times New Roman"/>
        <family val="1"/>
      </rPr>
      <t>Number of activities that involve the sharing resources to jointly support program delivery or administration. (Example:  Sharing of Lead Lists, Cost Splitting, etc.).</t>
    </r>
  </si>
  <si>
    <r>
      <rPr>
        <vertAlign val="superscript"/>
        <sz val="11"/>
        <rFont val="Times New Roman"/>
        <family val="1"/>
      </rPr>
      <t>3</t>
    </r>
    <r>
      <rPr>
        <sz val="11"/>
        <rFont val="Times New Roman"/>
        <family val="1"/>
      </rPr>
      <t xml:space="preserve"> Number of activities related to program communication (marketing), collaboration of events, and alignment of activities to support program delivery. </t>
    </r>
  </si>
  <si>
    <r>
      <rPr>
        <vertAlign val="superscript"/>
        <sz val="11"/>
        <rFont val="Times New Roman"/>
        <family val="1"/>
      </rPr>
      <t>4</t>
    </r>
    <r>
      <rPr>
        <sz val="11"/>
        <rFont val="Times New Roman"/>
        <family val="1"/>
      </rPr>
      <t xml:space="preserve"> Number of inbound Leads or Refrerrals from the Partner </t>
    </r>
  </si>
  <si>
    <r>
      <rPr>
        <vertAlign val="superscript"/>
        <sz val="11"/>
        <rFont val="Times New Roman"/>
        <family val="1"/>
      </rPr>
      <t>5</t>
    </r>
    <r>
      <rPr>
        <sz val="11"/>
        <rFont val="Times New Roman"/>
        <family val="1"/>
      </rPr>
      <t xml:space="preserve"> Number of enrollments that results from the Leads or Referrals supplied by the Partner</t>
    </r>
  </si>
  <si>
    <r>
      <rPr>
        <vertAlign val="superscript"/>
        <sz val="11"/>
        <rFont val="Times New Roman"/>
        <family val="1"/>
      </rPr>
      <t xml:space="preserve">6 </t>
    </r>
    <r>
      <rPr>
        <sz val="11"/>
        <rFont val="Times New Roman"/>
        <family val="1"/>
      </rPr>
      <t>Cumulative number of customers that enrolled the respective program with 120-days of their ESA in-home visitation in which they received Energy Education</t>
    </r>
  </si>
  <si>
    <r>
      <rPr>
        <vertAlign val="superscript"/>
        <sz val="11"/>
        <rFont val="Times New Roman"/>
        <family val="1"/>
      </rPr>
      <t>7</t>
    </r>
    <r>
      <rPr>
        <sz val="11"/>
        <rFont val="Times New Roman"/>
        <family val="1"/>
      </rPr>
      <t xml:space="preserve"> Number of referalls being supplied to SDG&amp;E by SCE and SoCalGas,  the number of Enrollments being completed on behalf of SDG&amp;E for the MFWB</t>
    </r>
  </si>
  <si>
    <t>ESA Table 14 - ESA Expenditures for Pilots and Studies</t>
  </si>
  <si>
    <t>Authorized 2023 Funding</t>
  </si>
  <si>
    <t>2023 Expenses</t>
  </si>
  <si>
    <t>Cycle to Date Expenses</t>
  </si>
  <si>
    <t>% of Budget Expensed</t>
  </si>
  <si>
    <t>Virtual Energy Coach (PG&amp;E only)</t>
  </si>
  <si>
    <t>Total Pilots</t>
  </si>
  <si>
    <t>Studies</t>
  </si>
  <si>
    <r>
      <t xml:space="preserve">Low Income Needs Assessment Study </t>
    </r>
    <r>
      <rPr>
        <vertAlign val="superscript"/>
        <sz val="11"/>
        <rFont val="Times New Roman"/>
        <family val="1"/>
      </rPr>
      <t>1</t>
    </r>
  </si>
  <si>
    <r>
      <t xml:space="preserve">Statewide CARE-ESA Categorical Study </t>
    </r>
    <r>
      <rPr>
        <vertAlign val="superscript"/>
        <sz val="11"/>
        <rFont val="Times New Roman"/>
        <family val="1"/>
      </rPr>
      <t>2</t>
    </r>
  </si>
  <si>
    <r>
      <rPr>
        <sz val="11"/>
        <rFont val="Times New Roman"/>
        <family val="1"/>
      </rPr>
      <t>Energy Impact Evaluation</t>
    </r>
    <r>
      <rPr>
        <vertAlign val="superscript"/>
        <sz val="11"/>
        <rFont val="Times New Roman"/>
        <family val="1"/>
      </rPr>
      <t xml:space="preserve"> 2</t>
    </r>
  </si>
  <si>
    <r>
      <t xml:space="preserve">Non-Energy Impact Study </t>
    </r>
    <r>
      <rPr>
        <vertAlign val="superscript"/>
        <sz val="11"/>
        <rFont val="Times New Roman"/>
        <family val="1"/>
      </rPr>
      <t>2</t>
    </r>
  </si>
  <si>
    <r>
      <t xml:space="preserve">Multifamily Common Area Measure Process Evaluation </t>
    </r>
    <r>
      <rPr>
        <vertAlign val="superscript"/>
        <sz val="11"/>
        <rFont val="Times New Roman"/>
        <family val="1"/>
      </rPr>
      <t>2</t>
    </r>
  </si>
  <si>
    <r>
      <t xml:space="preserve">Rapid Feedback Research and Analysis </t>
    </r>
    <r>
      <rPr>
        <vertAlign val="superscript"/>
        <sz val="11"/>
        <rFont val="Times New Roman"/>
        <family val="1"/>
      </rPr>
      <t>2</t>
    </r>
  </si>
  <si>
    <t xml:space="preserve">Total Studies </t>
  </si>
  <si>
    <r>
      <t>1</t>
    </r>
    <r>
      <rPr>
        <sz val="11"/>
        <rFont val="Times New Roman"/>
        <family val="1"/>
      </rPr>
      <t xml:space="preserve"> The Low Income Needs Assessment Study budget presented in this table is for the program cycle 2021-2026, as authorized in Advice Letter 3478-E and 2828-G.</t>
    </r>
  </si>
  <si>
    <r>
      <t xml:space="preserve">2 </t>
    </r>
    <r>
      <rPr>
        <sz val="11"/>
        <rFont val="Times New Roman"/>
        <family val="1"/>
      </rPr>
      <t>The study budgets presented in this table are for the program cycle 2021-2026, as authorized in D.21.06.015.</t>
    </r>
  </si>
  <si>
    <t>ESA Table 15 - ESA Tribal Outreach</t>
  </si>
  <si>
    <t>OUTREACH STATUS</t>
  </si>
  <si>
    <r>
      <t xml:space="preserve">Quantity (Includes CARE, FERA, and ESA) </t>
    </r>
    <r>
      <rPr>
        <b/>
        <vertAlign val="superscript"/>
        <sz val="12"/>
        <rFont val="Times New Roman"/>
        <family val="1"/>
      </rPr>
      <t>3</t>
    </r>
  </si>
  <si>
    <t xml:space="preserve">List of Participating Tribes </t>
  </si>
  <si>
    <r>
      <t>Tribes completed ESA Meet &amp; Confer</t>
    </r>
    <r>
      <rPr>
        <vertAlign val="superscript"/>
        <sz val="12"/>
        <rFont val="Times New Roman"/>
        <family val="1"/>
      </rPr>
      <t>1</t>
    </r>
  </si>
  <si>
    <t>Barona Band of Mission Indians, Pauma Band of Mission Indians, La Posta Band of Mission Indians, Mesa Grande Band of Mission Indians, Manzanita Band of Kumeyaay Nation, Campo Kumeyaay Nation, Iipay Nation of Santa Ysabel, La Jolla Band of Luiseno Indians, San Pasqual Band of Mission Indians, Los Coyotes Band of Cuhuilla and Cupeno Indians, Sycuan Band of Kumeyaay Nation, Jamul Indian Village, Viejas Band of Kumeyaay Indians</t>
  </si>
  <si>
    <t>Tribes requested outreach materials or applications</t>
  </si>
  <si>
    <t>Pauma Band of Mission Indians, La Posta Band of Mission Indians, Mesa Grande Band of Mission Indians, Iipay Nation Santa Ysabel, San Pasqual Band of Mission Indians, Campo Kumyaay Nation, Manzanita Band of Kumeyaay Nation, La Jolla Band of Luiseno Indians, Los Coyotoes Band of Cuhuilla and Cupeno Indians, Barona Band of Mission Indians, and Jamul Indian Village.</t>
  </si>
  <si>
    <r>
      <t xml:space="preserve">Tribes who have not accepted offer to Meet and Confer </t>
    </r>
    <r>
      <rPr>
        <vertAlign val="superscript"/>
        <sz val="12"/>
        <rFont val="Times New Roman"/>
        <family val="1"/>
      </rPr>
      <t>4</t>
    </r>
  </si>
  <si>
    <t>Ewiiaapaayp, Inaja Cosmit Band of Indians, Pala Band of Mission Indians, Rincon Band of Luiseno Indians</t>
  </si>
  <si>
    <t>Non-Federally Recognized Tribes who participated in Meet &amp; Confer</t>
  </si>
  <si>
    <t xml:space="preserve">Tribes and Housing Authority sites involved in Focused Project/ESA </t>
  </si>
  <si>
    <t>Partnership offer on Tribal Lands</t>
  </si>
  <si>
    <t>Iipay Nation of Santa Ysabel, La Jolla Band of Luiseno Indians, La Posta Band of Mission Indians, Campo Kumeyaay Nation, Los Coyotes Band of Cuhuilla and Cupeno Indians, Southern Indian Health Council</t>
  </si>
  <si>
    <t>Housing Authority and Tribal Temporary Assistance for Needy Families (TANF) office  who received outreach (this includes email, U.S. mail, and/or phone calls)</t>
  </si>
  <si>
    <r>
      <t xml:space="preserve">Southern California American Indian Resource Center (SCAIR); Southern California Tribal Chairmen's Association (SCTCA) </t>
    </r>
    <r>
      <rPr>
        <vertAlign val="superscript"/>
        <sz val="12"/>
        <color rgb="FF000000"/>
        <rFont val="Times New Roman"/>
        <family val="1"/>
      </rPr>
      <t>2</t>
    </r>
  </si>
  <si>
    <t>Housing Authority and TANF offices who participated in Meet and Confer</t>
  </si>
  <si>
    <r>
      <rPr>
        <vertAlign val="superscript"/>
        <sz val="10"/>
        <color rgb="FF000000"/>
        <rFont val="Times New Roman"/>
        <family val="1"/>
      </rPr>
      <t xml:space="preserve">1 </t>
    </r>
    <r>
      <rPr>
        <sz val="10"/>
        <color rgb="FF000000"/>
        <rFont val="Times New Roman"/>
        <family val="1"/>
      </rPr>
      <t>SDG&amp;E notes that it has held informational meetings with these tribes to provide information on low income programs and other customer programs. As such, the term Meet and Confer, used here, is unrelated to a Duty to Meet and Confer, pursuant to Rule 13.9. 
SDG&amp;E has invited all 17 tribes to meet and will continue to engage throughout 2024.</t>
    </r>
  </si>
  <si>
    <r>
      <rPr>
        <vertAlign val="superscript"/>
        <sz val="10"/>
        <rFont val="Times New Roman"/>
        <family val="1"/>
      </rPr>
      <t>2</t>
    </r>
    <r>
      <rPr>
        <sz val="10"/>
        <rFont val="Times New Roman"/>
        <family val="1"/>
      </rPr>
      <t xml:space="preserve"> SDG&amp;E provides TANF related messaging through periodic presentations to SCAIR and SCTCA</t>
    </r>
  </si>
  <si>
    <r>
      <rPr>
        <vertAlign val="superscript"/>
        <sz val="10"/>
        <rFont val="Times New Roman"/>
        <family val="1"/>
      </rPr>
      <t>3</t>
    </r>
    <r>
      <rPr>
        <sz val="10"/>
        <rFont val="Times New Roman"/>
        <family val="1"/>
      </rPr>
      <t xml:space="preserve"> Numbers are a rolling count of Tribal Outreach efforts</t>
    </r>
  </si>
  <si>
    <r>
      <rPr>
        <vertAlign val="superscript"/>
        <sz val="10"/>
        <color rgb="FF000000"/>
        <rFont val="Times New Roman"/>
        <family val="1"/>
      </rPr>
      <t xml:space="preserve">4 </t>
    </r>
    <r>
      <rPr>
        <sz val="10"/>
        <color rgb="FF000000"/>
        <rFont val="Times New Roman"/>
        <family val="1"/>
      </rPr>
      <t>SDG&amp;E does not provide service to Inaja &amp; Cosmit</t>
    </r>
  </si>
  <si>
    <t>ESA Table 16 - ESA Customer Segments/Needs State by Demographic, Financial, Location, and Health Conditions*</t>
  </si>
  <si>
    <t>ESA Table 16A
ESA Main (SF, MH, MF in-unit)</t>
  </si>
  <si>
    <t>Customer Segments</t>
  </si>
  <si>
    <r>
      <t xml:space="preserve"># of Households Eligible </t>
    </r>
    <r>
      <rPr>
        <b/>
        <vertAlign val="superscript"/>
        <sz val="11"/>
        <rFont val="Times New Roman"/>
        <family val="1"/>
      </rPr>
      <t>1</t>
    </r>
  </si>
  <si>
    <r>
      <t xml:space="preserve"># of Households Treated </t>
    </r>
    <r>
      <rPr>
        <b/>
        <vertAlign val="superscript"/>
        <sz val="11"/>
        <rFont val="Times New Roman"/>
        <family val="1"/>
      </rPr>
      <t>2</t>
    </r>
  </si>
  <si>
    <t>Enrollment Rate =  (C/B)</t>
  </si>
  <si>
    <r>
      <t xml:space="preserve"># of Households Contacted </t>
    </r>
    <r>
      <rPr>
        <b/>
        <vertAlign val="superscript"/>
        <sz val="11"/>
        <rFont val="Times New Roman"/>
        <family val="1"/>
      </rPr>
      <t>3</t>
    </r>
  </si>
  <si>
    <t>Rate of Uptake =  (C/E)</t>
  </si>
  <si>
    <r>
      <t>Avg. Energy Savings (kWh) Per Treated Households (Energy Saving and HCS Measures)</t>
    </r>
    <r>
      <rPr>
        <b/>
        <vertAlign val="superscript"/>
        <sz val="11"/>
        <rFont val="Times New Roman"/>
        <family val="1"/>
      </rPr>
      <t xml:space="preserve"> 4</t>
    </r>
  </si>
  <si>
    <r>
      <t xml:space="preserve">Avg. Energy Savings (kWh) Per Treated Households (Energy Saving Measures only) </t>
    </r>
    <r>
      <rPr>
        <b/>
        <vertAlign val="superscript"/>
        <sz val="11"/>
        <rFont val="Times New Roman"/>
        <family val="1"/>
      </rPr>
      <t>5</t>
    </r>
  </si>
  <si>
    <t>Avg. Peak Demand Savings (kW) Per Treated Household</t>
  </si>
  <si>
    <r>
      <t xml:space="preserve">Avg. Energy Savings (Therms) Per Treated Households (Energy Saving and HCS Measures) </t>
    </r>
    <r>
      <rPr>
        <b/>
        <vertAlign val="superscript"/>
        <sz val="11"/>
        <rFont val="Times New Roman"/>
        <family val="1"/>
      </rPr>
      <t>5</t>
    </r>
  </si>
  <si>
    <r>
      <t>Avg. Energy Savings  (Therms) Per Treated Households (Energy Saving Measures only)</t>
    </r>
    <r>
      <rPr>
        <b/>
        <vertAlign val="superscript"/>
        <sz val="11"/>
        <rFont val="Times New Roman"/>
        <family val="1"/>
      </rPr>
      <t xml:space="preserve"> 5</t>
    </r>
  </si>
  <si>
    <t>Avg. Cost Per Treated Households</t>
  </si>
  <si>
    <t xml:space="preserve">
Avg. HH Energy Savings (kWh) / Total Annual Energy Use (kWh)</t>
  </si>
  <si>
    <t xml:space="preserve">
Avg. HH Energy Savings (Therms) / Total Annual Energy Use (Therms)</t>
  </si>
  <si>
    <t>Demographic</t>
  </si>
  <si>
    <t xml:space="preserve">   SF</t>
  </si>
  <si>
    <t xml:space="preserve">   MH</t>
  </si>
  <si>
    <t xml:space="preserve">   MF In-Unit</t>
  </si>
  <si>
    <t>Rent vs. Own</t>
  </si>
  <si>
    <t xml:space="preserve">   Own</t>
  </si>
  <si>
    <t xml:space="preserve">   Rent</t>
  </si>
  <si>
    <t>Previous vs. New Participant</t>
  </si>
  <si>
    <r>
      <t xml:space="preserve">Previous </t>
    </r>
    <r>
      <rPr>
        <vertAlign val="superscript"/>
        <sz val="11"/>
        <rFont val="Times New Roman"/>
        <family val="1"/>
      </rPr>
      <t>19</t>
    </r>
  </si>
  <si>
    <t>New Participant</t>
  </si>
  <si>
    <r>
      <t>Seniors</t>
    </r>
    <r>
      <rPr>
        <vertAlign val="superscript"/>
        <sz val="11"/>
        <rFont val="Times New Roman"/>
        <family val="1"/>
      </rPr>
      <t xml:space="preserve"> 6</t>
    </r>
  </si>
  <si>
    <t xml:space="preserve">Veterans </t>
  </si>
  <si>
    <r>
      <t xml:space="preserve">Hard-to-Reach </t>
    </r>
    <r>
      <rPr>
        <vertAlign val="superscript"/>
        <sz val="11"/>
        <rFont val="Times New Roman"/>
        <family val="1"/>
      </rPr>
      <t>7</t>
    </r>
  </si>
  <si>
    <r>
      <t xml:space="preserve">Vulnerable </t>
    </r>
    <r>
      <rPr>
        <vertAlign val="superscript"/>
        <sz val="11"/>
        <rFont val="Times New Roman"/>
        <family val="1"/>
      </rPr>
      <t>8</t>
    </r>
  </si>
  <si>
    <t>Location</t>
  </si>
  <si>
    <t>DAC</t>
  </si>
  <si>
    <t>Rural</t>
  </si>
  <si>
    <r>
      <t xml:space="preserve">Tribal </t>
    </r>
    <r>
      <rPr>
        <vertAlign val="superscript"/>
        <sz val="11"/>
        <rFont val="Times New Roman"/>
        <family val="1"/>
      </rPr>
      <t>18</t>
    </r>
  </si>
  <si>
    <t/>
  </si>
  <si>
    <t>PSPS Zone</t>
  </si>
  <si>
    <r>
      <t xml:space="preserve">Wildfire Zone </t>
    </r>
    <r>
      <rPr>
        <vertAlign val="superscript"/>
        <sz val="11"/>
        <rFont val="Times New Roman"/>
        <family val="1"/>
      </rPr>
      <t>9</t>
    </r>
  </si>
  <si>
    <t>Climate Zone 6</t>
  </si>
  <si>
    <t>Climate Zone 7</t>
  </si>
  <si>
    <t>Climate Zone 8</t>
  </si>
  <si>
    <t>Climate Zone 10</t>
  </si>
  <si>
    <t>Climate Zone 14</t>
  </si>
  <si>
    <t>Climate Zone 15</t>
  </si>
  <si>
    <r>
      <t>CARB Communities</t>
    </r>
    <r>
      <rPr>
        <vertAlign val="superscript"/>
        <sz val="11"/>
        <rFont val="Times New Roman"/>
        <family val="1"/>
      </rPr>
      <t xml:space="preserve"> 10</t>
    </r>
  </si>
  <si>
    <t>Financial</t>
  </si>
  <si>
    <t>CARE</t>
  </si>
  <si>
    <t>FERA</t>
  </si>
  <si>
    <r>
      <t xml:space="preserve">Disconnected </t>
    </r>
    <r>
      <rPr>
        <vertAlign val="superscript"/>
        <sz val="11"/>
        <rFont val="Times New Roman"/>
        <family val="1"/>
      </rPr>
      <t>11</t>
    </r>
  </si>
  <si>
    <r>
      <t>Arrearages</t>
    </r>
    <r>
      <rPr>
        <vertAlign val="superscript"/>
        <sz val="11"/>
        <rFont val="Times New Roman"/>
        <family val="1"/>
      </rPr>
      <t xml:space="preserve"> 12</t>
    </r>
  </si>
  <si>
    <r>
      <t xml:space="preserve">High Usage </t>
    </r>
    <r>
      <rPr>
        <vertAlign val="superscript"/>
        <sz val="11"/>
        <rFont val="Times New Roman"/>
        <family val="1"/>
      </rPr>
      <t>13</t>
    </r>
  </si>
  <si>
    <r>
      <t xml:space="preserve">High Energy Burden </t>
    </r>
    <r>
      <rPr>
        <vertAlign val="superscript"/>
        <sz val="11"/>
        <rFont val="Times New Roman"/>
        <family val="1"/>
      </rPr>
      <t>14</t>
    </r>
  </si>
  <si>
    <r>
      <t xml:space="preserve">SEVI </t>
    </r>
    <r>
      <rPr>
        <vertAlign val="superscript"/>
        <sz val="11"/>
        <rFont val="Times New Roman"/>
        <family val="1"/>
      </rPr>
      <t>15</t>
    </r>
  </si>
  <si>
    <t xml:space="preserve">  Low</t>
  </si>
  <si>
    <t xml:space="preserve">  Medium</t>
  </si>
  <si>
    <t xml:space="preserve">  High</t>
  </si>
  <si>
    <r>
      <t>Affordability Ratio</t>
    </r>
    <r>
      <rPr>
        <vertAlign val="superscript"/>
        <sz val="11"/>
        <rFont val="Times New Roman"/>
        <family val="1"/>
      </rPr>
      <t xml:space="preserve"> 16</t>
    </r>
  </si>
  <si>
    <t>Health Condition</t>
  </si>
  <si>
    <t>Medical Baseline</t>
  </si>
  <si>
    <r>
      <t xml:space="preserve">Respiratory </t>
    </r>
    <r>
      <rPr>
        <vertAlign val="superscript"/>
        <sz val="11"/>
        <rFont val="Times New Roman"/>
        <family val="1"/>
      </rPr>
      <t>17</t>
    </r>
  </si>
  <si>
    <t>Disabled</t>
  </si>
  <si>
    <t>[*] SDG&amp;E is reporting on these customer segments at the direction of the ED with the caveat that estimates/numbers may be compiled from multiple sources, based on available estimates, and/or self-reported data. The numbers may not be additive.</t>
  </si>
  <si>
    <r>
      <rPr>
        <vertAlign val="superscript"/>
        <sz val="11"/>
        <rFont val="Times New Roman"/>
        <family val="1"/>
      </rPr>
      <t>1</t>
    </r>
    <r>
      <rPr>
        <sz val="11"/>
        <rFont val="Times New Roman"/>
        <family val="1"/>
      </rPr>
      <t xml:space="preserve"> 2023 eligibility estimates provided by Athens Research, except as otherwise noted.</t>
    </r>
  </si>
  <si>
    <r>
      <rPr>
        <vertAlign val="superscript"/>
        <sz val="11"/>
        <rFont val="Times New Roman"/>
        <family val="1"/>
      </rPr>
      <t>2</t>
    </r>
    <r>
      <rPr>
        <sz val="11"/>
        <rFont val="Times New Roman"/>
        <family val="1"/>
      </rPr>
      <t xml:space="preserve"> Households treated data is not additive because customers may be represented in multiple categories. Data is compiled based on ESA measures received YTD, and may include enrollments from prior years. </t>
    </r>
  </si>
  <si>
    <r>
      <rPr>
        <vertAlign val="superscript"/>
        <sz val="11"/>
        <rFont val="Times New Roman"/>
        <family val="1"/>
      </rPr>
      <t xml:space="preserve">3 </t>
    </r>
    <r>
      <rPr>
        <sz val="11"/>
        <rFont val="Times New Roman"/>
        <family val="1"/>
      </rPr>
      <t>The number of household contacted includes YTD leads and enrollments.</t>
    </r>
  </si>
  <si>
    <r>
      <rPr>
        <vertAlign val="superscript"/>
        <sz val="11"/>
        <rFont val="Times New Roman"/>
        <family val="1"/>
      </rPr>
      <t xml:space="preserve">4 </t>
    </r>
    <r>
      <rPr>
        <sz val="11"/>
        <rFont val="Times New Roman"/>
        <family val="1"/>
      </rPr>
      <t>SDG&amp;E has considered the energy savings associated with all ESA measures installed for this entry, regardless of whether the savings have a negative or positive value for kW, kWh, and/or Therms. Many measures offered in ESA provide Non-Energy Benefits (including Health, Comfort, and Safety (HCS)) in addition to energy savings, and some of these measures may be associated with a negative savings value.</t>
    </r>
  </si>
  <si>
    <r>
      <rPr>
        <vertAlign val="superscript"/>
        <sz val="11"/>
        <rFont val="Times New Roman"/>
        <family val="1"/>
      </rPr>
      <t xml:space="preserve">5 </t>
    </r>
    <r>
      <rPr>
        <sz val="11"/>
        <rFont val="Times New Roman"/>
        <family val="1"/>
      </rPr>
      <t>SDG&amp;E has considered all energy savings associated with the ESA measures installed for this entry. Positive and negative savings values for both kWh and Therms were included.</t>
    </r>
  </si>
  <si>
    <r>
      <rPr>
        <vertAlign val="superscript"/>
        <sz val="11"/>
        <rFont val="Times New Roman"/>
        <family val="1"/>
      </rPr>
      <t xml:space="preserve">6 </t>
    </r>
    <r>
      <rPr>
        <sz val="11"/>
        <rFont val="Times New Roman"/>
        <family val="1"/>
      </rPr>
      <t>This represents the number of households with at least one member who is at least 62 years old at the time of data collection.</t>
    </r>
  </si>
  <si>
    <r>
      <rPr>
        <vertAlign val="superscript"/>
        <sz val="11"/>
        <rFont val="Times New Roman"/>
        <family val="1"/>
      </rPr>
      <t xml:space="preserve">7 </t>
    </r>
    <r>
      <rPr>
        <sz val="11"/>
        <rFont val="Times New Roman"/>
        <family val="1"/>
      </rPr>
      <t>"Hard-to-reach" residential customers include “those customers who do not have easy access to program information or generally do not participate in energy efficiency programs due to a language, income, housing type, geographic, or home ownership (split incentives) barrier” (Advice Letter 4482-G/6314-E dated September 1, 2021). For the purpose of this reporting, SDG&amp;E is defining ‘hard-to-reach” as those residential customer self-identified as not preferring or speaking English as the primary language because income, housing type, geographic, and homeownership information is reported elsewhere on this table.</t>
    </r>
  </si>
  <si>
    <r>
      <rPr>
        <vertAlign val="superscript"/>
        <sz val="11"/>
        <rFont val="Times New Roman"/>
        <family val="1"/>
      </rPr>
      <t>8</t>
    </r>
    <r>
      <rPr>
        <sz val="11"/>
        <rFont val="Times New Roman"/>
        <family val="1"/>
      </rPr>
      <t xml:space="preserve"> Vulnerable refers to Disadvantaged Vulnerable Communities (DVC) which consist of communities in the 25% highest scoring census tracts according to the most current versions of the California Communities Environmental Health Screening Tool (CalEnviroScreen), as well as all California tribal lands, census tracts that score in the highest 5% of Pollution Burden within CalEnviroScreen, but do not receive an overall CalEnviroScreen score due to unreliable public health and socioeconomic data, and census tracts with median household incomes less than 60% of state median income.</t>
    </r>
  </si>
  <si>
    <r>
      <rPr>
        <vertAlign val="superscript"/>
        <sz val="11"/>
        <rFont val="Times New Roman"/>
        <family val="1"/>
      </rPr>
      <t>9</t>
    </r>
    <r>
      <rPr>
        <sz val="11"/>
        <rFont val="Times New Roman"/>
        <family val="1"/>
      </rPr>
      <t xml:space="preserve"> Includes Tier 2 and 3 of the CPUC Fire-Threat Map.</t>
    </r>
  </si>
  <si>
    <r>
      <rPr>
        <vertAlign val="superscript"/>
        <sz val="11"/>
        <rFont val="Times New Roman"/>
        <family val="1"/>
      </rPr>
      <t>10</t>
    </r>
    <r>
      <rPr>
        <sz val="11"/>
        <rFont val="Times New Roman"/>
        <family val="1"/>
      </rPr>
      <t xml:space="preserve">  This reflects communities within SDG&amp;E’s service territory that are identified by the California Air Resources Board (CARB) Community Air Protection Program as communities continue to experience environmental and health inequities from air pollution.</t>
    </r>
  </si>
  <si>
    <r>
      <rPr>
        <vertAlign val="superscript"/>
        <sz val="11"/>
        <rFont val="Times New Roman"/>
        <family val="1"/>
      </rPr>
      <t>11</t>
    </r>
    <r>
      <rPr>
        <sz val="11"/>
        <rFont val="Times New Roman"/>
        <family val="1"/>
      </rPr>
      <t xml:space="preserve"> Rates are based on the previous year. SDG&amp;E began issuing disconnection notices in Q3 2022; and will use the static data set of PY 2022 disconnections processed for this customer segment reporting in 2023. Disconnections did not include Low Income customers in 2023.</t>
    </r>
  </si>
  <si>
    <r>
      <rPr>
        <vertAlign val="superscript"/>
        <sz val="11"/>
        <rFont val="Times New Roman"/>
        <family val="1"/>
      </rPr>
      <t>12</t>
    </r>
    <r>
      <rPr>
        <sz val="11"/>
        <rFont val="Times New Roman"/>
        <family val="1"/>
      </rPr>
      <t xml:space="preserve"> SDG&amp;E defines arrearages as overdue balance greater than 30 days. Estimated eligibility is based on CARE/FERA households with arrearages in the prior year as reported in SDG&amp;E's R.18-07-015 Monthly Disconnection Report through Decemeber 2022.</t>
    </r>
  </si>
  <si>
    <r>
      <rPr>
        <vertAlign val="superscript"/>
        <sz val="11"/>
        <rFont val="Times New Roman"/>
        <family val="1"/>
      </rPr>
      <t xml:space="preserve">13 </t>
    </r>
    <r>
      <rPr>
        <sz val="11"/>
        <rFont val="Times New Roman"/>
        <family val="1"/>
      </rPr>
      <t>SDG&amp;E defines high usage as at least 400% of baseline at least three times in 12-month period.</t>
    </r>
  </si>
  <si>
    <r>
      <rPr>
        <vertAlign val="superscript"/>
        <sz val="11"/>
        <rFont val="Times New Roman"/>
        <family val="1"/>
      </rPr>
      <t xml:space="preserve">14 </t>
    </r>
    <r>
      <rPr>
        <sz val="11"/>
        <rFont val="Times New Roman"/>
        <family val="1"/>
      </rPr>
      <t>SDG&amp;E utilizes the Low-Income Energy Affordability Data (LEAD) Tool developed DOE’s Office of Energy Efficiency &amp; Renewable Energy to identify census tracts with high energy burden for households at below 200 % Federal Poverty Level (FPL) that are in SDG&amp;E’s service territory. The 2016 Needs Assessment for the Energy Savings Assistance and the California Alternate Rates for Energy Programs describes households that spent more 6.3% of their annual income on energy bills as having high energy burden (p.47).</t>
    </r>
  </si>
  <si>
    <r>
      <rPr>
        <vertAlign val="superscript"/>
        <sz val="11"/>
        <rFont val="Times New Roman"/>
        <family val="1"/>
      </rPr>
      <t>15</t>
    </r>
    <r>
      <rPr>
        <sz val="11"/>
        <rFont val="Times New Roman"/>
        <family val="1"/>
      </rPr>
      <t xml:space="preserve"> The Socioeconomic Vulnerability Index (SEVI) metric represents the relative socioeconomic standing of census tracts, referred to as communities, in terms of poverty, unemployment, educational attainment, linguistic isolation, and percentage of income spent on housing. SDG&amp;E utilizes the SEVI data provided by the CPUC to map its service territory by SEVI scores (L: 0 to 33; M: &gt;33 to 66; H: &gt;66).</t>
    </r>
  </si>
  <si>
    <r>
      <rPr>
        <vertAlign val="superscript"/>
        <sz val="11"/>
        <rFont val="Times New Roman"/>
        <family val="1"/>
      </rPr>
      <t>16</t>
    </r>
    <r>
      <rPr>
        <sz val="11"/>
        <rFont val="Times New Roman"/>
        <family val="1"/>
      </rPr>
      <t xml:space="preserve"> The Affordability Ratio (AR) metric quantifies the percentage of a representative household’s income that would be used to pay for an essential utility service after non-discretionary expenses such as housing and other essential utility service charges are deducted from the household’s income. Using Gas AR20  and Electric AR20 data for 2023 (using 2019 base year) provided by the CPUC, SDG&amp;E selects census tracts with Electric AR20  at above 15% or Gas AR20  above 10% to identify areas within its service territory as having high affordability ratio (CPUC 2019 Annual Affordability Report, pp 34, 44).</t>
    </r>
  </si>
  <si>
    <r>
      <rPr>
        <vertAlign val="superscript"/>
        <sz val="11"/>
        <rFont val="Times New Roman"/>
        <family val="1"/>
      </rPr>
      <t xml:space="preserve">17 </t>
    </r>
    <r>
      <rPr>
        <sz val="11"/>
        <rFont val="Times New Roman"/>
        <family val="1"/>
      </rPr>
      <t>SDG&amp;E utilizes the ‘Asthmas’ indicator in CalEnviroScreen 4.0 (published by the California Office of Environmental Health Hazard Assessment) as a proxy to identify locations with varying levels of respiratory conditions within its service territory. L: 0-33 percentile; M: &gt;33-66 percentile; L: &gt;66-100 percentile.</t>
    </r>
  </si>
  <si>
    <r>
      <rPr>
        <vertAlign val="superscript"/>
        <sz val="11"/>
        <rFont val="Times New Roman"/>
        <family val="1"/>
      </rPr>
      <t xml:space="preserve">18 </t>
    </r>
    <r>
      <rPr>
        <sz val="11"/>
        <rFont val="Times New Roman"/>
        <family val="1"/>
      </rPr>
      <t xml:space="preserve">This data captures tribal households located on federally-recognized tribes whose trust lands are identified in the Bureau of Indian Affairs, and also includes ESA participants from non federally-recognized tribes or households that self-identified as Native American. </t>
    </r>
  </si>
  <si>
    <r>
      <rPr>
        <vertAlign val="superscript"/>
        <sz val="11"/>
        <rFont val="Times New Roman"/>
        <family val="1"/>
      </rPr>
      <t xml:space="preserve">19 </t>
    </r>
    <r>
      <rPr>
        <sz val="11"/>
        <rFont val="Times New Roman"/>
        <family val="1"/>
      </rPr>
      <t xml:space="preserve"> YTD, cost and energy savings for this customer segment includes a significant portion of in-progress projects, as well as projects with higher cost measures, which may skew the average savings and cost (Columns G-L) higher than the averages for the reported completed projects in Column B.</t>
    </r>
  </si>
  <si>
    <t>ESA Table 16B
ESA MFWB Whole Building</t>
  </si>
  <si>
    <t># of Properties Eligible</t>
  </si>
  <si>
    <t># of Properties Treated</t>
  </si>
  <si>
    <t># of Properties Contacted</t>
  </si>
  <si>
    <t>Avg. Energy Savings (kWh) Per Treated Properties (Energy Saving and HCS Measures)</t>
  </si>
  <si>
    <t>Avg. Energy Savings (kWh) Per Treated Properties (Energy Saving Measures only)</t>
  </si>
  <si>
    <t>Avg. Peak Demand Savings (kW) Per Treated Properties</t>
  </si>
  <si>
    <t>Avg. Energy Savings (Therms) Per Treated Properties (Energy Saving and HCS Measures)</t>
  </si>
  <si>
    <t>Avg. Energy Savings  (Therms) Per Treated Properties (Energy Saving Measures only)</t>
  </si>
  <si>
    <t>Avg. Cost Per Treated Properties</t>
  </si>
  <si>
    <t xml:space="preserve">
Avg. Properties Energy Savings (kWh) / Total Annual Energy Use (kWh)</t>
  </si>
  <si>
    <t xml:space="preserve">
Avg. Properties Energy Savings (Therms) / Total Annual Energy Use (Therms)</t>
  </si>
  <si>
    <t>Seniors</t>
  </si>
  <si>
    <t>Veterans</t>
  </si>
  <si>
    <t>Hard-to-Reach</t>
  </si>
  <si>
    <t>Vulnerable</t>
  </si>
  <si>
    <t>Tribal</t>
  </si>
  <si>
    <t>Wildfire Zone</t>
  </si>
  <si>
    <t xml:space="preserve">Climate Zone 7 </t>
  </si>
  <si>
    <t>CARB Communities</t>
  </si>
  <si>
    <t>Disconnected</t>
  </si>
  <si>
    <t>Arrearages</t>
  </si>
  <si>
    <t>High Usage</t>
  </si>
  <si>
    <t>High Energy Burden</t>
  </si>
  <si>
    <t>SEVI</t>
  </si>
  <si>
    <t>Affordability Ratio</t>
  </si>
  <si>
    <t>Respiratory</t>
  </si>
  <si>
    <t>ESA Table 16C 
MFWB (MF In-unit)</t>
  </si>
  <si>
    <t xml:space="preserve"># of Units Eligible </t>
  </si>
  <si>
    <t xml:space="preserve"># of UnitsTreated </t>
  </si>
  <si>
    <t xml:space="preserve"># of Units Contacted </t>
  </si>
  <si>
    <t xml:space="preserve">Rate of Uptake =  (C/E) </t>
  </si>
  <si>
    <t xml:space="preserve">Avg. Energy Savings (kWh) Per Treated Unit (Energy Saving and HCS Measures) </t>
  </si>
  <si>
    <t xml:space="preserve">Avg. Energy Savings (kWh) Per Treated Unit (Energy Saving Measures only) </t>
  </si>
  <si>
    <t>Avg. Peak Demand Savings (kW) Per Treated Unit</t>
  </si>
  <si>
    <t xml:space="preserve">Avg. Energy Savings (Therms) Per Treated Unit (Energy Saving and HCS Measures) </t>
  </si>
  <si>
    <t xml:space="preserve">Avg. Energy Savings  (Therms) Per Treated Unit (Energy Saving Measures only) </t>
  </si>
  <si>
    <t>Avg. Cost Per Treated Unit</t>
  </si>
  <si>
    <t xml:space="preserve">  New</t>
  </si>
  <si>
    <t xml:space="preserve">  Previous</t>
  </si>
  <si>
    <t xml:space="preserve">Seniors </t>
  </si>
  <si>
    <t xml:space="preserve">Hard-to-Reach </t>
  </si>
  <si>
    <t xml:space="preserve">Vulnerable </t>
  </si>
  <si>
    <t xml:space="preserve">Tribal </t>
  </si>
  <si>
    <t xml:space="preserve">PSPS Zone </t>
  </si>
  <si>
    <t xml:space="preserve">Climate Zone 14 </t>
  </si>
  <si>
    <t xml:space="preserve">CARB Communities </t>
  </si>
  <si>
    <t xml:space="preserve">Disconnected </t>
  </si>
  <si>
    <t xml:space="preserve">Arrearages </t>
  </si>
  <si>
    <t xml:space="preserve">High Usage </t>
  </si>
  <si>
    <t xml:space="preserve">SEVI </t>
  </si>
  <si>
    <t>H</t>
  </si>
  <si>
    <t>M</t>
  </si>
  <si>
    <t>L</t>
  </si>
  <si>
    <t xml:space="preserve">Affordability Ratio </t>
  </si>
  <si>
    <t xml:space="preserve">Respiratory (Asthma) </t>
  </si>
  <si>
    <t>ESA Table 16D
Pilot Plus and Pilot Deep</t>
  </si>
  <si>
    <t># of Households Eligible</t>
  </si>
  <si>
    <t># of Households Treated</t>
  </si>
  <si>
    <t># of Households Contacted</t>
  </si>
  <si>
    <t>Enrollment Rate =  (C/E)</t>
  </si>
  <si>
    <t>Avg. Energy Savings (kWh) Per Treated Households (Energy Saving and HCS Measures)</t>
  </si>
  <si>
    <t>Avg. Energy Savings (kWh) Per Treated Households (Energy Saving Measures only)</t>
  </si>
  <si>
    <t>Avg. Energy Savings (Therms) Per Treated Households (Energy Saving and HCS Measures)</t>
  </si>
  <si>
    <t>Avg. Energy Savings  (Therms) Per Treated Households (Energy Saving Measures only)</t>
  </si>
  <si>
    <t>Climate Zone 7 (example)</t>
  </si>
  <si>
    <t>Climate Zone 10 (example)</t>
  </si>
  <si>
    <t>Climate Zone 14 (example)</t>
  </si>
  <si>
    <t>Climate Zone 15 (example)</t>
  </si>
  <si>
    <t xml:space="preserve">Note: SDG&amp;E's Pilot Plus and Pilot Deep will launch in 2024. </t>
  </si>
  <si>
    <t>ESA Table 16E
Building Electrification (SCE Only)</t>
  </si>
  <si>
    <t xml:space="preserve">Note: The BE pilot does not apply to SDG&amp;E. </t>
  </si>
  <si>
    <t>CARE Table 1 - CARE Overall Program Expenses</t>
  </si>
  <si>
    <t>Category</t>
  </si>
  <si>
    <t>Overall Expenditures</t>
  </si>
  <si>
    <r>
      <t xml:space="preserve">Authorized Budget </t>
    </r>
    <r>
      <rPr>
        <b/>
        <vertAlign val="superscript"/>
        <sz val="11"/>
        <rFont val="Times New Roman"/>
        <family val="1"/>
      </rPr>
      <t>1</t>
    </r>
  </si>
  <si>
    <t>% of Budget Spent</t>
  </si>
  <si>
    <r>
      <t xml:space="preserve">Total Shifted </t>
    </r>
    <r>
      <rPr>
        <b/>
        <vertAlign val="superscript"/>
        <sz val="11"/>
        <rFont val="Times New Roman"/>
        <family val="1"/>
      </rPr>
      <t>2</t>
    </r>
  </si>
  <si>
    <t>Shifted to/from?</t>
  </si>
  <si>
    <t>Outreach</t>
  </si>
  <si>
    <t>Shifted to Processing, Certification, Recertification</t>
  </si>
  <si>
    <t>Processing, Certification, Recertification</t>
  </si>
  <si>
    <t>Shifted from Outreach and IT Programming</t>
  </si>
  <si>
    <t>Post Enrollment Verification</t>
  </si>
  <si>
    <t>IT Programming</t>
  </si>
  <si>
    <t>CHANGES</t>
  </si>
  <si>
    <t>Shifted from General Administration</t>
  </si>
  <si>
    <r>
      <rPr>
        <sz val="11"/>
        <color rgb="FF000000"/>
        <rFont val="Times New Roman"/>
        <family val="1"/>
      </rPr>
      <t>Measurement &amp; Evaluation</t>
    </r>
  </si>
  <si>
    <t>Shifted to CHANGES</t>
  </si>
  <si>
    <t>TOTAL Program Costs</t>
  </si>
  <si>
    <r>
      <t xml:space="preserve">CARE Rate Discount </t>
    </r>
    <r>
      <rPr>
        <vertAlign val="superscript"/>
        <sz val="11"/>
        <rFont val="Times New Roman"/>
        <family val="1"/>
      </rPr>
      <t>3</t>
    </r>
  </si>
  <si>
    <t>Service Establishment Charge Discount</t>
  </si>
  <si>
    <t>TOTAL PROGRAM COSTS &amp; CUSTOMER DISCOUNTS</t>
  </si>
  <si>
    <r>
      <rPr>
        <vertAlign val="superscript"/>
        <sz val="11"/>
        <rFont val="Times New Roman"/>
        <family val="1"/>
      </rPr>
      <t xml:space="preserve">1 </t>
    </r>
    <r>
      <rPr>
        <sz val="11"/>
        <rFont val="Times New Roman"/>
        <family val="1"/>
      </rPr>
      <t>Reflects total authorized budget approved in Decision (D.) 21-06-015, Attachment 1, Table 2, adjusted for program year 2023 fund shifts as noted in footnote 2.</t>
    </r>
  </si>
  <si>
    <r>
      <rPr>
        <vertAlign val="superscript"/>
        <sz val="11"/>
        <rFont val="Times New Roman"/>
        <family val="1"/>
      </rPr>
      <t xml:space="preserve">2 </t>
    </r>
    <r>
      <rPr>
        <sz val="11"/>
        <rFont val="Times New Roman"/>
        <family val="1"/>
      </rPr>
      <t xml:space="preserve"> Reflects fund shift in accordance with the rules set forth in D.08-11-031 as modified by D.10-10-008, D. 10-16-11-022, D 17-12-009 and D.21-06-015, which granted the IOUs authority to shift funds between the CARE program categories. </t>
    </r>
  </si>
  <si>
    <r>
      <rPr>
        <vertAlign val="superscript"/>
        <sz val="11"/>
        <rFont val="Times New Roman"/>
        <family val="1"/>
      </rPr>
      <t>3</t>
    </r>
    <r>
      <rPr>
        <sz val="11"/>
        <rFont val="Times New Roman"/>
        <family val="1"/>
      </rPr>
      <t xml:space="preserve"> CARE Rate Discount budget amount reflected in Advice Letters 4084-E &amp; 3137-G, effective January 1, 2023</t>
    </r>
  </si>
  <si>
    <t>CARE Table 2 - CARE Enrollment, Recertification, Attrition, &amp; Penetration</t>
  </si>
  <si>
    <t>New Enrollment</t>
  </si>
  <si>
    <t>Recertification</t>
  </si>
  <si>
    <t>Attrition (Drop Offs)</t>
  </si>
  <si>
    <t>Enrollment</t>
  </si>
  <si>
    <t>Total CARE Participants by Dwelling Type</t>
  </si>
  <si>
    <r>
      <rPr>
        <b/>
        <sz val="11"/>
        <color rgb="FF000000"/>
        <rFont val="Times New Roman"/>
        <family val="1"/>
      </rPr>
      <t xml:space="preserve">Total 
CARE 
Participants </t>
    </r>
    <r>
      <rPr>
        <b/>
        <vertAlign val="superscript"/>
        <sz val="11"/>
        <color rgb="FF000000"/>
        <rFont val="Times New Roman"/>
        <family val="1"/>
      </rPr>
      <t>5, 6</t>
    </r>
  </si>
  <si>
    <t xml:space="preserve">Estimated CARE Eligible </t>
  </si>
  <si>
    <t>Enrollment
Rate %
(W/X)</t>
  </si>
  <si>
    <t>Automatic Enrollment</t>
  </si>
  <si>
    <t>Self-Certification (Income or Categorical)</t>
  </si>
  <si>
    <t>Total New Enrollment
(E+J)</t>
  </si>
  <si>
    <t>Scheduled</t>
  </si>
  <si>
    <t>Non-Scheduled (Duplicates)</t>
  </si>
  <si>
    <t>Automatic</t>
  </si>
  <si>
    <t>Total Recertification (L+M+N)</t>
  </si>
  <si>
    <r>
      <t xml:space="preserve">No 
Response </t>
    </r>
    <r>
      <rPr>
        <b/>
        <vertAlign val="superscript"/>
        <sz val="11"/>
        <rFont val="Times New Roman"/>
        <family val="1"/>
      </rPr>
      <t>4</t>
    </r>
  </si>
  <si>
    <t>Failed 
PEV</t>
  </si>
  <si>
    <t>Failed Recertification</t>
  </si>
  <si>
    <t xml:space="preserve">Other </t>
  </si>
  <si>
    <t>Total
Attrition
(P+Q+R+S)</t>
  </si>
  <si>
    <t>Gross
(K+O)</t>
  </si>
  <si>
    <t>Net Adjusted
(K-T)</t>
  </si>
  <si>
    <r>
      <t xml:space="preserve">Inter-Utility </t>
    </r>
    <r>
      <rPr>
        <b/>
        <vertAlign val="superscript"/>
        <sz val="11"/>
        <color rgb="FF000000"/>
        <rFont val="Times New Roman"/>
        <family val="1"/>
      </rPr>
      <t>1</t>
    </r>
  </si>
  <si>
    <r>
      <t xml:space="preserve">Intra-Utility </t>
    </r>
    <r>
      <rPr>
        <b/>
        <vertAlign val="superscript"/>
        <sz val="11"/>
        <rFont val="Times New Roman"/>
        <family val="1"/>
      </rPr>
      <t>2</t>
    </r>
  </si>
  <si>
    <r>
      <t xml:space="preserve">Leveraging </t>
    </r>
    <r>
      <rPr>
        <b/>
        <vertAlign val="superscript"/>
        <sz val="11"/>
        <rFont val="Times New Roman"/>
        <family val="1"/>
      </rPr>
      <t>3</t>
    </r>
  </si>
  <si>
    <t>Combined
(B+C+D)</t>
  </si>
  <si>
    <t>Online</t>
  </si>
  <si>
    <t>Paper</t>
  </si>
  <si>
    <t>Phone</t>
  </si>
  <si>
    <t>Capitation</t>
  </si>
  <si>
    <t>Combined (F+G+H+I)</t>
  </si>
  <si>
    <t>SF</t>
  </si>
  <si>
    <t>MF</t>
  </si>
  <si>
    <t>MH</t>
  </si>
  <si>
    <t>January</t>
  </si>
  <si>
    <t>February</t>
  </si>
  <si>
    <t>March</t>
  </si>
  <si>
    <t>April</t>
  </si>
  <si>
    <t>May</t>
  </si>
  <si>
    <t>June</t>
  </si>
  <si>
    <t>July</t>
  </si>
  <si>
    <t>August</t>
  </si>
  <si>
    <t>September</t>
  </si>
  <si>
    <t>October</t>
  </si>
  <si>
    <t>November</t>
  </si>
  <si>
    <t>December</t>
  </si>
  <si>
    <t>YTD Total</t>
  </si>
  <si>
    <r>
      <t>1</t>
    </r>
    <r>
      <rPr>
        <sz val="11"/>
        <rFont val="Times New Roman"/>
        <family val="1"/>
      </rPr>
      <t xml:space="preserve"> Enrollments via data sharing between the IOUs.</t>
    </r>
  </si>
  <si>
    <r>
      <t>2</t>
    </r>
    <r>
      <rPr>
        <sz val="11"/>
        <rFont val="Times New Roman"/>
        <family val="1"/>
      </rPr>
      <t xml:space="preserve"> Enrollments via data sharing between departments and/or programs within the utility.</t>
    </r>
  </si>
  <si>
    <r>
      <t>3</t>
    </r>
    <r>
      <rPr>
        <sz val="11"/>
        <rFont val="Times New Roman"/>
        <family val="1"/>
      </rPr>
      <t xml:space="preserve"> Enrollments via data sharing with programs outside the IOU that serve low-income customers.</t>
    </r>
  </si>
  <si>
    <r>
      <t xml:space="preserve">4 </t>
    </r>
    <r>
      <rPr>
        <sz val="11"/>
        <rFont val="Times New Roman"/>
        <family val="1"/>
      </rPr>
      <t>No response includes no response to both Recertification and Verification.</t>
    </r>
  </si>
  <si>
    <r>
      <rPr>
        <vertAlign val="superscript"/>
        <sz val="11"/>
        <color rgb="FF000000"/>
        <rFont val="Times New Roman"/>
        <family val="1"/>
      </rPr>
      <t>5</t>
    </r>
    <r>
      <rPr>
        <sz val="11"/>
        <color rgb="FF000000"/>
        <rFont val="Times New Roman"/>
        <family val="1"/>
      </rPr>
      <t xml:space="preserve"> SDG&amp;E notes that it discovered a 5,862 YTD discrepancy in total CARE participants, which is explained by a system cleanup effort.  The discrepancy has been corrected and the total CARE participants.</t>
    </r>
  </si>
  <si>
    <r>
      <t>6</t>
    </r>
    <r>
      <rPr>
        <sz val="11"/>
        <rFont val="Times New Roman"/>
        <family val="1"/>
      </rPr>
      <t xml:space="preserve"> SDG&amp;E is assessing a potential issue surrounding LIHEAP auto-enrollment that may impact the CARE enrollment rate for this, and prior, Annual Report(s).  Based on the results, SDG&amp;E will determine whether an amendment to the Report(s) is necessary.</t>
    </r>
  </si>
  <si>
    <t xml:space="preserve">CARE Table 3 - CARE Post-Enrollment Verification Results  </t>
  </si>
  <si>
    <t xml:space="preserve">CARE Table 3A - Post-Enrollment Verification Results (Model) 2023  </t>
  </si>
  <si>
    <t>Month</t>
  </si>
  <si>
    <r>
      <t xml:space="preserve">Total CARE Households Enrolled </t>
    </r>
    <r>
      <rPr>
        <b/>
        <vertAlign val="superscript"/>
        <sz val="12"/>
        <rFont val="Times New Roman"/>
        <family val="1"/>
      </rPr>
      <t>5</t>
    </r>
  </si>
  <si>
    <r>
      <rPr>
        <b/>
        <sz val="12"/>
        <color rgb="FF000000"/>
        <rFont val="Times New Roman"/>
        <family val="1"/>
      </rPr>
      <t xml:space="preserve">Households Requested to Verify </t>
    </r>
    <r>
      <rPr>
        <b/>
        <vertAlign val="superscript"/>
        <sz val="12"/>
        <color rgb="FF000000"/>
        <rFont val="Times New Roman"/>
        <family val="1"/>
      </rPr>
      <t>1</t>
    </r>
  </si>
  <si>
    <t>% of CARE Enrolled Requested to Verify Total</t>
  </si>
  <si>
    <t>% of Scheduled Customers not Responsive to the PEV Process</t>
  </si>
  <si>
    <t>% of Scheduled PEV Customers later verified as Income Eligible</t>
  </si>
  <si>
    <t>% of De-enrolled Customer Later Re-enrolled by Six Months</t>
  </si>
  <si>
    <t>% of De-enrolled Customer Later Re-enrolled by Twelve Months</t>
  </si>
  <si>
    <t>CARE  Households De-enrolled (Due to no response)</t>
  </si>
  <si>
    <r>
      <rPr>
        <b/>
        <sz val="12"/>
        <color rgb="FF000000"/>
        <rFont val="Times New Roman"/>
        <family val="1"/>
      </rPr>
      <t xml:space="preserve">CARE Households De-enrolled (Verified as Ineligible) </t>
    </r>
    <r>
      <rPr>
        <b/>
        <vertAlign val="superscript"/>
        <sz val="12"/>
        <color rgb="FF000000"/>
        <rFont val="Times New Roman"/>
        <family val="1"/>
      </rPr>
      <t>2</t>
    </r>
  </si>
  <si>
    <r>
      <rPr>
        <b/>
        <sz val="12"/>
        <color rgb="FF000000"/>
        <rFont val="Times New Roman"/>
        <family val="1"/>
      </rPr>
      <t xml:space="preserve">Total Households De-enrolled </t>
    </r>
    <r>
      <rPr>
        <b/>
        <vertAlign val="superscript"/>
        <sz val="12"/>
        <color rgb="FF000000"/>
        <rFont val="Times New Roman"/>
        <family val="1"/>
      </rPr>
      <t>3</t>
    </r>
  </si>
  <si>
    <r>
      <rPr>
        <b/>
        <sz val="12"/>
        <color rgb="FF000000"/>
        <rFont val="Times New Roman"/>
        <family val="1"/>
      </rPr>
      <t xml:space="preserve">% De-enrolled through Post Enrollment Verification </t>
    </r>
    <r>
      <rPr>
        <b/>
        <vertAlign val="superscript"/>
        <sz val="12"/>
        <color rgb="FF000000"/>
        <rFont val="Times New Roman"/>
        <family val="1"/>
      </rPr>
      <t>4</t>
    </r>
  </si>
  <si>
    <t>% of Total CARE Households De-enrolled</t>
  </si>
  <si>
    <r>
      <t xml:space="preserve">1  </t>
    </r>
    <r>
      <rPr>
        <sz val="11"/>
        <rFont val="Times New Roman"/>
        <family val="1"/>
      </rPr>
      <t>Includes all customers who failed SDG&amp;E's CARE eligibility probability model.</t>
    </r>
  </si>
  <si>
    <r>
      <t>2</t>
    </r>
    <r>
      <rPr>
        <sz val="11"/>
        <rFont val="Times New Roman"/>
        <family val="1"/>
      </rPr>
      <t xml:space="preserve"> Includes customers verified as over income or who requested to be de-enrolled.</t>
    </r>
  </si>
  <si>
    <r>
      <rPr>
        <vertAlign val="superscript"/>
        <sz val="11"/>
        <rFont val="Times New Roman"/>
        <family val="1"/>
      </rPr>
      <t>3</t>
    </r>
    <r>
      <rPr>
        <sz val="11"/>
        <rFont val="Times New Roman"/>
        <family val="1"/>
      </rPr>
      <t xml:space="preserve"> Verification results are tied to the month initiated and the verification process allows customers 90 days to respond to the verification request.  Results may be pending due to the time permitted for a participant to respond.</t>
    </r>
  </si>
  <si>
    <r>
      <rPr>
        <vertAlign val="superscript"/>
        <sz val="11"/>
        <rFont val="Times New Roman"/>
        <family val="1"/>
      </rPr>
      <t>4</t>
    </r>
    <r>
      <rPr>
        <b/>
        <sz val="11"/>
        <rFont val="Times New Roman"/>
        <family val="1"/>
      </rPr>
      <t xml:space="preserve"> </t>
    </r>
    <r>
      <rPr>
        <sz val="11"/>
        <rFont val="Times New Roman"/>
        <family val="1"/>
      </rPr>
      <t xml:space="preserve">Percentage of customers dropped compared to the total participants requested to provide verification in that month. </t>
    </r>
  </si>
  <si>
    <r>
      <t>5</t>
    </r>
    <r>
      <rPr>
        <sz val="11"/>
        <rFont val="Times New Roman"/>
        <family val="1"/>
      </rPr>
      <t xml:space="preserve"> SDG&amp;E is assessing a potential issue surrounding LIHEAP auto-enrollment that may impact the CARE enrollment rate for this, and prior, Annual Report(s).  Based on the results, SDG&amp;E will determine whether an amendment to the Report(s) is necessary.</t>
    </r>
  </si>
  <si>
    <t xml:space="preserve">CARE Table 3B Post-Enrollment Verification Results (Electric only High Usage)  </t>
  </si>
  <si>
    <r>
      <t xml:space="preserve">Total CARE Households Enrolled </t>
    </r>
    <r>
      <rPr>
        <b/>
        <vertAlign val="superscript"/>
        <sz val="12"/>
        <rFont val="Times New Roman"/>
        <family val="1"/>
      </rPr>
      <t>4</t>
    </r>
  </si>
  <si>
    <r>
      <t xml:space="preserve">Households
Requested 
to Verify </t>
    </r>
    <r>
      <rPr>
        <b/>
        <vertAlign val="superscript"/>
        <sz val="12"/>
        <rFont val="Times New Roman"/>
        <family val="1"/>
      </rPr>
      <t>1</t>
    </r>
  </si>
  <si>
    <t xml:space="preserve">% of 
CARE Enrolled Requested to Verify 
Total </t>
  </si>
  <si>
    <t xml:space="preserve">CARE  Households
De-enrolled
(Due to no response) </t>
  </si>
  <si>
    <r>
      <rPr>
        <b/>
        <sz val="12"/>
        <color rgb="FF000000"/>
        <rFont val="Times New Roman"/>
        <family val="1"/>
      </rPr>
      <t>CARE Households 
De-enrolled 
(Verified as 
Ineligible)</t>
    </r>
    <r>
      <rPr>
        <b/>
        <vertAlign val="superscript"/>
        <sz val="12"/>
        <color rgb="FF000000"/>
        <rFont val="Times New Roman"/>
        <family val="1"/>
      </rPr>
      <t xml:space="preserve"> 2</t>
    </r>
  </si>
  <si>
    <r>
      <t>Total Households
De-enrolled</t>
    </r>
    <r>
      <rPr>
        <b/>
        <vertAlign val="superscript"/>
        <sz val="12"/>
        <rFont val="Times New Roman"/>
        <family val="1"/>
      </rPr>
      <t xml:space="preserve"> 3</t>
    </r>
  </si>
  <si>
    <t xml:space="preserve">% De-enrolled through 
HUV Post Enrollment Verification  </t>
  </si>
  <si>
    <t xml:space="preserve">% of Total CARE Households  De-enrolled </t>
  </si>
  <si>
    <r>
      <t xml:space="preserve">1 </t>
    </r>
    <r>
      <rPr>
        <sz val="11"/>
        <rFont val="Times New Roman"/>
        <family val="1"/>
      </rPr>
      <t xml:space="preserve">Includes all participants who were selected for high usage verification process. </t>
    </r>
  </si>
  <si>
    <r>
      <t>2</t>
    </r>
    <r>
      <rPr>
        <sz val="11"/>
        <rFont val="Times New Roman"/>
        <family val="1"/>
      </rPr>
      <t xml:space="preserve"> Includes customers verified as over income, who requested to be de-enrolled, did not reduce usage, or did not agree to be weatherized.</t>
    </r>
  </si>
  <si>
    <r>
      <rPr>
        <vertAlign val="superscript"/>
        <sz val="11"/>
        <rFont val="Times New Roman"/>
        <family val="1"/>
      </rPr>
      <t>3</t>
    </r>
    <r>
      <rPr>
        <sz val="11"/>
        <rFont val="Times New Roman"/>
        <family val="1"/>
      </rPr>
      <t xml:space="preserve"> Medium (400%) and high usage (600%) customers are dropped at 60 days (2 or 3 bill cycles) for non-response to HUV (high usage income verification request). Additionally, 600% + users that have not reduced usage within the 60 day window (2 or 3 bill cycles) are removed from the program. Results may be pending due to the time permitted for a participant to respond.</t>
    </r>
  </si>
  <si>
    <r>
      <t>4</t>
    </r>
    <r>
      <rPr>
        <sz val="11"/>
        <rFont val="Times New Roman"/>
        <family val="1"/>
      </rPr>
      <t xml:space="preserve"> SDG&amp;E is assessing a potential issue surrounding LIHEAP auto-enrollment that may impact the CARE enrollment rate for this, and prior, Annual Report(s).  Based on the results, SDG&amp;E will determine whether an amendment to the Report(s) is necessary.</t>
    </r>
  </si>
  <si>
    <r>
      <rPr>
        <b/>
        <sz val="12"/>
        <color rgb="FF000000"/>
        <rFont val="Times New Roman"/>
        <family val="1"/>
      </rPr>
      <t>CARE Table 4 - CARE Self-Certification and Self-Recertification Applications</t>
    </r>
    <r>
      <rPr>
        <b/>
        <vertAlign val="superscript"/>
        <sz val="12"/>
        <color rgb="FF000000"/>
        <rFont val="Times New Roman"/>
        <family val="1"/>
      </rPr>
      <t>1</t>
    </r>
  </si>
  <si>
    <r>
      <t>Provided</t>
    </r>
    <r>
      <rPr>
        <b/>
        <vertAlign val="superscript"/>
        <sz val="12"/>
        <rFont val="Times New Roman"/>
        <family val="1"/>
      </rPr>
      <t>2</t>
    </r>
  </si>
  <si>
    <t>Received</t>
  </si>
  <si>
    <t>Approved</t>
  </si>
  <si>
    <t xml:space="preserve">Denied </t>
  </si>
  <si>
    <t xml:space="preserve">Pending/Never Completed </t>
  </si>
  <si>
    <t>Duplicates</t>
  </si>
  <si>
    <t xml:space="preserve">Total (Y-T-D) </t>
  </si>
  <si>
    <t xml:space="preserve">Percentage </t>
  </si>
  <si>
    <r>
      <rPr>
        <vertAlign val="superscript"/>
        <sz val="12"/>
        <rFont val="Times New Roman"/>
        <family val="1"/>
      </rPr>
      <t>1</t>
    </r>
    <r>
      <rPr>
        <b/>
        <vertAlign val="superscript"/>
        <sz val="12"/>
        <rFont val="Times New Roman"/>
        <family val="1"/>
      </rPr>
      <t xml:space="preserve"> </t>
    </r>
    <r>
      <rPr>
        <sz val="12"/>
        <rFont val="Times New Roman"/>
        <family val="1"/>
      </rPr>
      <t>Includes sub-metered customers.</t>
    </r>
  </si>
  <si>
    <r>
      <rPr>
        <vertAlign val="superscript"/>
        <sz val="12"/>
        <color rgb="FF000000"/>
        <rFont val="Times New Roman"/>
        <family val="1"/>
      </rPr>
      <t>2</t>
    </r>
    <r>
      <rPr>
        <sz val="12"/>
        <color rgb="FF000000"/>
        <rFont val="Times New Roman"/>
        <family val="1"/>
      </rPr>
      <t xml:space="preserve"> Includes paper applications only. The Provided value is a combination of both CARE and FERA applications sent to customers.</t>
    </r>
  </si>
  <si>
    <t>CARE Table 5 - CARE Enrollment by County</t>
  </si>
  <si>
    <r>
      <t xml:space="preserve">Estimated Eligible </t>
    </r>
    <r>
      <rPr>
        <b/>
        <vertAlign val="superscript"/>
        <sz val="12"/>
        <rFont val="Times New Roman"/>
        <family val="1"/>
      </rPr>
      <t>2</t>
    </r>
  </si>
  <si>
    <r>
      <t xml:space="preserve">Total Participants </t>
    </r>
    <r>
      <rPr>
        <b/>
        <vertAlign val="superscript"/>
        <sz val="12"/>
        <rFont val="Times New Roman"/>
        <family val="1"/>
      </rPr>
      <t>3</t>
    </r>
  </si>
  <si>
    <r>
      <t>Enrollment Rate</t>
    </r>
    <r>
      <rPr>
        <b/>
        <vertAlign val="superscript"/>
        <sz val="12"/>
        <color rgb="FF000000"/>
        <rFont val="Times New Roman"/>
        <family val="1"/>
      </rPr>
      <t xml:space="preserve"> 4</t>
    </r>
    <r>
      <rPr>
        <b/>
        <sz val="12"/>
        <color rgb="FF000000"/>
        <rFont val="Times New Roman"/>
        <family val="1"/>
      </rPr>
      <t>,</t>
    </r>
    <r>
      <rPr>
        <b/>
        <vertAlign val="superscript"/>
        <sz val="12"/>
        <color rgb="FF000000"/>
        <rFont val="Times New Roman"/>
        <family val="1"/>
      </rPr>
      <t xml:space="preserve"> 5</t>
    </r>
  </si>
  <si>
    <t>Urban</t>
  </si>
  <si>
    <r>
      <t>Rural</t>
    </r>
    <r>
      <rPr>
        <b/>
        <vertAlign val="superscript"/>
        <sz val="12"/>
        <rFont val="Times New Roman"/>
        <family val="1"/>
      </rPr>
      <t xml:space="preserve"> 1</t>
    </r>
  </si>
  <si>
    <t>Orange</t>
  </si>
  <si>
    <t>San Diego</t>
  </si>
  <si>
    <r>
      <rPr>
        <vertAlign val="superscript"/>
        <sz val="12"/>
        <rFont val="Times New Roman"/>
        <family val="1"/>
      </rPr>
      <t>1</t>
    </r>
    <r>
      <rPr>
        <sz val="12"/>
        <rFont val="Times New Roman"/>
        <family val="1"/>
      </rPr>
      <t xml:space="preserve"> Rural includes zip codes classified as such according to the Goldsmith modification that was developed to identify small towns and rural areas within large metropolitan counties.</t>
    </r>
  </si>
  <si>
    <r>
      <rPr>
        <vertAlign val="superscript"/>
        <sz val="12"/>
        <rFont val="Times New Roman"/>
        <family val="1"/>
      </rPr>
      <t xml:space="preserve">2 </t>
    </r>
    <r>
      <rPr>
        <sz val="12"/>
        <rFont val="Times New Roman"/>
        <family val="1"/>
      </rPr>
      <t>In accordance with Ordering Paragraph 189 of D.21-06-015, Annual CARE Eligibility Estimates filed February 12 of each year.</t>
    </r>
  </si>
  <si>
    <r>
      <rPr>
        <vertAlign val="superscript"/>
        <sz val="12"/>
        <rFont val="Times New Roman"/>
        <family val="1"/>
      </rPr>
      <t>3</t>
    </r>
    <r>
      <rPr>
        <sz val="12"/>
        <rFont val="Times New Roman"/>
        <family val="1"/>
      </rPr>
      <t xml:space="preserve"> Total Households Enrolled includes submeter tenants.</t>
    </r>
  </si>
  <si>
    <r>
      <rPr>
        <vertAlign val="superscript"/>
        <sz val="12"/>
        <rFont val="Times New Roman"/>
        <family val="1"/>
      </rPr>
      <t>4</t>
    </r>
    <r>
      <rPr>
        <sz val="12"/>
        <rFont val="Times New Roman"/>
        <family val="1"/>
      </rPr>
      <t xml:space="preserve"> Penetration Rate and Enrollment Rate are the same value.</t>
    </r>
  </si>
  <si>
    <t>CARE Table 6 - CARE Recertification Results</t>
  </si>
  <si>
    <r>
      <t>Total CARE Households</t>
    </r>
    <r>
      <rPr>
        <b/>
        <vertAlign val="superscript"/>
        <sz val="12"/>
        <rFont val="Times New Roman"/>
        <family val="1"/>
      </rPr>
      <t xml:space="preserve"> 5</t>
    </r>
  </si>
  <si>
    <r>
      <t xml:space="preserve">Households Requested to Recertify </t>
    </r>
    <r>
      <rPr>
        <b/>
        <vertAlign val="superscript"/>
        <sz val="12"/>
        <rFont val="Times New Roman"/>
        <family val="1"/>
      </rPr>
      <t xml:space="preserve"> 1</t>
    </r>
  </si>
  <si>
    <t>% of Households Total
 (C/B)</t>
  </si>
  <si>
    <r>
      <rPr>
        <b/>
        <sz val="12"/>
        <color rgb="FF000000"/>
        <rFont val="Times New Roman"/>
        <family val="1"/>
      </rPr>
      <t xml:space="preserve">Households Recertified </t>
    </r>
    <r>
      <rPr>
        <b/>
        <vertAlign val="superscript"/>
        <sz val="12"/>
        <color rgb="FF000000"/>
        <rFont val="Times New Roman"/>
        <family val="1"/>
      </rPr>
      <t>2</t>
    </r>
  </si>
  <si>
    <r>
      <t xml:space="preserve">Households   De-enrolled </t>
    </r>
    <r>
      <rPr>
        <b/>
        <vertAlign val="superscript"/>
        <sz val="12"/>
        <rFont val="Times New Roman"/>
        <family val="1"/>
      </rPr>
      <t>3</t>
    </r>
  </si>
  <si>
    <r>
      <t xml:space="preserve">Recertification Rate %  </t>
    </r>
    <r>
      <rPr>
        <b/>
        <vertAlign val="superscript"/>
        <sz val="12"/>
        <rFont val="Times New Roman"/>
        <family val="1"/>
      </rPr>
      <t>4</t>
    </r>
    <r>
      <rPr>
        <b/>
        <sz val="12"/>
        <rFont val="Times New Roman"/>
        <family val="1"/>
      </rPr>
      <t xml:space="preserve">
(E/C)</t>
    </r>
  </si>
  <si>
    <t>% of Total Households De-enrolled 
(F/B)</t>
  </si>
  <si>
    <t>YTD</t>
  </si>
  <si>
    <r>
      <rPr>
        <vertAlign val="superscript"/>
        <sz val="12"/>
        <rFont val="Times New Roman"/>
        <family val="1"/>
      </rPr>
      <t>1</t>
    </r>
    <r>
      <rPr>
        <sz val="12"/>
        <rFont val="Times New Roman"/>
        <family val="1"/>
      </rPr>
      <t xml:space="preserve"> Excludes count of customers recertified through the probability model.</t>
    </r>
  </si>
  <si>
    <r>
      <rPr>
        <vertAlign val="superscript"/>
        <sz val="12"/>
        <rFont val="Times New Roman"/>
        <family val="1"/>
      </rPr>
      <t>2</t>
    </r>
    <r>
      <rPr>
        <sz val="12"/>
        <rFont val="Times New Roman"/>
        <family val="1"/>
      </rPr>
      <t xml:space="preserve"> Recertification results are tied to the month initiated and the recertification process allows customers 120 days (3 or 4 bill cycles) to respond to the recertification request.  Results may be pending due to the time permitted for a participant to respond.  </t>
    </r>
  </si>
  <si>
    <r>
      <rPr>
        <vertAlign val="superscript"/>
        <sz val="12"/>
        <rFont val="Times New Roman"/>
        <family val="1"/>
      </rPr>
      <t>3</t>
    </r>
    <r>
      <rPr>
        <sz val="12"/>
        <rFont val="Times New Roman"/>
        <family val="1"/>
      </rPr>
      <t xml:space="preserve"> Includes customers who did not respond or who requested to be de-enrolled.</t>
    </r>
  </si>
  <si>
    <r>
      <rPr>
        <vertAlign val="superscript"/>
        <sz val="12"/>
        <rFont val="Times New Roman"/>
        <family val="1"/>
      </rPr>
      <t>4</t>
    </r>
    <r>
      <rPr>
        <sz val="12"/>
        <rFont val="Times New Roman"/>
        <family val="1"/>
      </rPr>
      <t xml:space="preserve"> Percentage of customers recertified compared to the total participants requested to recertify in that month. </t>
    </r>
  </si>
  <si>
    <t>CARE Table 7 - CARE Capitation Contractors</t>
  </si>
  <si>
    <r>
      <t xml:space="preserve">Contractor Name </t>
    </r>
    <r>
      <rPr>
        <b/>
        <vertAlign val="superscript"/>
        <sz val="11"/>
        <rFont val="Times New Roman"/>
        <family val="1"/>
      </rPr>
      <t>1</t>
    </r>
  </si>
  <si>
    <t>Contractor Type 
(Check one or more if applicable)</t>
  </si>
  <si>
    <r>
      <t xml:space="preserve">Enrollments </t>
    </r>
    <r>
      <rPr>
        <b/>
        <vertAlign val="superscript"/>
        <sz val="11"/>
        <rFont val="Times New Roman"/>
        <family val="1"/>
      </rPr>
      <t>2</t>
    </r>
  </si>
  <si>
    <t>211 SAN DIEGO</t>
  </si>
  <si>
    <t>211 ORANGE COUNTY</t>
  </si>
  <si>
    <t>ALPHA MINI MART</t>
  </si>
  <si>
    <t>AMERICAN RED CROSS WIC OFFICES</t>
  </si>
  <si>
    <t>BACKCOUNTRY COMMUNITIES THRIVING</t>
  </si>
  <si>
    <t>CHALDEAN COMMUNITY COUNCIL</t>
  </si>
  <si>
    <t>CHULA VISTA COMMUNITY COLLABORATIVE</t>
  </si>
  <si>
    <t>COMMUNITY RESOURCE CENTER</t>
  </si>
  <si>
    <t>ELDERHELP OF SAN DIEGO</t>
  </si>
  <si>
    <t>HEARTS AND HANDS WORKING TOGETHER</t>
  </si>
  <si>
    <t>INTERFAITH COMMUNITY SERVICES</t>
  </si>
  <si>
    <t>LA MAESTRA FAMILY CLINIC</t>
  </si>
  <si>
    <t>MAAC PROJECT</t>
  </si>
  <si>
    <t>NEIGHBORHOOD HEALTH CARE</t>
  </si>
  <si>
    <t>NORTH COUNTY HEALTH PROJECT, INC.</t>
  </si>
  <si>
    <t>SAN DIEGO STATE UNIVERSITY WIC OFFICES</t>
  </si>
  <si>
    <t>SAN YSIDRO HEALTH CENTERS</t>
  </si>
  <si>
    <t>SCRIPPS HEALTH WIC</t>
  </si>
  <si>
    <t>SOMALI BANTU ASSOCIATION OF AMERICA</t>
  </si>
  <si>
    <t>SOMALI FAMILY SERVICES</t>
  </si>
  <si>
    <t>UNION OF PAN ASIAN COMMUNITIES</t>
  </si>
  <si>
    <t>VISTA COMMUNITY CLINIC</t>
  </si>
  <si>
    <t>Total Enrollments and Expenditures</t>
  </si>
  <si>
    <r>
      <rPr>
        <vertAlign val="superscript"/>
        <sz val="11"/>
        <rFont val="Times New Roman"/>
        <family val="1"/>
      </rPr>
      <t>1</t>
    </r>
    <r>
      <rPr>
        <sz val="11"/>
        <rFont val="Times New Roman"/>
        <family val="1"/>
      </rPr>
      <t xml:space="preserve"> All capitation contractors with current contracts are listed regardless of whether they have signed up customers or submitted invoices this year.</t>
    </r>
  </si>
  <si>
    <r>
      <rPr>
        <vertAlign val="superscript"/>
        <sz val="11"/>
        <rFont val="Times New Roman"/>
        <family val="1"/>
      </rPr>
      <t>2</t>
    </r>
    <r>
      <rPr>
        <sz val="11"/>
        <rFont val="Times New Roman"/>
        <family val="1"/>
      </rPr>
      <t xml:space="preserve"> Enrollments reflect new enrollments only.</t>
    </r>
  </si>
  <si>
    <t>CARE Table 8 - CARE Participants as of Month-End</t>
  </si>
  <si>
    <t>Gas and Electric</t>
  </si>
  <si>
    <t>Gas Only</t>
  </si>
  <si>
    <t>Electric Only</t>
  </si>
  <si>
    <t>Eligible Households</t>
  </si>
  <si>
    <r>
      <t xml:space="preserve">Enrollment Rate </t>
    </r>
    <r>
      <rPr>
        <b/>
        <vertAlign val="superscript"/>
        <sz val="12"/>
        <rFont val="Times New Roman"/>
        <family val="1"/>
      </rPr>
      <t>1</t>
    </r>
  </si>
  <si>
    <t>% Change</t>
  </si>
  <si>
    <r>
      <t>1</t>
    </r>
    <r>
      <rPr>
        <sz val="11"/>
        <rFont val="Times New Roman"/>
        <family val="1"/>
      </rPr>
      <t xml:space="preserve"> SDG&amp;E is assessing a potential issue surrounding LIHEAP auto-enrollment that may impact the CARE enrollment rate for this, and prior, Annual Report(s).  Based on the results, SDG&amp;E will determine whether an amendment to the Report(s) is necessary.</t>
    </r>
  </si>
  <si>
    <t>CARE Table 9 - CARE Average Monthly Usage &amp; Bill</t>
  </si>
  <si>
    <t>Average Monthly Gas / Electric Usage</t>
  </si>
  <si>
    <t>Residential Non-CARE vs. CARE Customers</t>
  </si>
  <si>
    <t>Gas Therms</t>
  </si>
  <si>
    <t>Tier 1</t>
  </si>
  <si>
    <t>Tier 2</t>
  </si>
  <si>
    <t>Non-CARE</t>
  </si>
  <si>
    <t>Electric KWh</t>
  </si>
  <si>
    <t>Tier 2 and Above</t>
  </si>
  <si>
    <r>
      <t xml:space="preserve">Average Monthly Gas / Electric Bill  </t>
    </r>
    <r>
      <rPr>
        <b/>
        <vertAlign val="superscript"/>
        <sz val="12"/>
        <rFont val="Times New Roman"/>
        <family val="1"/>
      </rPr>
      <t>2</t>
    </r>
  </si>
  <si>
    <r>
      <t>Residential Non-CARE vs. CARE Customers</t>
    </r>
    <r>
      <rPr>
        <b/>
        <vertAlign val="superscript"/>
        <sz val="12"/>
        <rFont val="Times New Roman"/>
        <family val="1"/>
      </rPr>
      <t>1</t>
    </r>
  </si>
  <si>
    <t>(Dollars per Customer)</t>
  </si>
  <si>
    <r>
      <rPr>
        <vertAlign val="superscript"/>
        <sz val="11"/>
        <rFont val="Times New Roman"/>
        <family val="1"/>
      </rPr>
      <t xml:space="preserve">1 </t>
    </r>
    <r>
      <rPr>
        <sz val="11"/>
        <rFont val="Times New Roman"/>
        <family val="1"/>
      </rPr>
      <t xml:space="preserve"> Excludes master-meter usage.</t>
    </r>
  </si>
  <si>
    <r>
      <rPr>
        <vertAlign val="superscript"/>
        <sz val="11"/>
        <color rgb="FF000000"/>
        <rFont val="Times New Roman"/>
        <family val="1"/>
      </rPr>
      <t xml:space="preserve">2 </t>
    </r>
    <r>
      <rPr>
        <sz val="11"/>
        <color rgb="FF000000"/>
        <rFont val="Times New Roman"/>
        <family val="1"/>
      </rPr>
      <t>Average Monthly Gas/Electric Bill reflects residential Non-CARE (CARE) 2023 total billed.</t>
    </r>
  </si>
  <si>
    <t>CARE Table 10 - CARE Surcharge &amp; Revenue</t>
  </si>
  <si>
    <t>CARE Table 10A</t>
  </si>
  <si>
    <t>CARE Electric Surcharge and Revenue Collected by Customer Class</t>
  </si>
  <si>
    <t>Average Monthly</t>
  </si>
  <si>
    <t>CARE Surcharge</t>
  </si>
  <si>
    <t>Total CARE
Surcharge Revenue</t>
  </si>
  <si>
    <t>Percentage of
CARE Surcharge</t>
  </si>
  <si>
    <t>Class</t>
  </si>
  <si>
    <r>
      <rPr>
        <sz val="11"/>
        <color rgb="FF000000"/>
        <rFont val="Times New Roman"/>
        <family val="1"/>
      </rPr>
      <t xml:space="preserve">CARE Surcharge </t>
    </r>
    <r>
      <rPr>
        <vertAlign val="superscript"/>
        <sz val="11"/>
        <color rgb="FF000000"/>
        <rFont val="Times New Roman"/>
        <family val="1"/>
      </rPr>
      <t>1</t>
    </r>
  </si>
  <si>
    <t>Monthly Bill</t>
  </si>
  <si>
    <t>as Percent of Bill</t>
  </si>
  <si>
    <t>Collected</t>
  </si>
  <si>
    <t>Revenue Collected</t>
  </si>
  <si>
    <t>Residential</t>
  </si>
  <si>
    <t>Commercial</t>
  </si>
  <si>
    <t>Agricultural</t>
  </si>
  <si>
    <t>Large/Indust</t>
  </si>
  <si>
    <t>CARE Table 10B</t>
  </si>
  <si>
    <t>CARE Gas Surcharge and Revenue Collected by Customer Class</t>
  </si>
  <si>
    <r>
      <rPr>
        <sz val="11"/>
        <color rgb="FF000000"/>
        <rFont val="Times New Roman"/>
        <family val="1"/>
      </rPr>
      <t xml:space="preserve">CARE Surcharge </t>
    </r>
    <r>
      <rPr>
        <vertAlign val="superscript"/>
        <sz val="11"/>
        <color rgb="FF000000"/>
        <rFont val="Times New Roman"/>
        <family val="1"/>
      </rPr>
      <t>2</t>
    </r>
  </si>
  <si>
    <t>Natural Gas Vehicle</t>
  </si>
  <si>
    <t>Industrial</t>
  </si>
  <si>
    <r>
      <rPr>
        <vertAlign val="superscript"/>
        <sz val="11"/>
        <rFont val="Times New Roman"/>
        <family val="1"/>
      </rPr>
      <t>1</t>
    </r>
    <r>
      <rPr>
        <sz val="11"/>
        <rFont val="Times New Roman"/>
        <family val="1"/>
      </rPr>
      <t xml:space="preserve"> Excludes CARE customers. Pursuant to D.15-07-001, OP 4 and Section 11.1.1 authorizes adjustments to CARE to transition to the legislatively-mandated CARE discount range in compliance with Section 739.1 were authorized. Effective 9/1/15 per AL 2783-E, CARE customers receive non-CARE rates; therefore, there is no longer a CARE Rate subsidy.  </t>
    </r>
  </si>
  <si>
    <r>
      <rPr>
        <vertAlign val="superscript"/>
        <sz val="11"/>
        <color theme="1"/>
        <rFont val="Times New Roman"/>
        <family val="1"/>
      </rPr>
      <t>2</t>
    </r>
    <r>
      <rPr>
        <sz val="11"/>
        <color theme="1"/>
        <rFont val="Times New Roman"/>
        <family val="1"/>
      </rPr>
      <t xml:space="preserve"> Excludes CARE customers.</t>
    </r>
  </si>
  <si>
    <r>
      <rPr>
        <b/>
        <sz val="12"/>
        <color rgb="FF000000"/>
        <rFont val="Times New Roman"/>
        <family val="1"/>
      </rPr>
      <t xml:space="preserve">CARE Table 11 - CARE Capitation Applications </t>
    </r>
    <r>
      <rPr>
        <b/>
        <vertAlign val="superscript"/>
        <sz val="10"/>
        <color rgb="FF000000"/>
        <rFont val="Times New Roman"/>
        <family val="1"/>
      </rPr>
      <t>1</t>
    </r>
  </si>
  <si>
    <t xml:space="preserve">Entity </t>
  </si>
  <si>
    <t>Total Received</t>
  </si>
  <si>
    <r>
      <rPr>
        <b/>
        <sz val="12"/>
        <color rgb="FF000000"/>
        <rFont val="Times New Roman"/>
        <family val="1"/>
      </rPr>
      <t xml:space="preserve">Approved </t>
    </r>
    <r>
      <rPr>
        <b/>
        <vertAlign val="superscript"/>
        <sz val="12"/>
        <color rgb="FF000000"/>
        <rFont val="Times New Roman"/>
        <family val="1"/>
      </rPr>
      <t>2</t>
    </r>
  </si>
  <si>
    <t>Denied</t>
  </si>
  <si>
    <t>Pending/ Never Completed</t>
  </si>
  <si>
    <t>Duplicate</t>
  </si>
  <si>
    <t>ALLIANCE FOR AFRICAN ASSISTANCE</t>
  </si>
  <si>
    <t>AMERICAN RED CROSS</t>
  </si>
  <si>
    <t>CATHOLIC CHARITIES</t>
  </si>
  <si>
    <t>CHILDREN'S INITIATIVE</t>
  </si>
  <si>
    <t>COMMUNITY HOUSING WORKS</t>
  </si>
  <si>
    <t>CRISIS HOUSE</t>
  </si>
  <si>
    <t>DEAF COMMUNITY SERVICES</t>
  </si>
  <si>
    <t>FAMILY HEALTH CENTERS OF SAN DIEGO</t>
  </si>
  <si>
    <t>HEARTS AND HANDS TOGETHER</t>
  </si>
  <si>
    <t>HOME START</t>
  </si>
  <si>
    <t>HORN OF AFRICA</t>
  </si>
  <si>
    <t>INTERFAITH COMMUNITY</t>
  </si>
  <si>
    <t>MAAC PROJECT - CARE</t>
  </si>
  <si>
    <t>NEIGHBORHOOD HEALTH INSURANCE CENTER</t>
  </si>
  <si>
    <t>NORTH COUNTY HEALTH SERVICES</t>
  </si>
  <si>
    <t>SAN DIEGO STATE UNIVERSITY WIC</t>
  </si>
  <si>
    <t>SCRIPPS HEALTH WIC (SHW)</t>
  </si>
  <si>
    <r>
      <rPr>
        <vertAlign val="superscript"/>
        <sz val="12"/>
        <rFont val="Times New Roman"/>
        <family val="1"/>
      </rPr>
      <t>1</t>
    </r>
    <r>
      <rPr>
        <sz val="12"/>
        <rFont val="Times New Roman"/>
        <family val="1"/>
      </rPr>
      <t xml:space="preserve"> Includes sub-metered customers.</t>
    </r>
  </si>
  <si>
    <r>
      <t>2</t>
    </r>
    <r>
      <rPr>
        <sz val="12"/>
        <rFont val="Times New Roman"/>
        <family val="1"/>
      </rPr>
      <t xml:space="preserve"> Includes new enrollments and recertification applications approved.</t>
    </r>
  </si>
  <si>
    <t>CARE Table 12 - CARE Expansion Program</t>
  </si>
  <si>
    <t>CARE Table 12A
Participating Facilities by Month</t>
  </si>
  <si>
    <t>CARE Residential Facilities</t>
  </si>
  <si>
    <t>CARE Commercial Facilities</t>
  </si>
  <si>
    <r>
      <t xml:space="preserve">Total Gas </t>
    </r>
    <r>
      <rPr>
        <b/>
        <vertAlign val="superscript"/>
        <sz val="12"/>
        <color rgb="FF000000"/>
        <rFont val="Times New Roman"/>
        <family val="1"/>
      </rPr>
      <t>2</t>
    </r>
  </si>
  <si>
    <r>
      <t xml:space="preserve">Total Electric </t>
    </r>
    <r>
      <rPr>
        <b/>
        <vertAlign val="superscript"/>
        <sz val="12"/>
        <color rgb="FF000000"/>
        <rFont val="Times New Roman"/>
        <family val="1"/>
      </rPr>
      <t>2</t>
    </r>
  </si>
  <si>
    <r>
      <t xml:space="preserve">
CARE Table 12B
Average Monthly Gas / Electric Usage</t>
    </r>
    <r>
      <rPr>
        <b/>
        <vertAlign val="superscript"/>
        <sz val="12"/>
        <rFont val="Times New Roman"/>
        <family val="1"/>
      </rPr>
      <t>1</t>
    </r>
  </si>
  <si>
    <t>KWh</t>
  </si>
  <si>
    <t>Residential Facilities</t>
  </si>
  <si>
    <t>Commercial Facilities</t>
  </si>
  <si>
    <t>CARE Table 12C
Expansion Self-Certification and Self-Recertification Applications</t>
  </si>
  <si>
    <t>Pending/Never Completed</t>
  </si>
  <si>
    <t>Percentage</t>
  </si>
  <si>
    <r>
      <rPr>
        <vertAlign val="superscript"/>
        <sz val="12"/>
        <rFont val="Times New Roman"/>
        <family val="1"/>
      </rPr>
      <t>1</t>
    </r>
    <r>
      <rPr>
        <sz val="12"/>
        <rFont val="Times New Roman"/>
        <family val="1"/>
      </rPr>
      <t xml:space="preserve"> Excludes master meter usage.</t>
    </r>
  </si>
  <si>
    <r>
      <rPr>
        <vertAlign val="superscript"/>
        <sz val="11"/>
        <rFont val="Times New Roman"/>
        <family val="1"/>
      </rPr>
      <t>2</t>
    </r>
    <r>
      <rPr>
        <sz val="11"/>
        <rFont val="Times New Roman"/>
        <family val="1"/>
      </rPr>
      <t xml:space="preserve"> Includes satellite accounts enrolled and/or removed.</t>
    </r>
  </si>
  <si>
    <r>
      <rPr>
        <b/>
        <sz val="12"/>
        <color rgb="FF000000"/>
        <rFont val="Times New Roman"/>
        <family val="1"/>
      </rPr>
      <t xml:space="preserve">CARE Table 13 - CARE High Usage Verification Results </t>
    </r>
    <r>
      <rPr>
        <b/>
        <vertAlign val="superscript"/>
        <sz val="10"/>
        <color rgb="FF000000"/>
        <rFont val="Times New Roman"/>
        <family val="1"/>
      </rPr>
      <t>5</t>
    </r>
  </si>
  <si>
    <t>Stage 1 - IRS Documentation and ESA Agreement</t>
  </si>
  <si>
    <t>Stage 2 - ESA Participation</t>
  </si>
  <si>
    <t>Stage 3 - Usage Monitoring</t>
  </si>
  <si>
    <t>Households Requested to Verify</t>
  </si>
  <si>
    <t>Removed
(No Response)</t>
  </si>
  <si>
    <r>
      <rPr>
        <b/>
        <sz val="12"/>
        <color rgb="FF000000"/>
        <rFont val="Times New Roman"/>
        <family val="1"/>
      </rPr>
      <t xml:space="preserve">Removed
(Verified Ineligible)  </t>
    </r>
    <r>
      <rPr>
        <b/>
        <vertAlign val="superscript"/>
        <sz val="12"/>
        <color rgb="FF000000"/>
        <rFont val="Times New Roman"/>
        <family val="1"/>
      </rPr>
      <t>1</t>
    </r>
  </si>
  <si>
    <t>Income Verified and Referred to ESA</t>
  </si>
  <si>
    <r>
      <rPr>
        <b/>
        <sz val="12"/>
        <color rgb="FF000000"/>
        <rFont val="Times New Roman"/>
        <family val="1"/>
      </rPr>
      <t xml:space="preserve">Failed and 
Removed  </t>
    </r>
    <r>
      <rPr>
        <b/>
        <vertAlign val="superscript"/>
        <sz val="12"/>
        <color rgb="FF000000"/>
        <rFont val="Times New Roman"/>
        <family val="1"/>
      </rPr>
      <t>2</t>
    </r>
  </si>
  <si>
    <r>
      <rPr>
        <b/>
        <sz val="12"/>
        <color rgb="FF000000"/>
        <rFont val="Times New Roman"/>
        <family val="1"/>
      </rPr>
      <t xml:space="preserve">Ineligible  </t>
    </r>
    <r>
      <rPr>
        <b/>
        <vertAlign val="superscript"/>
        <sz val="12"/>
        <color rgb="FF000000"/>
        <rFont val="Times New Roman"/>
        <family val="1"/>
      </rPr>
      <t>3</t>
    </r>
  </si>
  <si>
    <t>Completed</t>
  </si>
  <si>
    <r>
      <rPr>
        <b/>
        <sz val="12"/>
        <color rgb="FF000000"/>
        <rFont val="Times New Roman"/>
        <family val="1"/>
      </rPr>
      <t xml:space="preserve">Removed </t>
    </r>
    <r>
      <rPr>
        <b/>
        <vertAlign val="superscript"/>
        <sz val="12"/>
        <color rgb="FF000000"/>
        <rFont val="Times New Roman"/>
        <family val="1"/>
      </rPr>
      <t>4</t>
    </r>
  </si>
  <si>
    <t>Appeals
Denied</t>
  </si>
  <si>
    <t>Appeals
Approved</t>
  </si>
  <si>
    <r>
      <rPr>
        <vertAlign val="superscript"/>
        <sz val="12"/>
        <color theme="1"/>
        <rFont val="Times New Roman"/>
        <family val="1"/>
      </rPr>
      <t xml:space="preserve">1 </t>
    </r>
    <r>
      <rPr>
        <sz val="12"/>
        <rFont val="Times New Roman"/>
        <family val="1"/>
      </rPr>
      <t>Includes customers who were verified as over income, requested to be removed, or did not agree to participate in ESA Program.</t>
    </r>
  </si>
  <si>
    <r>
      <rPr>
        <vertAlign val="superscript"/>
        <sz val="12"/>
        <color theme="1"/>
        <rFont val="Times New Roman"/>
        <family val="1"/>
      </rPr>
      <t>2</t>
    </r>
    <r>
      <rPr>
        <sz val="12"/>
        <rFont val="Times New Roman"/>
        <family val="1"/>
      </rPr>
      <t xml:space="preserve"> Includes customers who declined to participate in ESA Program, failed to respond to appointment requests, or missed multiple appointments or denied access to all rooms.</t>
    </r>
  </si>
  <si>
    <r>
      <rPr>
        <vertAlign val="superscript"/>
        <sz val="12"/>
        <color theme="1"/>
        <rFont val="Times New Roman"/>
        <family val="1"/>
      </rPr>
      <t>3</t>
    </r>
    <r>
      <rPr>
        <sz val="12"/>
        <rFont val="Times New Roman"/>
        <family val="1"/>
      </rPr>
      <t xml:space="preserve"> Includes customers who previously participated in ESA Program, did not meet the three-measure minimum, landlord refused, etc.  These customers move directly to Stage 3.</t>
    </r>
  </si>
  <si>
    <r>
      <rPr>
        <vertAlign val="superscript"/>
        <sz val="12"/>
        <rFont val="Times New Roman"/>
        <family val="1"/>
      </rPr>
      <t>4</t>
    </r>
    <r>
      <rPr>
        <sz val="12"/>
        <rFont val="Times New Roman"/>
        <family val="1"/>
      </rPr>
      <t xml:space="preserve">  High usage is defined as a customer that exceeds 400% of baseline.</t>
    </r>
  </si>
  <si>
    <t>CARE Table 14 - CARE Customer Usage and ESA Program Treatment</t>
  </si>
  <si>
    <t>Marketing Campaign *</t>
  </si>
  <si>
    <r>
      <t xml:space="preserve"># of CARE customers at or above 90th Percentile of Usage Not subject to High Usage PEV </t>
    </r>
    <r>
      <rPr>
        <vertAlign val="superscript"/>
        <sz val="11"/>
        <rFont val="Times New Roman"/>
        <family val="1"/>
      </rPr>
      <t>1</t>
    </r>
  </si>
  <si>
    <r>
      <t xml:space="preserve">Percent of those CARE customers Not served by ESA Program </t>
    </r>
    <r>
      <rPr>
        <vertAlign val="superscript"/>
        <sz val="11"/>
        <rFont val="Times New Roman"/>
        <family val="1"/>
      </rPr>
      <t>3</t>
    </r>
  </si>
  <si>
    <r>
      <t xml:space="preserve"># of Enrollments led to ESA Program measure Installations </t>
    </r>
    <r>
      <rPr>
        <vertAlign val="superscript"/>
        <sz val="11"/>
        <rFont val="Times New Roman"/>
        <family val="1"/>
      </rPr>
      <t>4</t>
    </r>
  </si>
  <si>
    <r>
      <t xml:space="preserve"># of Long-Term tenancy CARE customers who have Not applied for ESA Program </t>
    </r>
    <r>
      <rPr>
        <vertAlign val="superscript"/>
        <sz val="11"/>
        <rFont val="Times New Roman"/>
        <family val="1"/>
      </rPr>
      <t>2</t>
    </r>
  </si>
  <si>
    <t>Energy Usage of Long-Term Tenancy CARE Customers
 who Accept ESA Program Treatment</t>
  </si>
  <si>
    <r>
      <t xml:space="preserve">Energy Usage of CARE customers who do Not accept ESA Program treatment </t>
    </r>
    <r>
      <rPr>
        <vertAlign val="superscript"/>
        <sz val="11"/>
        <rFont val="Times New Roman"/>
        <family val="1"/>
      </rPr>
      <t>9</t>
    </r>
  </si>
  <si>
    <r>
      <t xml:space="preserve">Energy Usage before ESA Program treatment </t>
    </r>
    <r>
      <rPr>
        <vertAlign val="superscript"/>
        <sz val="11"/>
        <rFont val="Times New Roman"/>
        <family val="1"/>
      </rPr>
      <t>5</t>
    </r>
  </si>
  <si>
    <r>
      <t xml:space="preserve">Energy Usage within
 3-months of ESA Program treatment </t>
    </r>
    <r>
      <rPr>
        <vertAlign val="superscript"/>
        <sz val="11"/>
        <rFont val="Times New Roman"/>
        <family val="1"/>
      </rPr>
      <t>6</t>
    </r>
  </si>
  <si>
    <r>
      <t xml:space="preserve">Energy Usage within
 6-months of ESA Program treatment </t>
    </r>
    <r>
      <rPr>
        <vertAlign val="superscript"/>
        <sz val="11"/>
        <rFont val="Times New Roman"/>
        <family val="1"/>
      </rPr>
      <t>7</t>
    </r>
  </si>
  <si>
    <r>
      <t xml:space="preserve">Energy Usage within 12-months of ESA Program treatment </t>
    </r>
    <r>
      <rPr>
        <vertAlign val="superscript"/>
        <sz val="11"/>
        <rFont val="Times New Roman"/>
        <family val="1"/>
      </rPr>
      <t>8</t>
    </r>
  </si>
  <si>
    <t>May 2023</t>
  </si>
  <si>
    <t>645 kWh</t>
  </si>
  <si>
    <t>640 kWh</t>
  </si>
  <si>
    <t>629 kWh</t>
  </si>
  <si>
    <t>602kWh</t>
  </si>
  <si>
    <t>October 2023</t>
  </si>
  <si>
    <t>647kWh</t>
  </si>
  <si>
    <t>664 kWh</t>
  </si>
  <si>
    <t>633kWh</t>
  </si>
  <si>
    <t>May 2023 Campaign metric:</t>
  </si>
  <si>
    <t>*SDG&amp;E conducted two marketing campaigns to target high energy usage long-term CARE customers who have not been treated by ESA. The metrics for each campaign haven been separated to illustrate the results more clearly.</t>
  </si>
  <si>
    <r>
      <rPr>
        <vertAlign val="superscript"/>
        <sz val="10"/>
        <color rgb="FF000000"/>
        <rFont val="Times New Roman"/>
        <family val="1"/>
      </rPr>
      <t>1</t>
    </r>
    <r>
      <rPr>
        <sz val="10"/>
        <color rgb="FF000000"/>
        <rFont val="Times New Roman"/>
        <family val="1"/>
      </rPr>
      <t xml:space="preserve"> As of May 2023, there were 14,403 CARE accounts identified as customers who have been on the CARE rate at the same meter for a least six years and  have 90th Percentile of high usage. </t>
    </r>
  </si>
  <si>
    <r>
      <rPr>
        <vertAlign val="superscript"/>
        <sz val="10"/>
        <color rgb="FF000000"/>
        <rFont val="Times New Roman"/>
        <family val="1"/>
      </rPr>
      <t>2</t>
    </r>
    <r>
      <rPr>
        <sz val="10"/>
        <color rgb="FF000000"/>
        <rFont val="Times New Roman"/>
        <family val="1"/>
      </rPr>
      <t xml:space="preserve"> Those CARE customers who did not participate in the ESA Program as of May 2023:  12,290</t>
    </r>
  </si>
  <si>
    <r>
      <rPr>
        <vertAlign val="superscript"/>
        <sz val="10"/>
        <rFont val="Times New Roman"/>
        <family val="1"/>
      </rPr>
      <t xml:space="preserve">3 </t>
    </r>
    <r>
      <rPr>
        <sz val="10"/>
        <rFont val="Times New Roman"/>
        <family val="1"/>
      </rPr>
      <t>Percentage of CARE customers not served by ESA: *2/*1(12290/14403= 85%)</t>
    </r>
  </si>
  <si>
    <r>
      <rPr>
        <vertAlign val="superscript"/>
        <sz val="10"/>
        <color rgb="FF000000"/>
        <rFont val="Times New Roman"/>
        <family val="1"/>
      </rPr>
      <t xml:space="preserve">4 </t>
    </r>
    <r>
      <rPr>
        <sz val="10"/>
        <color rgb="FF000000"/>
        <rFont val="Times New Roman"/>
        <family val="1"/>
      </rPr>
      <t>Among the 12,290 accounts, 417 accounts enrolled as of Feb 2024.</t>
    </r>
  </si>
  <si>
    <r>
      <rPr>
        <vertAlign val="superscript"/>
        <sz val="10"/>
        <rFont val="Times New Roman"/>
        <family val="1"/>
      </rPr>
      <t>5</t>
    </r>
    <r>
      <rPr>
        <sz val="10"/>
        <rFont val="Times New Roman"/>
        <family val="1"/>
      </rPr>
      <t xml:space="preserve"> Average monthly kWh in 12 months prior to ESA enrollment. Usage starting and ending month vary on accounts depending on ESA enrollment dates: 645 kWh</t>
    </r>
  </si>
  <si>
    <r>
      <rPr>
        <vertAlign val="superscript"/>
        <sz val="10"/>
        <rFont val="Times New Roman"/>
        <family val="1"/>
      </rPr>
      <t xml:space="preserve">6 </t>
    </r>
    <r>
      <rPr>
        <sz val="10"/>
        <rFont val="Times New Roman"/>
        <family val="1"/>
      </rPr>
      <t>Average monthly kWh 3 months after ESA enrollment: 640 kWh</t>
    </r>
  </si>
  <si>
    <t>7 Average monthly kWh 6 months after ESA enrollment: 629 kWh (only included accounts who received ESA treatments for 6 months)</t>
  </si>
  <si>
    <r>
      <rPr>
        <vertAlign val="superscript"/>
        <sz val="10"/>
        <rFont val="Times New Roman"/>
        <family val="1"/>
      </rPr>
      <t>8</t>
    </r>
    <r>
      <rPr>
        <sz val="10"/>
        <rFont val="Times New Roman"/>
        <family val="1"/>
      </rPr>
      <t xml:space="preserve"> Average monthly kWh 12 months after ESA enrollment. N/A - since those customers just had ESA since May 2023 or later</t>
    </r>
  </si>
  <si>
    <r>
      <rPr>
        <vertAlign val="superscript"/>
        <sz val="10"/>
        <rFont val="Times New Roman"/>
        <family val="1"/>
      </rPr>
      <t xml:space="preserve">9 </t>
    </r>
    <r>
      <rPr>
        <sz val="10"/>
        <rFont val="Times New Roman"/>
        <family val="1"/>
      </rPr>
      <t>Among 11,873 (12,290-417-123)accounts, average monthly kWh is 602 kWh.</t>
    </r>
  </si>
  <si>
    <t>Oct 2023 Campaign metric:</t>
  </si>
  <si>
    <r>
      <rPr>
        <vertAlign val="superscript"/>
        <sz val="10"/>
        <rFont val="Times New Roman"/>
        <family val="1"/>
      </rPr>
      <t xml:space="preserve">1 </t>
    </r>
    <r>
      <rPr>
        <sz val="10"/>
        <rFont val="Times New Roman"/>
        <family val="1"/>
      </rPr>
      <t xml:space="preserve">As of Oct  2023, there were 12,631 CARE accounts identified as customers who have been on CARE rate at the same meter for a least six years and  have 90th Percentile of high usage. </t>
    </r>
  </si>
  <si>
    <r>
      <rPr>
        <vertAlign val="superscript"/>
        <sz val="10"/>
        <color rgb="FF000000"/>
        <rFont val="Times New Roman"/>
        <family val="1"/>
      </rPr>
      <t>2</t>
    </r>
    <r>
      <rPr>
        <sz val="10"/>
        <color rgb="FF000000"/>
        <rFont val="Times New Roman"/>
        <family val="1"/>
      </rPr>
      <t xml:space="preserve"> Those CARE customers who did not participate in the ESA Program as of Oct 2023:  10390</t>
    </r>
  </si>
  <si>
    <r>
      <rPr>
        <vertAlign val="superscript"/>
        <sz val="10"/>
        <rFont val="Times New Roman"/>
        <family val="1"/>
      </rPr>
      <t>3</t>
    </r>
    <r>
      <rPr>
        <sz val="10"/>
        <rFont val="Times New Roman"/>
        <family val="1"/>
      </rPr>
      <t xml:space="preserve"> Percentage of CARE customers not served by ESA: *2/*1(10390/12631= 82%)</t>
    </r>
  </si>
  <si>
    <r>
      <rPr>
        <vertAlign val="superscript"/>
        <sz val="10"/>
        <color rgb="FF000000"/>
        <rFont val="Times New Roman"/>
        <family val="1"/>
      </rPr>
      <t>4</t>
    </r>
    <r>
      <rPr>
        <sz val="10"/>
        <color rgb="FF000000"/>
        <rFont val="Times New Roman"/>
        <family val="1"/>
      </rPr>
      <t xml:space="preserve"> Among the 10,390 accounts, 123 accounts enrolled as of Feb 2024.</t>
    </r>
  </si>
  <si>
    <r>
      <rPr>
        <vertAlign val="superscript"/>
        <sz val="10"/>
        <rFont val="Times New Roman"/>
        <family val="1"/>
      </rPr>
      <t>5</t>
    </r>
    <r>
      <rPr>
        <sz val="10"/>
        <rFont val="Times New Roman"/>
        <family val="1"/>
      </rPr>
      <t xml:space="preserve"> Average monthly kWh in 12 months prior to ESA enrollment. Usage starting and ending month vary on accounts depending on ESA enrollment dates: 647 kWh</t>
    </r>
  </si>
  <si>
    <r>
      <rPr>
        <vertAlign val="superscript"/>
        <sz val="10"/>
        <rFont val="Times New Roman"/>
        <family val="1"/>
      </rPr>
      <t xml:space="preserve">6 </t>
    </r>
    <r>
      <rPr>
        <sz val="10"/>
        <rFont val="Times New Roman"/>
        <family val="1"/>
      </rPr>
      <t>Average monthly kWh 3 months after ESA enrollment: 664 kWh</t>
    </r>
  </si>
  <si>
    <r>
      <rPr>
        <vertAlign val="superscript"/>
        <sz val="10"/>
        <color rgb="FF000000"/>
        <rFont val="Times New Roman"/>
        <family val="1"/>
      </rPr>
      <t xml:space="preserve">7 </t>
    </r>
    <r>
      <rPr>
        <sz val="10"/>
        <color rgb="FF000000"/>
        <rFont val="Times New Roman"/>
        <family val="1"/>
      </rPr>
      <t>Average monthly kWh 6 months after ESA enrollment. N/A - since those customers just had ESA since Oct 2023 or later</t>
    </r>
  </si>
  <si>
    <r>
      <rPr>
        <vertAlign val="superscript"/>
        <sz val="10"/>
        <color rgb="FF000000"/>
        <rFont val="Times New Roman"/>
        <family val="1"/>
      </rPr>
      <t>8</t>
    </r>
    <r>
      <rPr>
        <sz val="10"/>
        <color rgb="FF000000"/>
        <rFont val="Times New Roman"/>
        <family val="1"/>
      </rPr>
      <t xml:space="preserve"> Average monthly kWh 12 months after ESA enrollment. N/A - since those customers just had ESA since Oct 2023 or later</t>
    </r>
  </si>
  <si>
    <r>
      <rPr>
        <vertAlign val="superscript"/>
        <sz val="10"/>
        <color rgb="FF000000"/>
        <rFont val="Times New Roman"/>
        <family val="1"/>
      </rPr>
      <t xml:space="preserve">9 </t>
    </r>
    <r>
      <rPr>
        <sz val="10"/>
        <color rgb="FF000000"/>
        <rFont val="Times New Roman"/>
        <family val="1"/>
      </rPr>
      <t>Among 10,267 (10390-123) accounts, average monthly kWh is 633 kWh.</t>
    </r>
  </si>
  <si>
    <t>CARE Table 15 - CARE Categorical Enrollment</t>
  </si>
  <si>
    <r>
      <rPr>
        <b/>
        <sz val="12"/>
        <color rgb="FF000000"/>
        <rFont val="Times New Roman"/>
        <family val="1"/>
      </rPr>
      <t>Number of Customer Enrollments</t>
    </r>
    <r>
      <rPr>
        <b/>
        <vertAlign val="superscript"/>
        <sz val="12"/>
        <color rgb="FF000000"/>
        <rFont val="Times New Roman"/>
        <family val="1"/>
      </rPr>
      <t>1</t>
    </r>
  </si>
  <si>
    <r>
      <t xml:space="preserve">CalWORKs/Temporary Assistance for Needy Families (TANF) </t>
    </r>
    <r>
      <rPr>
        <vertAlign val="superscript"/>
        <sz val="12"/>
        <rFont val="Times New Roman"/>
        <family val="1"/>
      </rPr>
      <t>2</t>
    </r>
  </si>
  <si>
    <t>Medicaid/Medi-Cal</t>
  </si>
  <si>
    <r>
      <t xml:space="preserve">Tribal TANF </t>
    </r>
    <r>
      <rPr>
        <vertAlign val="superscript"/>
        <sz val="12"/>
        <rFont val="Times New Roman"/>
        <family val="1"/>
      </rPr>
      <t>2</t>
    </r>
  </si>
  <si>
    <r>
      <rPr>
        <vertAlign val="superscript"/>
        <sz val="12"/>
        <rFont val="Times New Roman"/>
        <family val="1"/>
      </rPr>
      <t>1</t>
    </r>
    <r>
      <rPr>
        <sz val="12"/>
        <rFont val="Times New Roman"/>
        <family val="1"/>
      </rPr>
      <t xml:space="preserve"> Number of customers enrolled reflects categorical programs selected by customer.  Customers may select more than one eligible program for a single account.</t>
    </r>
  </si>
  <si>
    <r>
      <rPr>
        <vertAlign val="superscript"/>
        <sz val="12"/>
        <rFont val="Times New Roman"/>
        <family val="1"/>
      </rPr>
      <t>2</t>
    </r>
    <r>
      <rPr>
        <sz val="12"/>
        <rFont val="Times New Roman"/>
        <family val="1"/>
      </rPr>
      <t xml:space="preserve">  CalWORKS and Tribal TANF are combined categorical programs with no distinction between the two programs.</t>
    </r>
  </si>
  <si>
    <t>CARE Table 16 - CARE and Disadvantaged Communities Enrollment Rate for Zip Codes</t>
  </si>
  <si>
    <t>Total CARE Households Enrolled</t>
  </si>
  <si>
    <t>CARE Enrollment Rate for Zip Codes that have 10% or more disconnections</t>
  </si>
  <si>
    <t>CARE Enrollment Rate for Zip Codes in High Poverty (Income Less than 100% FPG)</t>
  </si>
  <si>
    <t>CARE Enrollment Rate for Zip Codes in High Poverty (with 70% or Less CARE Penetration)</t>
  </si>
  <si>
    <t>CARE Enrollment Rate for DAC (Zip/Census Track) Codes in High Poverty (with 70% or Less CARE Enrollment Rate)</t>
  </si>
  <si>
    <t>Penetration Rate and Enrollment Rate are the same value.</t>
  </si>
  <si>
    <t>DACs are defined at the census tract level. Corresponding zip codes are provided for the purpose of this table; however, the entire zip code listed may not be considered a DAC.</t>
  </si>
  <si>
    <t>FERA Table 1 - FERA Overall Program Expenses</t>
  </si>
  <si>
    <t xml:space="preserve">San Diego Gas &amp; Electric </t>
  </si>
  <si>
    <r>
      <t xml:space="preserve">Authorized Budget </t>
    </r>
    <r>
      <rPr>
        <b/>
        <vertAlign val="superscript"/>
        <sz val="10"/>
        <rFont val="Times New Roman"/>
        <family val="1"/>
      </rPr>
      <t>1</t>
    </r>
  </si>
  <si>
    <r>
      <t xml:space="preserve">Total Shifted </t>
    </r>
    <r>
      <rPr>
        <b/>
        <vertAlign val="superscript"/>
        <sz val="10"/>
        <rFont val="Times New Roman"/>
        <family val="1"/>
      </rPr>
      <t>2</t>
    </r>
  </si>
  <si>
    <t>Marketing, Education, &amp; Outreach</t>
  </si>
  <si>
    <t>Shifted from Measurement &amp; Evaluation</t>
  </si>
  <si>
    <t>Measurement &amp; Evaluation</t>
  </si>
  <si>
    <t>Shifted to Marketing, Education, &amp; Outreach; Processing, Certification, Recertification; Post Enrollment Verification; and Regulatory Compliance</t>
  </si>
  <si>
    <r>
      <t xml:space="preserve">FERA Rate Discount </t>
    </r>
    <r>
      <rPr>
        <vertAlign val="superscript"/>
        <sz val="10"/>
        <rFont val="Times New Roman"/>
        <family val="1"/>
      </rPr>
      <t>3</t>
    </r>
  </si>
  <si>
    <t>TOTAL PROGRAM COSTS &amp; 
CUSTOMER DISCOUNTS</t>
  </si>
  <si>
    <r>
      <rPr>
        <vertAlign val="superscript"/>
        <sz val="10"/>
        <rFont val="Times New Roman"/>
        <family val="1"/>
      </rPr>
      <t>1</t>
    </r>
    <r>
      <rPr>
        <sz val="10"/>
        <rFont val="Times New Roman"/>
        <family val="1"/>
      </rPr>
      <t xml:space="preserve"> Reflects total authorized budget approved in Decision (D.) 21-06-015, Attachment 1, Table 4, adjusted for program year 2023 fund shifts as noted in footnote 2.</t>
    </r>
  </si>
  <si>
    <r>
      <rPr>
        <vertAlign val="superscript"/>
        <sz val="10"/>
        <rFont val="Times New Roman"/>
        <family val="1"/>
      </rPr>
      <t xml:space="preserve">2 </t>
    </r>
    <r>
      <rPr>
        <sz val="10"/>
        <rFont val="Times New Roman"/>
        <family val="1"/>
      </rPr>
      <t xml:space="preserve">Reflects fund shift in accordance with the rules set forth in D.21-06-015, which granted the IOUs authority to shift funds between the FERA program categories. </t>
    </r>
  </si>
  <si>
    <r>
      <rPr>
        <vertAlign val="superscript"/>
        <sz val="10"/>
        <rFont val="Times New Roman"/>
        <family val="1"/>
      </rPr>
      <t xml:space="preserve">3 </t>
    </r>
    <r>
      <rPr>
        <sz val="10"/>
        <rFont val="Times New Roman"/>
        <family val="1"/>
      </rPr>
      <t xml:space="preserve"> FERA Rate Discount budget amount as reflected in Advice Letter 4084-E, effective January 1, 2023.</t>
    </r>
  </si>
  <si>
    <t>FERA Table 2 - FERA Enrollment, Recertification, Attrition, &amp; Penetration</t>
  </si>
  <si>
    <t>Total FERA Participants by Dwelling Type</t>
  </si>
  <si>
    <t>Total 
FERA 
Participants</t>
  </si>
  <si>
    <t xml:space="preserve">Estimated FERA Eligible </t>
  </si>
  <si>
    <r>
      <t xml:space="preserve">Inter-Utility </t>
    </r>
    <r>
      <rPr>
        <b/>
        <vertAlign val="superscript"/>
        <sz val="11"/>
        <rFont val="Times New Roman"/>
        <family val="1"/>
      </rPr>
      <t>1</t>
    </r>
  </si>
  <si>
    <t>FERA Table 3 - FERA Post-Enrollment Verification Results</t>
  </si>
  <si>
    <t xml:space="preserve">FERA Table 3A - Post-Enrollment Verification Results (Model) </t>
  </si>
  <si>
    <t>Total FERA Households Enrolled</t>
  </si>
  <si>
    <r>
      <t>Households Requested to Verify</t>
    </r>
    <r>
      <rPr>
        <b/>
        <vertAlign val="superscript"/>
        <sz val="12"/>
        <rFont val="Times New Roman"/>
        <family val="1"/>
      </rPr>
      <t>1</t>
    </r>
  </si>
  <si>
    <t>% of FERA Enrolled Requested to Verify Total</t>
  </si>
  <si>
    <t>FERA Households De-enrolled (Due to no response)</t>
  </si>
  <si>
    <r>
      <t>FERA Households De-enrolled (Verified as Ineligible)</t>
    </r>
    <r>
      <rPr>
        <b/>
        <vertAlign val="superscript"/>
        <sz val="12"/>
        <rFont val="Times New Roman"/>
        <family val="1"/>
      </rPr>
      <t>2</t>
    </r>
  </si>
  <si>
    <r>
      <t>Total Households De-enrolled</t>
    </r>
    <r>
      <rPr>
        <b/>
        <vertAlign val="superscript"/>
        <sz val="12"/>
        <rFont val="Times New Roman"/>
        <family val="1"/>
      </rPr>
      <t>3</t>
    </r>
  </si>
  <si>
    <r>
      <t>% De-enrolled through Post Enrollment Verification</t>
    </r>
    <r>
      <rPr>
        <b/>
        <vertAlign val="superscript"/>
        <sz val="12"/>
        <rFont val="Times New Roman"/>
        <family val="1"/>
      </rPr>
      <t>4</t>
    </r>
  </si>
  <si>
    <t>% of Total FERA Households  De-enrolled</t>
  </si>
  <si>
    <r>
      <t xml:space="preserve">1  </t>
    </r>
    <r>
      <rPr>
        <sz val="12"/>
        <rFont val="Times New Roman"/>
        <family val="1"/>
      </rPr>
      <t>Includes all customers who failed SDG&amp;E's FERA eligibility probability model.</t>
    </r>
  </si>
  <si>
    <r>
      <t>2</t>
    </r>
    <r>
      <rPr>
        <sz val="12"/>
        <rFont val="Times New Roman"/>
        <family val="1"/>
      </rPr>
      <t xml:space="preserve"> Includes customers verified as over income or who requested to be de-enrolled.</t>
    </r>
  </si>
  <si>
    <r>
      <rPr>
        <vertAlign val="superscript"/>
        <sz val="12"/>
        <rFont val="Times New Roman"/>
        <family val="1"/>
      </rPr>
      <t>3</t>
    </r>
    <r>
      <rPr>
        <sz val="12"/>
        <rFont val="Times New Roman"/>
        <family val="1"/>
      </rPr>
      <t xml:space="preserve"> Verification results are tied to the month initiated and the verification process allows customers 90 days to respond to the verification request.  Results may be pending due to the time permitted for a participant to respond.</t>
    </r>
  </si>
  <si>
    <r>
      <rPr>
        <vertAlign val="superscript"/>
        <sz val="12"/>
        <rFont val="Times New Roman"/>
        <family val="1"/>
      </rPr>
      <t>4</t>
    </r>
    <r>
      <rPr>
        <b/>
        <sz val="12"/>
        <rFont val="Times New Roman"/>
        <family val="1"/>
      </rPr>
      <t xml:space="preserve"> </t>
    </r>
    <r>
      <rPr>
        <sz val="12"/>
        <rFont val="Times New Roman"/>
        <family val="1"/>
      </rPr>
      <t xml:space="preserve">Percentage of customers dropped compared to the total participants requested to provide verification in that month. </t>
    </r>
  </si>
  <si>
    <t xml:space="preserve">FERA Table 3B - Post-Enrollment Verification Results (Electric only High Usage)  </t>
  </si>
  <si>
    <t>% De-enrolled through Post Enrollment Verification</t>
  </si>
  <si>
    <r>
      <t xml:space="preserve">1 </t>
    </r>
    <r>
      <rPr>
        <sz val="12"/>
        <rFont val="Times New Roman"/>
        <family val="1"/>
      </rPr>
      <t xml:space="preserve">Includes all participants who were selected for high usage verification process. </t>
    </r>
  </si>
  <si>
    <r>
      <t>2</t>
    </r>
    <r>
      <rPr>
        <sz val="12"/>
        <rFont val="Times New Roman"/>
        <family val="1"/>
      </rPr>
      <t xml:space="preserve"> Includes customers verified as over income, who requested to be de-enrolled, did not reduce usage, or did not agree to be weatherized.</t>
    </r>
  </si>
  <si>
    <r>
      <rPr>
        <vertAlign val="superscript"/>
        <sz val="12"/>
        <rFont val="Times New Roman"/>
        <family val="1"/>
      </rPr>
      <t>3</t>
    </r>
    <r>
      <rPr>
        <sz val="12"/>
        <rFont val="Times New Roman"/>
        <family val="1"/>
      </rPr>
      <t xml:space="preserve"> Medium (400%) and high usage (600%) customers are dropped at 60 days (2 or 3 bill cycles) for non-response to HUV (high usage income verification request). Additionally, 600% + users that have not reduced usage within the 60 day window (2 or 3 bill cycles) are removed from the program. Results may be pending due to the time permitted for a participant to respond.</t>
    </r>
  </si>
  <si>
    <t>FERA Table 4 - FERA Self-Certifications, Self-Recertification Applications and Post-Enrollment Verificiations</t>
  </si>
  <si>
    <t>FERA Table 4A</t>
  </si>
  <si>
    <r>
      <t>FERA Self-Certification and Self-Recertification Applications</t>
    </r>
    <r>
      <rPr>
        <b/>
        <vertAlign val="superscript"/>
        <sz val="12"/>
        <rFont val="Times New Roman"/>
        <family val="1"/>
      </rPr>
      <t>1</t>
    </r>
  </si>
  <si>
    <r>
      <t xml:space="preserve">Provided </t>
    </r>
    <r>
      <rPr>
        <b/>
        <vertAlign val="superscript"/>
        <sz val="12"/>
        <rFont val="Times New Roman"/>
        <family val="1"/>
      </rPr>
      <t>2</t>
    </r>
  </si>
  <si>
    <r>
      <rPr>
        <b/>
        <vertAlign val="superscript"/>
        <sz val="12"/>
        <rFont val="Times New Roman"/>
        <family val="1"/>
      </rPr>
      <t xml:space="preserve">1 </t>
    </r>
    <r>
      <rPr>
        <sz val="12"/>
        <rFont val="Times New Roman"/>
        <family val="1"/>
      </rPr>
      <t xml:space="preserve">Includes sub-metered customers. </t>
    </r>
  </si>
  <si>
    <r>
      <rPr>
        <vertAlign val="superscript"/>
        <sz val="12"/>
        <rFont val="Times New Roman"/>
        <family val="1"/>
      </rPr>
      <t>2</t>
    </r>
    <r>
      <rPr>
        <sz val="12"/>
        <rFont val="Times New Roman"/>
        <family val="1"/>
      </rPr>
      <t xml:space="preserve"> Includes paper applications only. The Provided value is a combination of both CARE and FERA applications sent to customers.</t>
    </r>
  </si>
  <si>
    <t>FERA Table 4B</t>
  </si>
  <si>
    <r>
      <t>FERA Post-Enrollment Verification</t>
    </r>
    <r>
      <rPr>
        <b/>
        <vertAlign val="superscript"/>
        <sz val="12"/>
        <rFont val="Times New Roman"/>
        <family val="1"/>
      </rPr>
      <t>1</t>
    </r>
  </si>
  <si>
    <t>Requested</t>
  </si>
  <si>
    <t>FERA Table 5 - FERA Enrollment by County</t>
  </si>
  <si>
    <t>Estimated Eligible</t>
  </si>
  <si>
    <t>Total Participants</t>
  </si>
  <si>
    <t>FERA Table 6 - FERA Recertification Results</t>
  </si>
  <si>
    <t>Total FERA Households</t>
  </si>
  <si>
    <r>
      <t xml:space="preserve">Households Recertified </t>
    </r>
    <r>
      <rPr>
        <b/>
        <vertAlign val="superscript"/>
        <sz val="12"/>
        <rFont val="Times New Roman"/>
        <family val="1"/>
      </rPr>
      <t>2</t>
    </r>
  </si>
  <si>
    <t>FERA Table 7 - FERA Capitation Contractors</t>
  </si>
  <si>
    <r>
      <t>Enrollments</t>
    </r>
    <r>
      <rPr>
        <vertAlign val="superscript"/>
        <sz val="11"/>
        <rFont val="Times New Roman"/>
        <family val="1"/>
      </rPr>
      <t>2</t>
    </r>
  </si>
  <si>
    <t>NEIGHBORHOOD HEALTH FERA</t>
  </si>
  <si>
    <t>UNION OF PAN ASIAN COMMUNITIES (UPAC)</t>
  </si>
  <si>
    <t>FERA Table 8 - FERA Average Monthly Usage &amp; Bill</t>
  </si>
  <si>
    <t>Average Monthly Electric Usage</t>
  </si>
  <si>
    <t>Residential Non-FERA vs. FERA Customers</t>
  </si>
  <si>
    <t>Non-FERA</t>
  </si>
  <si>
    <r>
      <t>Average Monthly Electric Bill</t>
    </r>
    <r>
      <rPr>
        <b/>
        <vertAlign val="superscript"/>
        <sz val="12"/>
        <rFont val="Times New Roman"/>
        <family val="1"/>
      </rPr>
      <t xml:space="preserve"> 2</t>
    </r>
  </si>
  <si>
    <r>
      <t>Residential Non-FERA vs. FERA Customers</t>
    </r>
    <r>
      <rPr>
        <b/>
        <vertAlign val="superscript"/>
        <sz val="12"/>
        <rFont val="Times New Roman"/>
        <family val="1"/>
      </rPr>
      <t>1</t>
    </r>
  </si>
  <si>
    <r>
      <t xml:space="preserve">2 </t>
    </r>
    <r>
      <rPr>
        <sz val="11"/>
        <color rgb="FF000000"/>
        <rFont val="Times New Roman"/>
        <family val="1"/>
      </rPr>
      <t>Average Monthly Electric Bill reflects residential Non-FERA (FERA) 2023 total billed.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</si>
</sst>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0.0%"/>
    <numFmt numFmtId="171" formatCode="[$-409]mmm\-yy;@"/>
    <numFmt numFmtId="172" formatCode="0.0"/>
    <numFmt numFmtId="173" formatCode="General_)"/>
    <numFmt numFmtId="174" formatCode="[$-409]mmmm\ d\,\ yyyy;@"/>
    <numFmt numFmtId="175" formatCode="#,##0.00;[Red]#,##0.00"/>
    <numFmt numFmtId="176" formatCode="_([$$-409]* #,##0_);_([$$-409]* \(#,##0\);_([$$-409]* &quot;-&quot;??_);_(@_)"/>
    <numFmt numFmtId="177" formatCode="_(* #,##0.000_);_(* \(#,##0.000\);_(* &quot;-&quot;??_);_(@_)"/>
    <numFmt numFmtId="178" formatCode="0.000"/>
    <numFmt numFmtId="179" formatCode="_(* #,##0.0000_);_(* \(#,##0.0000\);_(* &quot;-&quot;??_);_(@_)"/>
    <numFmt numFmtId="180" formatCode="_(&quot;$&quot;* #,##0.0_);_(&quot;$&quot;* \(#,##0.0\);_(&quot;$&quot;* &quot;-&quot;?_);_(@_)"/>
  </numFmts>
  <fonts count="166">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2"/>
      <name val="Arial"/>
      <family val="2"/>
    </font>
    <font>
      <sz val="11"/>
      <name val="Arial"/>
      <family val="2"/>
    </font>
    <font>
      <sz val="12"/>
      <name val="Arial"/>
      <family val="2"/>
    </font>
    <font>
      <sz val="10"/>
      <color indexed="8"/>
      <name val="MS Sans Serif"/>
      <family val="2"/>
    </font>
    <font>
      <sz val="10"/>
      <color indexed="8"/>
      <name val="Arial"/>
      <family val="2"/>
    </font>
    <font>
      <b/>
      <u/>
      <sz val="11"/>
      <color indexed="37"/>
      <name val="Arial"/>
      <family val="2"/>
    </font>
    <font>
      <b/>
      <sz val="18"/>
      <name val="Arial"/>
      <family val="2"/>
    </font>
    <font>
      <sz val="10"/>
      <color indexed="12"/>
      <name val="Arial"/>
      <family val="2"/>
    </font>
    <font>
      <sz val="7"/>
      <name val="Small Fonts"/>
      <family val="2"/>
    </font>
    <font>
      <sz val="10"/>
      <name val="Tahoma"/>
      <family val="2"/>
    </font>
    <font>
      <sz val="8"/>
      <color indexed="12"/>
      <name val="Arial"/>
      <family val="2"/>
    </font>
    <font>
      <b/>
      <sz val="11"/>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name val="Arial"/>
      <family val="2"/>
    </font>
    <font>
      <b/>
      <sz val="10"/>
      <color indexed="8"/>
      <name val="Arial"/>
      <family val="2"/>
    </font>
    <font>
      <sz val="10"/>
      <name val="Helv"/>
      <family val="2"/>
      <charset val="204"/>
    </font>
    <font>
      <b/>
      <sz val="10"/>
      <color indexed="39"/>
      <name val="Arial"/>
      <family val="2"/>
    </font>
    <font>
      <b/>
      <sz val="11"/>
      <color indexed="9"/>
      <name val="Arial"/>
      <family val="2"/>
    </font>
    <font>
      <b/>
      <i/>
      <sz val="11"/>
      <color indexed="9"/>
      <name val="Arial"/>
      <family val="2"/>
    </font>
    <font>
      <b/>
      <sz val="9"/>
      <name val="Arial"/>
      <family val="2"/>
    </font>
    <font>
      <b/>
      <sz val="8"/>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8"/>
      <color indexed="8"/>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sz val="9"/>
      <color indexed="20"/>
      <name val="Arial"/>
      <family val="2"/>
    </font>
    <font>
      <sz val="9"/>
      <color indexed="8"/>
      <name val="Arial"/>
      <family val="2"/>
    </font>
    <font>
      <b/>
      <sz val="9"/>
      <color indexed="8"/>
      <name val="Arial"/>
      <family val="2"/>
    </font>
    <font>
      <b/>
      <sz val="8"/>
      <color indexed="8"/>
      <name val="Arial"/>
      <family val="2"/>
    </font>
    <font>
      <b/>
      <sz val="11"/>
      <color indexed="8"/>
      <name val="Calibri"/>
      <family val="2"/>
    </font>
    <font>
      <b/>
      <sz val="18"/>
      <color indexed="62"/>
      <name val="Cambria"/>
      <family val="2"/>
    </font>
    <font>
      <sz val="11"/>
      <name val="Interstate-LightCondensed"/>
      <family val="2"/>
    </font>
    <font>
      <b/>
      <sz val="15"/>
      <color indexed="56"/>
      <name val="Calibri"/>
      <family val="2"/>
    </font>
    <font>
      <b/>
      <sz val="13"/>
      <color indexed="56"/>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u/>
      <sz val="10"/>
      <color indexed="12"/>
      <name val="Arial"/>
      <family val="2"/>
    </font>
    <font>
      <sz val="10"/>
      <color theme="1"/>
      <name val="Arial"/>
      <family val="2"/>
    </font>
    <font>
      <b/>
      <sz val="11"/>
      <color indexed="62"/>
      <name val="Calibri"/>
      <family val="2"/>
    </font>
    <font>
      <b/>
      <sz val="15"/>
      <color indexed="62"/>
      <name val="Calibri"/>
      <family val="2"/>
    </font>
    <font>
      <b/>
      <sz val="13"/>
      <color indexed="62"/>
      <name val="Calibri"/>
      <family val="2"/>
    </font>
    <font>
      <sz val="16"/>
      <name val="Arial"/>
      <family val="2"/>
    </font>
    <font>
      <sz val="11"/>
      <color rgb="FFFF0000"/>
      <name val="Arial"/>
      <family val="2"/>
    </font>
    <font>
      <b/>
      <sz val="16"/>
      <name val="Arial"/>
      <family val="2"/>
    </font>
    <font>
      <strike/>
      <sz val="10"/>
      <name val="Arial"/>
      <family val="2"/>
    </font>
    <font>
      <sz val="12"/>
      <name val="Times New Roman"/>
      <family val="1"/>
    </font>
    <font>
      <b/>
      <sz val="11"/>
      <name val="Times New Roman"/>
      <family val="1"/>
    </font>
    <font>
      <b/>
      <sz val="11"/>
      <color rgb="FF0070C0"/>
      <name val="Times New Roman"/>
      <family val="1"/>
    </font>
    <font>
      <b/>
      <vertAlign val="superscript"/>
      <sz val="11"/>
      <name val="Times New Roman"/>
      <family val="1"/>
    </font>
    <font>
      <sz val="11"/>
      <name val="Times New Roman"/>
      <family val="1"/>
    </font>
    <font>
      <sz val="10"/>
      <name val="Times New Roman"/>
      <family val="1"/>
    </font>
    <font>
      <vertAlign val="superscript"/>
      <sz val="10"/>
      <name val="Times New Roman"/>
      <family val="1"/>
    </font>
    <font>
      <sz val="11"/>
      <color rgb="FFFF0000"/>
      <name val="Times New Roman"/>
      <family val="1"/>
    </font>
    <font>
      <b/>
      <sz val="12"/>
      <name val="Times New Roman"/>
      <family val="1"/>
    </font>
    <font>
      <b/>
      <vertAlign val="superscript"/>
      <sz val="12"/>
      <name val="Times New Roman"/>
      <family val="1"/>
    </font>
    <font>
      <b/>
      <sz val="12"/>
      <color theme="1"/>
      <name val="Times New Roman"/>
      <family val="1"/>
    </font>
    <font>
      <b/>
      <sz val="10"/>
      <name val="Times New Roman"/>
      <family val="1"/>
    </font>
    <font>
      <sz val="11"/>
      <color theme="1"/>
      <name val="Times New Roman"/>
      <family val="1"/>
    </font>
    <font>
      <sz val="11"/>
      <color indexed="8"/>
      <name val="Times New Roman"/>
      <family val="1"/>
    </font>
    <font>
      <sz val="11"/>
      <color rgb="FF000000"/>
      <name val="Times New Roman"/>
      <family val="1"/>
    </font>
    <font>
      <b/>
      <sz val="14"/>
      <name val="Times New Roman"/>
      <family val="1"/>
    </font>
    <font>
      <b/>
      <vertAlign val="superscript"/>
      <sz val="10"/>
      <name val="Times New Roman"/>
      <family val="1"/>
    </font>
    <font>
      <sz val="10"/>
      <color rgb="FFFF0000"/>
      <name val="Times New Roman"/>
      <family val="1"/>
    </font>
    <font>
      <sz val="8"/>
      <name val="Times New Roman"/>
      <family val="1"/>
    </font>
    <font>
      <b/>
      <sz val="9"/>
      <name val="Times New Roman"/>
      <family val="1"/>
    </font>
    <font>
      <strike/>
      <sz val="10"/>
      <name val="Times New Roman"/>
      <family val="1"/>
    </font>
    <font>
      <b/>
      <sz val="12"/>
      <color rgb="FFFF0000"/>
      <name val="Times New Roman"/>
      <family val="1"/>
    </font>
    <font>
      <vertAlign val="superscript"/>
      <sz val="11"/>
      <name val="Times New Roman"/>
      <family val="1"/>
    </font>
    <font>
      <sz val="12"/>
      <color indexed="8"/>
      <name val="Times New Roman"/>
      <family val="1"/>
    </font>
    <font>
      <b/>
      <sz val="12"/>
      <color indexed="8"/>
      <name val="Times New Roman"/>
      <family val="1"/>
    </font>
    <font>
      <vertAlign val="superscript"/>
      <sz val="12"/>
      <name val="Times New Roman"/>
      <family val="1"/>
    </font>
    <font>
      <sz val="12"/>
      <color theme="1"/>
      <name val="Times New Roman"/>
      <family val="1"/>
    </font>
    <font>
      <vertAlign val="superscript"/>
      <sz val="12"/>
      <color theme="1"/>
      <name val="Times New Roman"/>
      <family val="1"/>
    </font>
    <font>
      <b/>
      <sz val="12"/>
      <color rgb="FF000000"/>
      <name val="Times New Roman"/>
      <family val="1"/>
    </font>
    <font>
      <sz val="12"/>
      <color rgb="FF000000"/>
      <name val="Times New Roman"/>
      <family val="1"/>
    </font>
    <font>
      <sz val="10"/>
      <name val="Arial"/>
      <family val="2"/>
    </font>
    <font>
      <sz val="10"/>
      <name val="Arial"/>
      <family val="2"/>
    </font>
    <font>
      <sz val="11"/>
      <name val="Calibri"/>
      <family val="2"/>
      <scheme val="minor"/>
    </font>
    <font>
      <u/>
      <sz val="11"/>
      <color theme="10"/>
      <name val="Calibri"/>
      <family val="2"/>
      <scheme val="minor"/>
    </font>
    <font>
      <b/>
      <strike/>
      <sz val="12"/>
      <name val="Times New Roman"/>
      <family val="1"/>
    </font>
    <font>
      <sz val="14"/>
      <name val="Arial"/>
      <family val="2"/>
    </font>
    <font>
      <strike/>
      <sz val="12"/>
      <name val="Times New Roman"/>
      <family val="1"/>
    </font>
    <font>
      <sz val="20"/>
      <name val="Arial"/>
      <family val="2"/>
    </font>
    <font>
      <b/>
      <sz val="14"/>
      <name val="Calibri"/>
      <family val="2"/>
    </font>
    <font>
      <sz val="14"/>
      <name val="Times New Roman"/>
      <family val="1"/>
    </font>
    <font>
      <b/>
      <strike/>
      <sz val="16"/>
      <name val="Times New Roman"/>
      <family val="1"/>
    </font>
    <font>
      <i/>
      <sz val="10"/>
      <name val="Arial"/>
      <family val="2"/>
    </font>
    <font>
      <b/>
      <strike/>
      <sz val="11"/>
      <name val="Times New Roman"/>
      <family val="1"/>
    </font>
    <font>
      <sz val="12"/>
      <color rgb="FFFF0000"/>
      <name val="Times New Roman"/>
      <family val="1"/>
    </font>
    <font>
      <b/>
      <sz val="18"/>
      <color theme="0"/>
      <name val="Times New Roman"/>
      <family val="1"/>
    </font>
    <font>
      <b/>
      <sz val="10"/>
      <color theme="0"/>
      <name val="Times New Roman"/>
      <family val="1"/>
    </font>
    <font>
      <b/>
      <sz val="12"/>
      <color theme="0"/>
      <name val="Times New Roman"/>
      <family val="1"/>
    </font>
    <font>
      <sz val="10"/>
      <color rgb="FFFF0000"/>
      <name val="Arial"/>
      <family val="2"/>
    </font>
    <font>
      <strike/>
      <sz val="12"/>
      <color rgb="FFFF0000"/>
      <name val="Times New Roman"/>
      <family val="1"/>
    </font>
    <font>
      <b/>
      <sz val="11"/>
      <color rgb="FFFF0000"/>
      <name val="Arial"/>
      <family val="2"/>
    </font>
    <font>
      <b/>
      <vertAlign val="superscript"/>
      <sz val="12"/>
      <color rgb="FF000000"/>
      <name val="Times New Roman"/>
      <family val="1"/>
    </font>
    <font>
      <sz val="10"/>
      <color rgb="FF000000"/>
      <name val="Times New Roman"/>
      <family val="1"/>
    </font>
    <font>
      <sz val="11"/>
      <color rgb="FF000000"/>
      <name val="Arial"/>
      <family val="2"/>
    </font>
    <font>
      <b/>
      <sz val="16"/>
      <name val="Times New Roman"/>
      <family val="1"/>
    </font>
    <font>
      <sz val="16"/>
      <name val="Times New Roman"/>
      <family val="1"/>
    </font>
    <font>
      <sz val="16"/>
      <color rgb="FFFF0000"/>
      <name val="Times New Roman"/>
      <family val="1"/>
    </font>
    <font>
      <vertAlign val="superscript"/>
      <sz val="10"/>
      <color rgb="FF000000"/>
      <name val="Times New Roman"/>
      <family val="1"/>
    </font>
    <font>
      <b/>
      <vertAlign val="superscript"/>
      <sz val="11"/>
      <color rgb="FF000000"/>
      <name val="Times New Roman"/>
      <family val="1"/>
    </font>
    <font>
      <b/>
      <sz val="11"/>
      <color rgb="FF000000"/>
      <name val="Times New Roman"/>
      <family val="1"/>
    </font>
    <font>
      <vertAlign val="superscript"/>
      <sz val="11"/>
      <color rgb="FF000000"/>
      <name val="Times New Roman"/>
      <family val="1"/>
    </font>
    <font>
      <i/>
      <sz val="12"/>
      <name val="Times New Roman"/>
      <family val="1"/>
    </font>
    <font>
      <b/>
      <sz val="11"/>
      <color rgb="FFFF0000"/>
      <name val="Times New Roman"/>
      <family val="1"/>
    </font>
    <font>
      <strike/>
      <sz val="11"/>
      <name val="Times New Roman"/>
      <family val="1"/>
    </font>
    <font>
      <i/>
      <sz val="11"/>
      <name val="Times New Roman"/>
      <family val="1"/>
    </font>
    <font>
      <b/>
      <sz val="11"/>
      <color theme="0"/>
      <name val="Times New Roman"/>
      <family val="1"/>
    </font>
    <font>
      <b/>
      <sz val="9"/>
      <color rgb="FFFF0000"/>
      <name val="Times New Roman"/>
      <family val="1"/>
    </font>
    <font>
      <sz val="9"/>
      <name val="Times New Roman"/>
      <family val="1"/>
    </font>
    <font>
      <b/>
      <vertAlign val="superscript"/>
      <sz val="10"/>
      <color rgb="FF000000"/>
      <name val="Times New Roman"/>
      <family val="1"/>
    </font>
    <font>
      <b/>
      <sz val="11"/>
      <color rgb="FF000000"/>
      <name val="Arial"/>
      <family val="2"/>
    </font>
    <font>
      <i/>
      <sz val="9"/>
      <name val="Arial"/>
      <family val="2"/>
    </font>
    <font>
      <i/>
      <sz val="10"/>
      <name val="Times New Roman"/>
      <family val="1"/>
    </font>
    <font>
      <vertAlign val="superscript"/>
      <sz val="12"/>
      <color rgb="FF000000"/>
      <name val="Times New Roman"/>
      <family val="1"/>
    </font>
    <font>
      <b/>
      <i/>
      <sz val="11"/>
      <name val="Times New Roman"/>
      <family val="1"/>
    </font>
    <font>
      <b/>
      <vertAlign val="superscript"/>
      <sz val="11"/>
      <color rgb="FF000000"/>
      <name val="Arial"/>
      <family val="2"/>
    </font>
    <font>
      <vertAlign val="superscript"/>
      <sz val="10"/>
      <name val="Arial"/>
      <family val="2"/>
    </font>
    <font>
      <sz val="11"/>
      <color rgb="FF000000"/>
      <name val="Times New Roman"/>
      <family val="1"/>
    </font>
    <font>
      <vertAlign val="superscript"/>
      <sz val="11"/>
      <color theme="1"/>
      <name val="Times New Roman"/>
      <family val="1"/>
    </font>
    <font>
      <sz val="10"/>
      <color rgb="FF000000"/>
      <name val="Times New Roman"/>
      <family val="1"/>
    </font>
    <font>
      <b/>
      <sz val="11"/>
      <color rgb="FF000000"/>
      <name val="Times New Roman"/>
      <family val="1"/>
    </font>
  </fonts>
  <fills count="71">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31"/>
        <bgColor indexed="64"/>
      </patternFill>
    </fill>
    <fill>
      <patternFill patternType="solid">
        <fgColor indexed="44"/>
        <bgColor indexed="64"/>
      </patternFill>
    </fill>
    <fill>
      <patternFill patternType="solid">
        <fgColor indexed="21"/>
        <bgColor indexed="64"/>
      </patternFill>
    </fill>
    <fill>
      <patternFill patternType="solid">
        <fgColor indexed="37"/>
        <bgColor indexed="64"/>
      </patternFill>
    </fill>
    <fill>
      <patternFill patternType="solid">
        <fgColor indexed="30"/>
        <bgColor indexed="64"/>
      </patternFill>
    </fill>
    <fill>
      <patternFill patternType="solid">
        <fgColor indexed="22"/>
        <bgColor indexed="64"/>
      </patternFill>
    </fill>
    <fill>
      <patternFill patternType="solid">
        <fgColor indexed="50"/>
        <bgColor indexed="64"/>
      </patternFill>
    </fill>
    <fill>
      <patternFill patternType="lightUp">
        <fgColor indexed="48"/>
        <bgColor indexed="22"/>
      </patternFill>
    </fill>
    <fill>
      <patternFill patternType="solid">
        <fgColor indexed="54"/>
        <bgColor indexed="64"/>
      </patternFill>
    </fill>
    <fill>
      <patternFill patternType="solid">
        <fgColor indexed="40"/>
        <bgColor indexed="64"/>
      </patternFill>
    </fill>
    <fill>
      <patternFill patternType="solid">
        <fgColor indexed="9"/>
        <bgColor indexed="64"/>
      </patternFill>
    </fill>
    <fill>
      <patternFill patternType="solid">
        <fgColor indexed="31"/>
        <bgColor indexed="64"/>
      </patternFill>
    </fill>
    <fill>
      <patternFill patternType="solid">
        <fgColor indexed="41"/>
        <bgColor indexed="64"/>
      </patternFill>
    </fill>
    <fill>
      <patternFill patternType="solid">
        <fgColor indexed="35"/>
        <bgColor indexed="64"/>
      </patternFill>
    </fill>
    <fill>
      <patternFill patternType="solid">
        <fgColor indexed="30"/>
        <bgColor indexed="64"/>
      </patternFill>
    </fill>
    <fill>
      <patternFill patternType="solid">
        <fgColor indexed="14"/>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lightUp">
        <fgColor indexed="54"/>
        <bgColor indexed="41"/>
      </patternFill>
    </fill>
    <fill>
      <patternFill patternType="solid">
        <fgColor theme="4" tint="0.79995117038483843"/>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tint="-0.14990691854609822"/>
        <bgColor indexed="64"/>
      </patternFill>
    </fill>
    <fill>
      <patternFill patternType="solid">
        <fgColor theme="0" tint="-0.24988555558946501"/>
        <bgColor indexed="64"/>
      </patternFill>
    </fill>
    <fill>
      <patternFill patternType="solid">
        <fgColor theme="0" tint="-0.249977111117893"/>
        <bgColor indexed="64"/>
      </patternFill>
    </fill>
    <fill>
      <patternFill patternType="solid">
        <fgColor rgb="FFFFFFFF"/>
        <bgColor rgb="FF000000"/>
      </patternFill>
    </fill>
    <fill>
      <patternFill patternType="solid">
        <fgColor rgb="FFD9E1F2"/>
        <bgColor indexed="64"/>
      </patternFill>
    </fill>
    <fill>
      <patternFill patternType="solid">
        <fgColor theme="4" tint="0.79989013336588644"/>
        <bgColor indexed="64"/>
      </patternFill>
    </fill>
    <fill>
      <patternFill patternType="solid">
        <fgColor rgb="FFBFBFBF"/>
        <bgColor rgb="FF000000"/>
      </patternFill>
    </fill>
    <fill>
      <patternFill patternType="solid">
        <fgColor theme="1" tint="0.34998626667073579"/>
        <bgColor rgb="FF000000"/>
      </patternFill>
    </fill>
    <fill>
      <patternFill patternType="solid">
        <fgColor theme="1" tint="0.34998626667073579"/>
        <bgColor indexed="64"/>
      </patternFill>
    </fill>
    <fill>
      <patternFill patternType="solid">
        <fgColor theme="4" tint="0.79998168889431442"/>
        <bgColor indexed="65"/>
      </patternFill>
    </fill>
  </fills>
  <borders count="216">
    <border>
      <left/>
      <right/>
      <top/>
      <bottom/>
      <diagonal/>
    </border>
    <border>
      <left style="double">
        <color auto="1"/>
      </left>
      <right/>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top style="thin">
        <color auto="1"/>
      </top>
      <bottom style="thin">
        <color auto="1"/>
      </bottom>
      <diagonal/>
    </border>
    <border>
      <left/>
      <right/>
      <top/>
      <bottom style="medium">
        <color indexed="30"/>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thick">
        <color indexed="22"/>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auto="1"/>
      </left>
      <right style="thin">
        <color auto="1"/>
      </right>
      <top/>
      <bottom/>
      <diagonal/>
    </border>
    <border>
      <left style="medium">
        <color auto="1"/>
      </left>
      <right/>
      <top/>
      <bottom/>
      <diagonal/>
    </border>
    <border>
      <left/>
      <right style="medium">
        <color auto="1"/>
      </right>
      <top/>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right style="thin">
        <color auto="1"/>
      </right>
      <top/>
      <bottom/>
      <diagonal/>
    </border>
    <border>
      <left/>
      <right/>
      <top style="thin">
        <color auto="1"/>
      </top>
      <bottom/>
      <diagonal/>
    </border>
    <border>
      <left style="medium">
        <color auto="1"/>
      </left>
      <right/>
      <top/>
      <bottom style="thin">
        <color auto="1"/>
      </bottom>
      <diagonal/>
    </border>
    <border>
      <left style="medium">
        <color auto="1"/>
      </left>
      <right style="medium">
        <color auto="1"/>
      </right>
      <top/>
      <bottom/>
      <diagonal/>
    </border>
    <border>
      <left/>
      <right/>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rgb="FF000000"/>
      </top>
      <bottom style="medium">
        <color indexed="64"/>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auto="1"/>
      </right>
      <top/>
      <bottom style="thin">
        <color auto="1"/>
      </bottom>
      <diagonal/>
    </border>
    <border>
      <left style="thin">
        <color rgb="FF000000"/>
      </left>
      <right style="medium">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auto="1"/>
      </left>
      <right style="thin">
        <color rgb="FF000000"/>
      </right>
      <top style="medium">
        <color auto="1"/>
      </top>
      <bottom style="medium">
        <color auto="1"/>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medium">
        <color auto="1"/>
      </top>
      <bottom style="medium">
        <color auto="1"/>
      </bottom>
      <diagonal/>
    </border>
    <border>
      <left style="thin">
        <color indexed="64"/>
      </left>
      <right style="medium">
        <color indexed="64"/>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style="medium">
        <color auto="1"/>
      </top>
      <bottom style="medium">
        <color auto="1"/>
      </bottom>
      <diagonal/>
    </border>
    <border>
      <left style="thin">
        <color rgb="FF000000"/>
      </left>
      <right style="medium">
        <color indexed="64"/>
      </right>
      <top style="medium">
        <color indexed="64"/>
      </top>
      <bottom style="medium">
        <color indexed="64"/>
      </bottom>
      <diagonal/>
    </border>
    <border>
      <left style="medium">
        <color auto="1"/>
      </left>
      <right style="thin">
        <color auto="1"/>
      </right>
      <top style="medium">
        <color auto="1"/>
      </top>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top style="thin">
        <color auto="1"/>
      </top>
      <bottom style="medium">
        <color auto="1"/>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auto="1"/>
      </left>
      <right style="medium">
        <color auto="1"/>
      </right>
      <top style="medium">
        <color auto="1"/>
      </top>
      <bottom style="thin">
        <color auto="1"/>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top style="medium">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auto="1"/>
      </top>
      <bottom style="medium">
        <color auto="1"/>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thin">
        <color indexed="64"/>
      </bottom>
      <diagonal/>
    </border>
    <border>
      <left/>
      <right style="medium">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diagonal/>
    </border>
    <border>
      <left/>
      <right style="medium">
        <color auto="1"/>
      </right>
      <top/>
      <bottom style="medium">
        <color auto="1"/>
      </bottom>
      <diagonal/>
    </border>
    <border>
      <left/>
      <right/>
      <top/>
      <bottom style="medium">
        <color indexed="64"/>
      </bottom>
      <diagonal/>
    </border>
    <border>
      <left/>
      <right style="thin">
        <color indexed="64"/>
      </right>
      <top/>
      <bottom style="medium">
        <color indexed="64"/>
      </bottom>
      <diagonal/>
    </border>
    <border>
      <left style="thin">
        <color auto="1"/>
      </left>
      <right/>
      <top/>
      <bottom style="medium">
        <color auto="1"/>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thin">
        <color auto="1"/>
      </left>
      <right style="thin">
        <color auto="1"/>
      </right>
      <top style="medium">
        <color rgb="FF000000"/>
      </top>
      <bottom style="medium">
        <color rgb="FF000000"/>
      </bottom>
      <diagonal/>
    </border>
    <border>
      <left style="thin">
        <color auto="1"/>
      </left>
      <right style="medium">
        <color auto="1"/>
      </right>
      <top style="medium">
        <color rgb="FF000000"/>
      </top>
      <bottom style="medium">
        <color rgb="FF000000"/>
      </bottom>
      <diagonal/>
    </border>
    <border>
      <left/>
      <right style="thin">
        <color rgb="FF000000"/>
      </right>
      <top style="thin">
        <color rgb="FF000000"/>
      </top>
      <bottom style="thin">
        <color rgb="FF000000"/>
      </bottom>
      <diagonal/>
    </border>
    <border>
      <left style="medium">
        <color indexed="64"/>
      </left>
      <right style="medium">
        <color indexed="64"/>
      </right>
      <top style="thin">
        <color indexed="64"/>
      </top>
      <bottom/>
      <diagonal/>
    </border>
    <border>
      <left style="thin">
        <color rgb="FF000000"/>
      </left>
      <right style="thin">
        <color rgb="FF000000"/>
      </right>
      <top/>
      <bottom style="thin">
        <color rgb="FF000000"/>
      </bottom>
      <diagonal/>
    </border>
    <border>
      <left style="medium">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auto="1"/>
      </left>
      <right style="thin">
        <color auto="1"/>
      </right>
      <top style="medium">
        <color rgb="FF000000"/>
      </top>
      <bottom style="thin">
        <color auto="1"/>
      </bottom>
      <diagonal/>
    </border>
    <border>
      <left style="thin">
        <color auto="1"/>
      </left>
      <right/>
      <top/>
      <bottom/>
      <diagonal/>
    </border>
    <border>
      <left style="medium">
        <color indexed="64"/>
      </left>
      <right style="thin">
        <color indexed="64"/>
      </right>
      <top style="medium">
        <color rgb="FF000000"/>
      </top>
      <bottom style="thin">
        <color indexed="64"/>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rgb="FF000000"/>
      </left>
      <right/>
      <top style="medium">
        <color indexed="64"/>
      </top>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medium">
        <color indexed="64"/>
      </top>
      <bottom style="medium">
        <color rgb="FF000000"/>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thin">
        <color rgb="FF000000"/>
      </left>
      <right/>
      <top style="thin">
        <color rgb="FF000000"/>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right style="medium">
        <color indexed="64"/>
      </right>
      <top style="thin">
        <color rgb="FF000000"/>
      </top>
      <bottom/>
      <diagonal/>
    </border>
    <border>
      <left style="medium">
        <color auto="1"/>
      </left>
      <right/>
      <top style="thin">
        <color auto="1"/>
      </top>
      <bottom/>
      <diagonal/>
    </border>
    <border>
      <left style="thin">
        <color indexed="64"/>
      </left>
      <right style="thin">
        <color indexed="64"/>
      </right>
      <top style="thin">
        <color auto="1"/>
      </top>
      <bottom style="thin">
        <color rgb="FF000000"/>
      </bottom>
      <diagonal/>
    </border>
    <border>
      <left style="thin">
        <color indexed="64"/>
      </left>
      <right style="thin">
        <color indexed="64"/>
      </right>
      <top/>
      <bottom/>
      <diagonal/>
    </border>
    <border>
      <left style="thin">
        <color auto="1"/>
      </left>
      <right style="medium">
        <color auto="1"/>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thin">
        <color rgb="FF000000"/>
      </top>
      <bottom style="medium">
        <color indexed="64"/>
      </bottom>
      <diagonal/>
    </border>
    <border>
      <left style="thin">
        <color auto="1"/>
      </left>
      <right style="thin">
        <color auto="1"/>
      </right>
      <top style="medium">
        <color rgb="FF000000"/>
      </top>
      <bottom/>
      <diagonal/>
    </border>
    <border>
      <left style="thin">
        <color auto="1"/>
      </left>
      <right/>
      <top style="medium">
        <color rgb="FF000000"/>
      </top>
      <bottom style="medium">
        <color rgb="FF000000"/>
      </bottom>
      <diagonal/>
    </border>
    <border>
      <left/>
      <right style="thin">
        <color auto="1"/>
      </right>
      <top style="medium">
        <color rgb="FF000000"/>
      </top>
      <bottom style="medium">
        <color rgb="FF000000"/>
      </bottom>
      <diagonal/>
    </border>
    <border>
      <left style="medium">
        <color auto="1"/>
      </left>
      <right style="medium">
        <color rgb="FF000000"/>
      </right>
      <top/>
      <bottom style="medium">
        <color indexed="64"/>
      </bottom>
      <diagonal/>
    </border>
    <border>
      <left style="thin">
        <color rgb="FF000000"/>
      </left>
      <right style="medium">
        <color indexed="64"/>
      </right>
      <top style="medium">
        <color rgb="FF000000"/>
      </top>
      <bottom/>
      <diagonal/>
    </border>
    <border>
      <left style="medium">
        <color indexed="64"/>
      </left>
      <right/>
      <top/>
      <bottom style="medium">
        <color rgb="FF000000"/>
      </bottom>
      <diagonal/>
    </border>
    <border>
      <left style="medium">
        <color rgb="FF000000"/>
      </left>
      <right style="thin">
        <color auto="1"/>
      </right>
      <top style="medium">
        <color rgb="FF000000"/>
      </top>
      <bottom style="medium">
        <color indexed="64"/>
      </bottom>
      <diagonal/>
    </border>
    <border>
      <left style="thin">
        <color auto="1"/>
      </left>
      <right style="thin">
        <color auto="1"/>
      </right>
      <top style="medium">
        <color rgb="FF000000"/>
      </top>
      <bottom style="medium">
        <color indexed="64"/>
      </bottom>
      <diagonal/>
    </border>
    <border>
      <left/>
      <right style="medium">
        <color auto="1"/>
      </right>
      <top style="medium">
        <color rgb="FF000000"/>
      </top>
      <bottom style="medium">
        <color indexed="64"/>
      </bottom>
      <diagonal/>
    </border>
    <border>
      <left style="thin">
        <color indexed="64"/>
      </left>
      <right/>
      <top style="thin">
        <color rgb="FF000000"/>
      </top>
      <bottom/>
      <diagonal/>
    </border>
    <border>
      <left style="thin">
        <color indexed="64"/>
      </left>
      <right style="medium">
        <color auto="1"/>
      </right>
      <top style="thin">
        <color rgb="FF000000"/>
      </top>
      <bottom/>
      <diagonal/>
    </border>
    <border>
      <left/>
      <right style="medium">
        <color indexed="64"/>
      </right>
      <top style="thin">
        <color auto="1"/>
      </top>
      <bottom/>
      <diagonal/>
    </border>
    <border>
      <left style="medium">
        <color indexed="64"/>
      </left>
      <right style="thin">
        <color indexed="64"/>
      </right>
      <top style="thin">
        <color rgb="FF000000"/>
      </top>
      <bottom style="thin">
        <color rgb="FF000000"/>
      </bottom>
      <diagonal/>
    </border>
    <border>
      <left style="thin">
        <color rgb="FF000000"/>
      </left>
      <right/>
      <top style="thin">
        <color rgb="FF000000"/>
      </top>
      <bottom/>
      <diagonal/>
    </border>
    <border>
      <left/>
      <right style="thin">
        <color indexed="64"/>
      </right>
      <top style="thin">
        <color indexed="64"/>
      </top>
      <bottom style="thin">
        <color rgb="FF000000"/>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indexed="64"/>
      </left>
      <right style="medium">
        <color indexed="64"/>
      </right>
      <top/>
      <bottom style="medium">
        <color rgb="FF000000"/>
      </bottom>
      <diagonal/>
    </border>
    <border>
      <left style="medium">
        <color indexed="64"/>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auto="1"/>
      </right>
      <top style="medium">
        <color rgb="FF000000"/>
      </top>
      <bottom style="thin">
        <color auto="1"/>
      </bottom>
      <diagonal/>
    </border>
    <border>
      <left/>
      <right style="medium">
        <color rgb="FF000000"/>
      </right>
      <top style="medium">
        <color rgb="FF000000"/>
      </top>
      <bottom style="thin">
        <color auto="1"/>
      </bottom>
      <diagonal/>
    </border>
    <border>
      <left style="medium">
        <color rgb="FF000000"/>
      </left>
      <right style="thin">
        <color indexed="64"/>
      </right>
      <top style="thin">
        <color indexed="64"/>
      </top>
      <bottom style="medium">
        <color rgb="FF000000"/>
      </bottom>
      <diagonal/>
    </border>
    <border>
      <left/>
      <right style="medium">
        <color rgb="FF000000"/>
      </right>
      <top style="thin">
        <color auto="1"/>
      </top>
      <bottom style="medium">
        <color rgb="FF000000"/>
      </bottom>
      <diagonal/>
    </border>
    <border>
      <left/>
      <right style="medium">
        <color indexed="64"/>
      </right>
      <top/>
      <bottom style="medium">
        <color rgb="FF000000"/>
      </bottom>
      <diagonal/>
    </border>
    <border>
      <left style="medium">
        <color rgb="FF000000"/>
      </left>
      <right/>
      <top style="medium">
        <color indexed="64"/>
      </top>
      <bottom style="thin">
        <color indexed="64"/>
      </bottom>
      <diagonal/>
    </border>
    <border>
      <left/>
      <right style="medium">
        <color rgb="FF000000"/>
      </right>
      <top style="medium">
        <color indexed="64"/>
      </top>
      <bottom style="thin">
        <color indexed="64"/>
      </bottom>
      <diagonal/>
    </border>
    <border>
      <left style="medium">
        <color rgb="FF000000"/>
      </left>
      <right/>
      <top style="thin">
        <color auto="1"/>
      </top>
      <bottom style="thin">
        <color auto="1"/>
      </bottom>
      <diagonal/>
    </border>
    <border>
      <left style="thin">
        <color indexed="64"/>
      </left>
      <right style="medium">
        <color rgb="FF000000"/>
      </right>
      <top style="thin">
        <color indexed="64"/>
      </top>
      <bottom style="medium">
        <color indexed="64"/>
      </bottom>
      <diagonal/>
    </border>
    <border>
      <left/>
      <right style="medium">
        <color rgb="FF000000"/>
      </right>
      <top style="medium">
        <color indexed="64"/>
      </top>
      <bottom style="medium">
        <color indexed="64"/>
      </bottom>
      <diagonal/>
    </border>
    <border>
      <left style="thin">
        <color auto="1"/>
      </left>
      <right style="medium">
        <color rgb="FF000000"/>
      </right>
      <top/>
      <bottom style="thin">
        <color auto="1"/>
      </bottom>
      <diagonal/>
    </border>
    <border>
      <left style="medium">
        <color rgb="FF000000"/>
      </left>
      <right style="medium">
        <color indexed="64"/>
      </right>
      <top style="thin">
        <color indexed="64"/>
      </top>
      <bottom style="thin">
        <color indexed="64"/>
      </bottom>
      <diagonal/>
    </border>
    <border>
      <left style="medium">
        <color rgb="FF000000"/>
      </left>
      <right style="medium">
        <color auto="1"/>
      </right>
      <top/>
      <bottom style="thin">
        <color auto="1"/>
      </bottom>
      <diagonal/>
    </border>
    <border>
      <left style="thin">
        <color indexed="64"/>
      </left>
      <right style="medium">
        <color rgb="FF000000"/>
      </right>
      <top style="thin">
        <color indexed="64"/>
      </top>
      <bottom style="thin">
        <color indexed="64"/>
      </bottom>
      <diagonal/>
    </border>
    <border>
      <left style="medium">
        <color rgb="FF000000"/>
      </left>
      <right/>
      <top style="thin">
        <color indexed="64"/>
      </top>
      <bottom style="medium">
        <color rgb="FF000000"/>
      </bottom>
      <diagonal/>
    </border>
    <border>
      <left style="medium">
        <color indexed="64"/>
      </left>
      <right style="thin">
        <color indexed="64"/>
      </right>
      <top style="thin">
        <color indexed="64"/>
      </top>
      <bottom style="medium">
        <color rgb="FF000000"/>
      </bottom>
      <diagonal/>
    </border>
    <border>
      <left style="thin">
        <color auto="1"/>
      </left>
      <right/>
      <top style="thin">
        <color auto="1"/>
      </top>
      <bottom style="medium">
        <color rgb="FF000000"/>
      </bottom>
      <diagonal/>
    </border>
    <border>
      <left/>
      <right style="thin">
        <color indexed="64"/>
      </right>
      <top/>
      <bottom style="medium">
        <color rgb="FF000000"/>
      </bottom>
      <diagonal/>
    </border>
    <border>
      <left style="thin">
        <color indexed="64"/>
      </left>
      <right style="thin">
        <color indexed="64"/>
      </right>
      <top/>
      <bottom style="medium">
        <color rgb="FF000000"/>
      </bottom>
      <diagonal/>
    </border>
    <border>
      <left style="thin">
        <color auto="1"/>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thin">
        <color auto="1"/>
      </bottom>
      <diagonal/>
    </border>
    <border>
      <left style="medium">
        <color rgb="FF000000"/>
      </left>
      <right/>
      <top/>
      <bottom style="medium">
        <color rgb="FF000000"/>
      </bottom>
      <diagonal/>
    </border>
    <border>
      <left style="medium">
        <color rgb="FF000000"/>
      </left>
      <right style="thin">
        <color indexed="64"/>
      </right>
      <top style="medium">
        <color rgb="FF000000"/>
      </top>
      <bottom style="medium">
        <color rgb="FF000000"/>
      </bottom>
      <diagonal/>
    </border>
    <border>
      <left style="thin">
        <color auto="1"/>
      </left>
      <right style="medium">
        <color rgb="FF000000"/>
      </right>
      <top style="medium">
        <color rgb="FF000000"/>
      </top>
      <bottom style="medium">
        <color rgb="FF000000"/>
      </bottom>
      <diagonal/>
    </border>
    <border>
      <left style="medium">
        <color rgb="FF000000"/>
      </left>
      <right style="thin">
        <color indexed="64"/>
      </right>
      <top/>
      <bottom style="medium">
        <color rgb="FF000000"/>
      </bottom>
      <diagonal/>
    </border>
    <border>
      <left style="medium">
        <color rgb="FF000000"/>
      </left>
      <right style="medium">
        <color indexed="64"/>
      </right>
      <top style="medium">
        <color rgb="FF000000"/>
      </top>
      <bottom style="medium">
        <color indexed="64"/>
      </bottom>
      <diagonal/>
    </border>
    <border>
      <left style="medium">
        <color indexed="64"/>
      </left>
      <right style="medium">
        <color indexed="64"/>
      </right>
      <top style="medium">
        <color rgb="FF000000"/>
      </top>
      <bottom style="medium">
        <color indexed="64"/>
      </bottom>
      <diagonal/>
    </border>
    <border>
      <left style="medium">
        <color indexed="64"/>
      </left>
      <right style="medium">
        <color rgb="FF000000"/>
      </right>
      <top style="medium">
        <color rgb="FF000000"/>
      </top>
      <bottom style="medium">
        <color indexed="64"/>
      </bottom>
      <diagonal/>
    </border>
    <border>
      <left/>
      <right style="medium">
        <color rgb="FF000000"/>
      </right>
      <top/>
      <bottom style="thin">
        <color auto="1"/>
      </bottom>
      <diagonal/>
    </border>
    <border>
      <left style="medium">
        <color rgb="FF000000"/>
      </left>
      <right style="medium">
        <color auto="1"/>
      </right>
      <top/>
      <bottom/>
      <diagonal/>
    </border>
    <border>
      <left style="medium">
        <color rgb="FF000000"/>
      </left>
      <right style="medium">
        <color auto="1"/>
      </right>
      <top/>
      <bottom style="medium">
        <color rgb="FF000000"/>
      </bottom>
      <diagonal/>
    </border>
    <border>
      <left/>
      <right style="medium">
        <color indexed="64"/>
      </right>
      <top style="thin">
        <color auto="1"/>
      </top>
      <bottom style="medium">
        <color rgb="FF000000"/>
      </bottom>
      <diagonal/>
    </border>
    <border>
      <left style="medium">
        <color indexed="64"/>
      </left>
      <right style="medium">
        <color rgb="FF000000"/>
      </right>
      <top style="medium">
        <color indexed="64"/>
      </top>
      <bottom style="thin">
        <color indexed="64"/>
      </bottom>
      <diagonal/>
    </border>
    <border>
      <left style="medium">
        <color auto="1"/>
      </left>
      <right style="medium">
        <color rgb="FF000000"/>
      </right>
      <top/>
      <bottom style="thin">
        <color auto="1"/>
      </bottom>
      <diagonal/>
    </border>
    <border>
      <left style="medium">
        <color rgb="FF000000"/>
      </left>
      <right style="medium">
        <color indexed="64"/>
      </right>
      <top style="thin">
        <color indexed="64"/>
      </top>
      <bottom/>
      <diagonal/>
    </border>
    <border>
      <left style="medium">
        <color rgb="FF000000"/>
      </left>
      <right style="medium">
        <color indexed="64"/>
      </right>
      <top style="thin">
        <color indexed="64"/>
      </top>
      <bottom style="medium">
        <color rgb="FF000000"/>
      </bottom>
      <diagonal/>
    </border>
    <border>
      <left style="medium">
        <color indexed="64"/>
      </left>
      <right style="medium">
        <color indexed="64"/>
      </right>
      <top style="thin">
        <color indexed="64"/>
      </top>
      <bottom style="medium">
        <color rgb="FF000000"/>
      </bottom>
      <diagonal/>
    </border>
    <border>
      <left style="medium">
        <color indexed="64"/>
      </left>
      <right style="medium">
        <color rgb="FF000000"/>
      </right>
      <top style="thin">
        <color indexed="64"/>
      </top>
      <bottom style="thin">
        <color indexed="64"/>
      </bottom>
      <diagonal/>
    </border>
    <border>
      <left style="medium">
        <color indexed="64"/>
      </left>
      <right style="medium">
        <color rgb="FF000000"/>
      </right>
      <top style="thin">
        <color indexed="64"/>
      </top>
      <bottom style="medium">
        <color rgb="FF000000"/>
      </bottom>
      <diagonal/>
    </border>
  </borders>
  <cellStyleXfs count="30982">
    <xf numFmtId="0" fontId="0" fillId="0" borderId="0"/>
    <xf numFmtId="9" fontId="117" fillId="0" borderId="0" applyFont="0" applyFill="0" applyBorder="0" applyAlignment="0" applyProtection="0"/>
    <xf numFmtId="44" fontId="117" fillId="0" borderId="0" applyFont="0" applyFill="0" applyBorder="0" applyAlignment="0" applyProtection="0"/>
    <xf numFmtId="42" fontId="117" fillId="0" borderId="0" applyFont="0" applyFill="0" applyBorder="0" applyAlignment="0" applyProtection="0"/>
    <xf numFmtId="43" fontId="117" fillId="0" borderId="0" applyFont="0" applyFill="0" applyBorder="0" applyAlignment="0" applyProtection="0"/>
    <xf numFmtId="41" fontId="117" fillId="0" borderId="0" applyFon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166" fontId="8" fillId="8" borderId="1">
      <alignment horizontal="center" vertical="center"/>
    </xf>
    <xf numFmtId="166" fontId="8" fillId="8" borderId="1">
      <alignment horizontal="center" vertical="center"/>
    </xf>
    <xf numFmtId="166" fontId="8" fillId="8" borderId="1">
      <alignment horizontal="center" vertical="center"/>
    </xf>
    <xf numFmtId="0" fontId="20" fillId="3" borderId="0" applyNumberFormat="0" applyBorder="0" applyAlignment="0" applyProtection="0"/>
    <xf numFmtId="0" fontId="21" fillId="20" borderId="2" applyNumberFormat="0" applyAlignment="0" applyProtection="0"/>
    <xf numFmtId="0" fontId="22" fillId="21" borderId="3" applyNumberFormat="0" applyAlignment="0" applyProtection="0"/>
    <xf numFmtId="41"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3" fontId="117" fillId="0" borderId="0" applyFont="0" applyFill="0" applyBorder="0" applyAlignment="0" applyProtection="0"/>
    <xf numFmtId="3" fontId="117" fillId="0" borderId="0" applyFont="0" applyFill="0" applyBorder="0" applyAlignment="0" applyProtection="0"/>
    <xf numFmtId="3" fontId="117" fillId="0" borderId="0" applyFont="0" applyFill="0" applyBorder="0" applyAlignment="0" applyProtection="0"/>
    <xf numFmtId="3" fontId="117" fillId="0" borderId="0" applyFont="0" applyFill="0" applyBorder="0" applyAlignment="0" applyProtection="0"/>
    <xf numFmtId="3" fontId="117" fillId="0" borderId="0" applyFont="0" applyFill="0" applyBorder="0" applyAlignment="0" applyProtection="0"/>
    <xf numFmtId="3" fontId="117" fillId="0" borderId="0" applyFont="0" applyFill="0" applyBorder="0" applyAlignment="0" applyProtection="0"/>
    <xf numFmtId="3" fontId="117" fillId="0" borderId="0" applyFont="0" applyFill="0" applyBorder="0" applyAlignment="0" applyProtection="0"/>
    <xf numFmtId="44" fontId="117" fillId="0" borderId="0" applyFont="0" applyFill="0" applyBorder="0" applyAlignment="0" applyProtection="0"/>
    <xf numFmtId="44" fontId="117" fillId="0" borderId="0" applyFont="0" applyFill="0" applyBorder="0" applyAlignment="0" applyProtection="0"/>
    <xf numFmtId="44" fontId="117" fillId="0" borderId="0" applyFont="0" applyFill="0" applyBorder="0" applyAlignment="0" applyProtection="0"/>
    <xf numFmtId="0" fontId="117" fillId="0" borderId="0" applyFont="0" applyFill="0" applyBorder="0" applyAlignment="0" applyProtection="0"/>
    <xf numFmtId="0" fontId="117" fillId="0" borderId="0" applyFont="0" applyFill="0" applyBorder="0" applyAlignment="0" applyProtection="0"/>
    <xf numFmtId="0" fontId="117" fillId="0" borderId="0" applyFont="0" applyFill="0" applyBorder="0" applyAlignment="0" applyProtection="0"/>
    <xf numFmtId="0" fontId="117" fillId="0" borderId="0" applyFont="0" applyFill="0" applyBorder="0" applyAlignment="0" applyProtection="0"/>
    <xf numFmtId="0" fontId="117" fillId="0" borderId="0" applyFont="0" applyFill="0" applyBorder="0" applyAlignment="0" applyProtection="0"/>
    <xf numFmtId="0" fontId="117" fillId="0" borderId="0" applyFont="0" applyFill="0" applyBorder="0" applyAlignment="0" applyProtection="0"/>
    <xf numFmtId="0" fontId="117" fillId="0" borderId="0" applyFont="0" applyFill="0" applyBorder="0" applyAlignment="0" applyProtection="0"/>
    <xf numFmtId="14" fontId="117" fillId="0" borderId="0" applyFont="0" applyFill="0" applyBorder="0" applyAlignment="0" applyProtection="0"/>
    <xf numFmtId="14" fontId="117" fillId="0" borderId="0" applyFont="0" applyFill="0" applyBorder="0" applyAlignment="0" applyProtection="0"/>
    <xf numFmtId="14" fontId="117" fillId="0" borderId="0" applyFont="0" applyFill="0" applyBorder="0" applyAlignment="0" applyProtection="0"/>
    <xf numFmtId="14" fontId="117" fillId="0" borderId="0" applyFont="0" applyFill="0" applyBorder="0" applyAlignment="0" applyProtection="0"/>
    <xf numFmtId="14" fontId="117" fillId="0" borderId="0" applyFont="0" applyFill="0" applyBorder="0" applyAlignment="0" applyProtection="0"/>
    <xf numFmtId="14" fontId="117" fillId="0" borderId="0" applyFont="0" applyFill="0" applyBorder="0" applyAlignment="0" applyProtection="0"/>
    <xf numFmtId="14" fontId="117" fillId="0" borderId="0" applyFont="0" applyFill="0" applyBorder="0" applyAlignment="0" applyProtection="0"/>
    <xf numFmtId="0" fontId="23" fillId="0" borderId="0" applyNumberFormat="0" applyFill="0" applyBorder="0" applyAlignment="0" applyProtection="0"/>
    <xf numFmtId="2" fontId="117" fillId="0" borderId="0" applyFont="0" applyFill="0" applyBorder="0" applyAlignment="0" applyProtection="0"/>
    <xf numFmtId="2" fontId="117" fillId="0" borderId="0" applyFont="0" applyFill="0" applyBorder="0" applyAlignment="0" applyProtection="0"/>
    <xf numFmtId="2" fontId="117" fillId="0" borderId="0" applyFont="0" applyFill="0" applyBorder="0" applyAlignment="0" applyProtection="0"/>
    <xf numFmtId="2" fontId="117" fillId="0" borderId="0" applyFont="0" applyFill="0" applyBorder="0" applyAlignment="0" applyProtection="0"/>
    <xf numFmtId="2" fontId="117" fillId="0" borderId="0" applyFont="0" applyFill="0" applyBorder="0" applyAlignment="0" applyProtection="0"/>
    <xf numFmtId="2" fontId="117" fillId="0" borderId="0" applyFont="0" applyFill="0" applyBorder="0" applyAlignment="0" applyProtection="0"/>
    <xf numFmtId="2" fontId="117" fillId="0" borderId="0" applyFont="0" applyFill="0" applyBorder="0" applyAlignment="0" applyProtection="0"/>
    <xf numFmtId="0" fontId="24" fillId="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0" fillId="0" borderId="0" applyNumberFormat="0" applyFill="0" applyBorder="0" applyAlignment="0" applyProtection="0"/>
    <xf numFmtId="0" fontId="5" fillId="0" borderId="4" applyNumberFormat="0" applyProtection="0"/>
    <xf numFmtId="0" fontId="5" fillId="0" borderId="5">
      <alignment horizontal="left" vertical="center"/>
    </xf>
    <xf numFmtId="0" fontId="11" fillId="0" borderId="0" applyNumberFormat="0" applyFont="0" applyFill="0" applyBorder="0" applyProtection="0"/>
    <xf numFmtId="0" fontId="11" fillId="0" borderId="0" applyNumberFormat="0" applyFont="0" applyFill="0" applyBorder="0" applyProtection="0"/>
    <xf numFmtId="0" fontId="5" fillId="0" borderId="0" applyNumberFormat="0" applyFont="0" applyFill="0" applyBorder="0" applyProtection="0"/>
    <xf numFmtId="0" fontId="5" fillId="0" borderId="0" applyNumberFormat="0" applyFont="0" applyFill="0" applyBorder="0" applyProtection="0"/>
    <xf numFmtId="0" fontId="5" fillId="0" borderId="0" applyNumberFormat="0" applyFont="0" applyFill="0" applyBorder="0" applyProtection="0"/>
    <xf numFmtId="0" fontId="5" fillId="0" borderId="0" applyNumberFormat="0" applyFont="0" applyFill="0" applyBorder="0" applyProtection="0"/>
    <xf numFmtId="0" fontId="25" fillId="0" borderId="6" applyNumberFormat="0" applyFill="0" applyAlignment="0" applyProtection="0"/>
    <xf numFmtId="0" fontId="25" fillId="0" borderId="0" applyNumberFormat="0" applyFill="0" applyBorder="0" applyAlignment="0" applyProtection="0"/>
    <xf numFmtId="167" fontId="117" fillId="0" borderId="0">
      <protection locked="0"/>
    </xf>
    <xf numFmtId="167" fontId="117" fillId="0" borderId="0">
      <protection locked="0"/>
    </xf>
    <xf numFmtId="167" fontId="117" fillId="0" borderId="0">
      <protection locked="0"/>
    </xf>
    <xf numFmtId="167" fontId="117" fillId="0" borderId="0">
      <protection locked="0"/>
    </xf>
    <xf numFmtId="167" fontId="117" fillId="0" borderId="0">
      <protection locked="0"/>
    </xf>
    <xf numFmtId="167" fontId="117" fillId="0" borderId="0">
      <protection locked="0"/>
    </xf>
    <xf numFmtId="167" fontId="117" fillId="0" borderId="0">
      <protection locked="0"/>
    </xf>
    <xf numFmtId="167" fontId="117" fillId="0" borderId="0">
      <protection locked="0"/>
    </xf>
    <xf numFmtId="167" fontId="117" fillId="0" borderId="0">
      <protection locked="0"/>
    </xf>
    <xf numFmtId="167" fontId="117" fillId="0" borderId="0">
      <protection locked="0"/>
    </xf>
    <xf numFmtId="167" fontId="117" fillId="0" borderId="0">
      <protection locked="0"/>
    </xf>
    <xf numFmtId="167" fontId="117" fillId="0" borderId="0">
      <protection locked="0"/>
    </xf>
    <xf numFmtId="167" fontId="117" fillId="0" borderId="0">
      <protection locked="0"/>
    </xf>
    <xf numFmtId="167" fontId="117" fillId="0" borderId="0">
      <protection locked="0"/>
    </xf>
    <xf numFmtId="167" fontId="117" fillId="0" borderId="0">
      <protection locked="0"/>
    </xf>
    <xf numFmtId="167" fontId="117" fillId="0" borderId="0">
      <protection locked="0"/>
    </xf>
    <xf numFmtId="168" fontId="117" fillId="0" borderId="0" applyFont="0" applyFill="0" applyBorder="0" applyProtection="0"/>
    <xf numFmtId="0" fontId="12" fillId="0" borderId="7" applyNumberFormat="0" applyFill="0" applyAlignment="0" applyProtection="0"/>
    <xf numFmtId="0" fontId="26" fillId="7" borderId="2" applyNumberFormat="0" applyAlignment="0" applyProtection="0"/>
    <xf numFmtId="0" fontId="4" fillId="22" borderId="8" applyNumberFormat="0" applyBorder="0" applyAlignment="0" applyProtection="0"/>
    <xf numFmtId="0" fontId="4" fillId="22" borderId="8" applyNumberFormat="0" applyBorder="0" applyAlignment="0" applyProtection="0"/>
    <xf numFmtId="0" fontId="4" fillId="22" borderId="8" applyNumberFormat="0" applyBorder="0" applyAlignment="0" applyProtection="0"/>
    <xf numFmtId="0" fontId="27" fillId="0" borderId="9" applyNumberFormat="0" applyFill="0" applyAlignment="0" applyProtection="0"/>
    <xf numFmtId="0" fontId="28" fillId="23" borderId="0" applyNumberFormat="0" applyBorder="0" applyAlignment="0" applyProtection="0"/>
    <xf numFmtId="37" fontId="13" fillId="0" borderId="0"/>
    <xf numFmtId="37" fontId="13" fillId="0" borderId="0"/>
    <xf numFmtId="37" fontId="13" fillId="0" borderId="0"/>
    <xf numFmtId="169" fontId="7" fillId="0" borderId="0"/>
    <xf numFmtId="169" fontId="7" fillId="0" borderId="0"/>
    <xf numFmtId="169" fontId="7" fillId="0" borderId="0"/>
    <xf numFmtId="0" fontId="3" fillId="0" borderId="0"/>
    <xf numFmtId="0" fontId="43" fillId="0" borderId="0"/>
    <xf numFmtId="0" fontId="117" fillId="0" borderId="0"/>
    <xf numFmtId="0" fontId="117" fillId="0" borderId="0"/>
    <xf numFmtId="0" fontId="55" fillId="0" borderId="0"/>
    <xf numFmtId="0" fontId="55" fillId="0" borderId="0"/>
    <xf numFmtId="0" fontId="55" fillId="0" borderId="0"/>
    <xf numFmtId="0" fontId="117" fillId="0" borderId="0"/>
    <xf numFmtId="0" fontId="43" fillId="0" borderId="0"/>
    <xf numFmtId="0" fontId="43" fillId="0" borderId="0"/>
    <xf numFmtId="0" fontId="43" fillId="0" borderId="0"/>
    <xf numFmtId="0" fontId="117" fillId="22" borderId="10" applyNumberFormat="0" applyFont="0" applyAlignment="0" applyProtection="0"/>
    <xf numFmtId="0" fontId="117" fillId="22" borderId="10" applyNumberFormat="0" applyFont="0" applyAlignment="0" applyProtection="0"/>
    <xf numFmtId="0" fontId="29" fillId="20" borderId="11" applyNumberFormat="0" applyAlignment="0" applyProtection="0"/>
    <xf numFmtId="10" fontId="117" fillId="0" borderId="0" applyFont="0" applyFill="0" applyBorder="0" applyAlignment="0" applyProtection="0"/>
    <xf numFmtId="10" fontId="117" fillId="0" borderId="0" applyFont="0" applyFill="0" applyBorder="0" applyAlignment="0" applyProtection="0"/>
    <xf numFmtId="10" fontId="117" fillId="0" borderId="0" applyFont="0" applyFill="0" applyBorder="0" applyAlignment="0" applyProtection="0"/>
    <xf numFmtId="10" fontId="117" fillId="0" borderId="0" applyFont="0" applyFill="0" applyBorder="0" applyAlignment="0" applyProtection="0"/>
    <xf numFmtId="10" fontId="117" fillId="0" borderId="0" applyFont="0" applyFill="0" applyBorder="0" applyAlignment="0" applyProtection="0"/>
    <xf numFmtId="10" fontId="117" fillId="0" borderId="0" applyFont="0" applyFill="0" applyBorder="0" applyAlignment="0" applyProtection="0"/>
    <xf numFmtId="10"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0" fontId="9" fillId="23" borderId="11" applyNumberFormat="0" applyProtection="0">
      <alignment vertical="center"/>
    </xf>
    <xf numFmtId="0" fontId="9" fillId="23" borderId="11" applyNumberFormat="0" applyProtection="0">
      <alignment vertical="center"/>
    </xf>
    <xf numFmtId="0" fontId="56" fillId="24" borderId="8" applyNumberFormat="0" applyProtection="0">
      <alignment horizontal="right" vertical="center" wrapText="1"/>
    </xf>
    <xf numFmtId="0" fontId="9" fillId="23" borderId="11" applyNumberFormat="0" applyProtection="0">
      <alignment vertical="center"/>
    </xf>
    <xf numFmtId="0" fontId="57" fillId="25" borderId="8" applyNumberFormat="0" applyProtection="0">
      <alignment horizontal="right" vertical="center" wrapText="1"/>
    </xf>
    <xf numFmtId="0" fontId="56" fillId="24" borderId="8" applyNumberFormat="0" applyProtection="0">
      <alignment horizontal="right" vertical="center" wrapText="1"/>
    </xf>
    <xf numFmtId="0" fontId="35" fillId="23" borderId="12" applyNumberFormat="0" applyProtection="0">
      <alignment vertical="center"/>
    </xf>
    <xf numFmtId="4" fontId="36" fillId="26" borderId="13">
      <alignment vertical="center"/>
    </xf>
    <xf numFmtId="4" fontId="37" fillId="26" borderId="13">
      <alignment vertical="center"/>
    </xf>
    <xf numFmtId="4" fontId="36" fillId="27" borderId="13">
      <alignment vertical="center"/>
    </xf>
    <xf numFmtId="4" fontId="37" fillId="27" borderId="13">
      <alignment vertical="center"/>
    </xf>
    <xf numFmtId="0" fontId="9" fillId="23" borderId="11" applyNumberFormat="0" applyProtection="0">
      <alignment horizontal="left" vertical="center" indent="1"/>
    </xf>
    <xf numFmtId="0" fontId="9" fillId="23" borderId="11" applyNumberFormat="0" applyProtection="0">
      <alignment horizontal="left" vertical="center" indent="1"/>
    </xf>
    <xf numFmtId="0" fontId="56" fillId="24" borderId="8" applyNumberFormat="0" applyProtection="0">
      <alignment horizontal="left" vertical="center" indent="1"/>
    </xf>
    <xf numFmtId="0" fontId="9" fillId="23" borderId="11" applyNumberFormat="0" applyProtection="0">
      <alignment horizontal="left" vertical="center" indent="1"/>
    </xf>
    <xf numFmtId="0" fontId="57" fillId="25" borderId="8" applyNumberFormat="0" applyProtection="0">
      <alignment horizontal="left" vertical="center" indent="1"/>
    </xf>
    <xf numFmtId="0" fontId="56" fillId="24" borderId="8" applyNumberFormat="0" applyProtection="0">
      <alignment horizontal="left" vertical="center" indent="1"/>
    </xf>
    <xf numFmtId="0" fontId="33" fillId="23" borderId="12" applyNumberFormat="0" applyProtection="0">
      <alignment horizontal="left" vertical="top" indent="1"/>
    </xf>
    <xf numFmtId="0" fontId="38" fillId="28" borderId="8" applyNumberFormat="0" applyProtection="0">
      <alignment horizontal="left" vertical="center"/>
    </xf>
    <xf numFmtId="0" fontId="38" fillId="29" borderId="8" applyNumberFormat="0" applyProtection="0">
      <alignment horizontal="center" vertical="center"/>
    </xf>
    <xf numFmtId="0" fontId="39" fillId="21" borderId="8" applyNumberFormat="0">
      <alignment horizontal="right" vertical="center"/>
    </xf>
    <xf numFmtId="0" fontId="9" fillId="3" borderId="12" applyNumberFormat="0" applyProtection="0">
      <alignment horizontal="right" vertical="center"/>
    </xf>
    <xf numFmtId="0" fontId="9" fillId="3" borderId="12" applyNumberFormat="0" applyProtection="0">
      <alignment horizontal="right" vertical="center"/>
    </xf>
    <xf numFmtId="0" fontId="9" fillId="9" borderId="12" applyNumberFormat="0" applyProtection="0">
      <alignment horizontal="right" vertical="center"/>
    </xf>
    <xf numFmtId="0" fontId="9" fillId="9" borderId="12" applyNumberFormat="0" applyProtection="0">
      <alignment horizontal="right" vertical="center"/>
    </xf>
    <xf numFmtId="0" fontId="9" fillId="17" borderId="12" applyNumberFormat="0" applyProtection="0">
      <alignment horizontal="right" vertical="center"/>
    </xf>
    <xf numFmtId="0" fontId="9" fillId="17" borderId="12" applyNumberFormat="0" applyProtection="0">
      <alignment horizontal="right" vertical="center"/>
    </xf>
    <xf numFmtId="0" fontId="9" fillId="11" borderId="12" applyNumberFormat="0" applyProtection="0">
      <alignment horizontal="right" vertical="center"/>
    </xf>
    <xf numFmtId="0" fontId="9" fillId="11" borderId="12" applyNumberFormat="0" applyProtection="0">
      <alignment horizontal="right" vertical="center"/>
    </xf>
    <xf numFmtId="0" fontId="9" fillId="15" borderId="12" applyNumberFormat="0" applyProtection="0">
      <alignment horizontal="right" vertical="center"/>
    </xf>
    <xf numFmtId="0" fontId="9" fillId="15" borderId="12" applyNumberFormat="0" applyProtection="0">
      <alignment horizontal="right" vertical="center"/>
    </xf>
    <xf numFmtId="0" fontId="9" fillId="19" borderId="12" applyNumberFormat="0" applyProtection="0">
      <alignment horizontal="right" vertical="center"/>
    </xf>
    <xf numFmtId="0" fontId="9" fillId="19" borderId="12" applyNumberFormat="0" applyProtection="0">
      <alignment horizontal="right" vertical="center"/>
    </xf>
    <xf numFmtId="0" fontId="9" fillId="18" borderId="12" applyNumberFormat="0" applyProtection="0">
      <alignment horizontal="right" vertical="center"/>
    </xf>
    <xf numFmtId="0" fontId="9" fillId="18" borderId="12" applyNumberFormat="0" applyProtection="0">
      <alignment horizontal="right" vertical="center"/>
    </xf>
    <xf numFmtId="0" fontId="9" fillId="30" borderId="12" applyNumberFormat="0" applyProtection="0">
      <alignment horizontal="right" vertical="center"/>
    </xf>
    <xf numFmtId="0" fontId="9" fillId="30" borderId="12" applyNumberFormat="0" applyProtection="0">
      <alignment horizontal="right" vertical="center"/>
    </xf>
    <xf numFmtId="0" fontId="9" fillId="10" borderId="12" applyNumberFormat="0" applyProtection="0">
      <alignment horizontal="right" vertical="center"/>
    </xf>
    <xf numFmtId="0" fontId="9" fillId="10" borderId="12" applyNumberFormat="0" applyProtection="0">
      <alignment horizontal="right" vertical="center"/>
    </xf>
    <xf numFmtId="0" fontId="33" fillId="0" borderId="8" applyNumberFormat="0" applyProtection="0">
      <alignment horizontal="left" vertical="center" indent="1"/>
    </xf>
    <xf numFmtId="0" fontId="33" fillId="31" borderId="8" applyNumberFormat="0" applyProtection="0">
      <alignment horizontal="left" vertical="center" indent="1"/>
    </xf>
    <xf numFmtId="0" fontId="9" fillId="0" borderId="8" applyNumberFormat="0" applyProtection="0">
      <alignment horizontal="left" vertical="center" indent="1"/>
    </xf>
    <xf numFmtId="0" fontId="9" fillId="0" borderId="8" applyNumberFormat="0" applyProtection="0">
      <alignment horizontal="left" vertical="center" indent="1"/>
    </xf>
    <xf numFmtId="0" fontId="9" fillId="20" borderId="8" applyNumberFormat="0" applyProtection="0">
      <alignment horizontal="left" vertical="center" indent="1"/>
    </xf>
    <xf numFmtId="0" fontId="9" fillId="0" borderId="8" applyNumberFormat="0" applyProtection="0">
      <alignment horizontal="left" vertical="center" indent="1"/>
    </xf>
    <xf numFmtId="0" fontId="40" fillId="32" borderId="0" applyNumberFormat="0" applyProtection="0">
      <alignment horizontal="left" vertical="center" indent="1"/>
    </xf>
    <xf numFmtId="0" fontId="40" fillId="32" borderId="0" applyNumberFormat="0" applyProtection="0">
      <alignment horizontal="left" vertical="center" indent="1"/>
    </xf>
    <xf numFmtId="0" fontId="40" fillId="32" borderId="0" applyNumberFormat="0" applyProtection="0">
      <alignment horizontal="left" vertical="center" indent="1"/>
    </xf>
    <xf numFmtId="0" fontId="40" fillId="32" borderId="0" applyNumberFormat="0" applyProtection="0">
      <alignment horizontal="left" vertical="center" indent="1"/>
    </xf>
    <xf numFmtId="0" fontId="41" fillId="20" borderId="12" applyNumberFormat="0" applyProtection="0">
      <alignment horizontal="center" vertical="center"/>
    </xf>
    <xf numFmtId="0" fontId="9" fillId="33" borderId="12" applyNumberFormat="0" applyProtection="0">
      <alignment horizontal="right" vertical="center"/>
    </xf>
    <xf numFmtId="4" fontId="42" fillId="34" borderId="14">
      <alignment horizontal="left" vertical="center" indent="1"/>
    </xf>
    <xf numFmtId="0" fontId="38" fillId="0" borderId="0" applyNumberFormat="0" applyProtection="0">
      <alignment horizontal="left" vertical="center" indent="1"/>
    </xf>
    <xf numFmtId="0" fontId="38" fillId="0" borderId="0" applyNumberFormat="0" applyProtection="0">
      <alignment horizontal="left" vertical="center" indent="1"/>
    </xf>
    <xf numFmtId="0" fontId="38" fillId="0" borderId="0" applyNumberFormat="0" applyProtection="0">
      <alignment horizontal="left" vertical="center" indent="1"/>
    </xf>
    <xf numFmtId="0" fontId="43" fillId="0" borderId="0" applyNumberFormat="0" applyProtection="0">
      <alignment horizontal="left" vertical="center" indent="1"/>
    </xf>
    <xf numFmtId="0" fontId="38" fillId="0" borderId="0" applyNumberFormat="0" applyProtection="0">
      <alignment horizontal="left" vertical="center" indent="1"/>
    </xf>
    <xf numFmtId="0" fontId="38" fillId="0" borderId="0" applyNumberFormat="0" applyProtection="0">
      <alignment horizontal="left" vertical="center" indent="1"/>
    </xf>
    <xf numFmtId="0" fontId="38" fillId="0" borderId="0" applyNumberFormat="0" applyProtection="0">
      <alignment horizontal="left" vertical="center" indent="1"/>
    </xf>
    <xf numFmtId="0" fontId="38" fillId="0" borderId="0" applyNumberFormat="0" applyProtection="0">
      <alignment horizontal="left" vertical="center" indent="1"/>
    </xf>
    <xf numFmtId="0" fontId="38" fillId="0" borderId="0" applyNumberFormat="0" applyProtection="0">
      <alignment horizontal="left" vertical="center" indent="1"/>
    </xf>
    <xf numFmtId="0" fontId="38" fillId="0" borderId="0" applyNumberFormat="0" applyProtection="0">
      <alignment horizontal="left" vertical="center" indent="1"/>
    </xf>
    <xf numFmtId="0" fontId="38" fillId="35" borderId="8" applyNumberFormat="0" applyProtection="0">
      <alignment horizontal="left" vertical="center" indent="2"/>
    </xf>
    <xf numFmtId="0" fontId="38" fillId="35" borderId="8" applyNumberFormat="0" applyProtection="0">
      <alignment horizontal="left" vertical="center" indent="2"/>
    </xf>
    <xf numFmtId="0" fontId="38" fillId="35" borderId="8" applyNumberFormat="0" applyProtection="0">
      <alignment horizontal="left" vertical="center" indent="2"/>
    </xf>
    <xf numFmtId="0" fontId="43" fillId="0" borderId="8" applyNumberFormat="0" applyProtection="0">
      <alignment horizontal="left" vertical="center" indent="2"/>
    </xf>
    <xf numFmtId="0" fontId="38" fillId="35" borderId="8" applyNumberFormat="0" applyProtection="0">
      <alignment horizontal="left" vertical="center" indent="2"/>
    </xf>
    <xf numFmtId="0" fontId="117" fillId="32" borderId="12" applyNumberFormat="0" applyProtection="0">
      <alignment horizontal="left" vertical="top" indent="1"/>
    </xf>
    <xf numFmtId="0" fontId="117" fillId="32" borderId="12" applyNumberFormat="0" applyProtection="0">
      <alignment horizontal="left" vertical="top" indent="1"/>
    </xf>
    <xf numFmtId="0" fontId="117" fillId="32" borderId="12" applyNumberFormat="0" applyProtection="0">
      <alignment horizontal="left" vertical="top" indent="1"/>
    </xf>
    <xf numFmtId="0" fontId="117" fillId="32" borderId="12" applyNumberFormat="0" applyProtection="0">
      <alignment horizontal="left" vertical="top" indent="1"/>
    </xf>
    <xf numFmtId="0" fontId="117" fillId="32" borderId="12" applyNumberFormat="0" applyProtection="0">
      <alignment horizontal="left" vertical="top" indent="1"/>
    </xf>
    <xf numFmtId="0" fontId="117" fillId="32" borderId="12" applyNumberFormat="0" applyProtection="0">
      <alignment horizontal="left" vertical="top" indent="1"/>
    </xf>
    <xf numFmtId="0" fontId="117" fillId="32" borderId="12" applyNumberFormat="0" applyProtection="0">
      <alignment horizontal="left" vertical="top" indent="1"/>
    </xf>
    <xf numFmtId="0" fontId="43" fillId="0" borderId="8" applyNumberFormat="0" applyProtection="0">
      <alignment horizontal="left" vertical="center" indent="2"/>
    </xf>
    <xf numFmtId="0" fontId="43" fillId="0" borderId="8" applyNumberFormat="0" applyProtection="0">
      <alignment horizontal="left" vertical="center" indent="2"/>
    </xf>
    <xf numFmtId="0" fontId="43" fillId="0" borderId="8" applyNumberFormat="0" applyProtection="0">
      <alignment horizontal="left" vertical="center" indent="2"/>
    </xf>
    <xf numFmtId="0" fontId="43" fillId="0" borderId="8" applyNumberFormat="0" applyProtection="0">
      <alignment horizontal="left" vertical="center" indent="2"/>
    </xf>
    <xf numFmtId="0" fontId="117" fillId="33" borderId="12" applyNumberFormat="0" applyProtection="0">
      <alignment horizontal="left" vertical="top" indent="1"/>
    </xf>
    <xf numFmtId="0" fontId="117" fillId="33" borderId="12" applyNumberFormat="0" applyProtection="0">
      <alignment horizontal="left" vertical="top" indent="1"/>
    </xf>
    <xf numFmtId="0" fontId="117" fillId="33" borderId="12" applyNumberFormat="0" applyProtection="0">
      <alignment horizontal="left" vertical="top" indent="1"/>
    </xf>
    <xf numFmtId="0" fontId="117" fillId="33" borderId="12" applyNumberFormat="0" applyProtection="0">
      <alignment horizontal="left" vertical="top" indent="1"/>
    </xf>
    <xf numFmtId="0" fontId="117" fillId="33" borderId="12" applyNumberFormat="0" applyProtection="0">
      <alignment horizontal="left" vertical="top" indent="1"/>
    </xf>
    <xf numFmtId="0" fontId="117" fillId="33" borderId="12" applyNumberFormat="0" applyProtection="0">
      <alignment horizontal="left" vertical="top" indent="1"/>
    </xf>
    <xf numFmtId="0" fontId="117" fillId="33" borderId="12" applyNumberFormat="0" applyProtection="0">
      <alignment horizontal="left" vertical="top" indent="1"/>
    </xf>
    <xf numFmtId="0" fontId="43" fillId="0" borderId="8" applyNumberFormat="0" applyProtection="0">
      <alignment horizontal="left" vertical="center" indent="2"/>
    </xf>
    <xf numFmtId="0" fontId="43" fillId="0" borderId="8" applyNumberFormat="0" applyProtection="0">
      <alignment horizontal="left" vertical="center" indent="2"/>
    </xf>
    <xf numFmtId="0" fontId="43" fillId="0" borderId="8" applyNumberFormat="0" applyProtection="0">
      <alignment horizontal="left" vertical="center" indent="2"/>
    </xf>
    <xf numFmtId="0" fontId="43" fillId="0" borderId="8" applyNumberFormat="0" applyProtection="0">
      <alignment horizontal="left" vertical="center" indent="2"/>
    </xf>
    <xf numFmtId="0" fontId="117" fillId="8" borderId="12" applyNumberFormat="0" applyProtection="0">
      <alignment horizontal="left" vertical="top" indent="1"/>
    </xf>
    <xf numFmtId="0" fontId="117" fillId="8" borderId="12" applyNumberFormat="0" applyProtection="0">
      <alignment horizontal="left" vertical="top" indent="1"/>
    </xf>
    <xf numFmtId="0" fontId="117" fillId="8" borderId="12" applyNumberFormat="0" applyProtection="0">
      <alignment horizontal="left" vertical="top" indent="1"/>
    </xf>
    <xf numFmtId="0" fontId="117" fillId="8" borderId="12" applyNumberFormat="0" applyProtection="0">
      <alignment horizontal="left" vertical="top" indent="1"/>
    </xf>
    <xf numFmtId="0" fontId="117" fillId="8" borderId="12" applyNumberFormat="0" applyProtection="0">
      <alignment horizontal="left" vertical="top" indent="1"/>
    </xf>
    <xf numFmtId="0" fontId="117" fillId="8" borderId="12" applyNumberFormat="0" applyProtection="0">
      <alignment horizontal="left" vertical="top" indent="1"/>
    </xf>
    <xf numFmtId="0" fontId="117" fillId="8" borderId="12" applyNumberFormat="0" applyProtection="0">
      <alignment horizontal="left" vertical="top" indent="1"/>
    </xf>
    <xf numFmtId="0" fontId="43" fillId="0" borderId="8" applyNumberFormat="0" applyProtection="0">
      <alignment horizontal="left" vertical="center" indent="2"/>
    </xf>
    <xf numFmtId="0" fontId="43" fillId="0" borderId="8" applyNumberFormat="0" applyProtection="0">
      <alignment horizontal="left" vertical="center" indent="2"/>
    </xf>
    <xf numFmtId="0" fontId="43" fillId="0" borderId="8" applyNumberFormat="0" applyProtection="0">
      <alignment horizontal="left" vertical="center" indent="2"/>
    </xf>
    <xf numFmtId="0" fontId="43" fillId="0" borderId="8" applyNumberFormat="0" applyProtection="0">
      <alignment horizontal="left" vertical="center" indent="2"/>
    </xf>
    <xf numFmtId="0" fontId="117" fillId="36" borderId="12" applyNumberFormat="0" applyProtection="0">
      <alignment horizontal="left" vertical="top" indent="1"/>
    </xf>
    <xf numFmtId="0" fontId="117" fillId="36" borderId="12" applyNumberFormat="0" applyProtection="0">
      <alignment horizontal="left" vertical="top" indent="1"/>
    </xf>
    <xf numFmtId="0" fontId="117" fillId="36" borderId="12" applyNumberFormat="0" applyProtection="0">
      <alignment horizontal="left" vertical="top" indent="1"/>
    </xf>
    <xf numFmtId="0" fontId="117" fillId="36" borderId="12" applyNumberFormat="0" applyProtection="0">
      <alignment horizontal="left" vertical="top" indent="1"/>
    </xf>
    <xf numFmtId="0" fontId="117" fillId="36" borderId="12" applyNumberFormat="0" applyProtection="0">
      <alignment horizontal="left" vertical="top" indent="1"/>
    </xf>
    <xf numFmtId="0" fontId="117" fillId="36" borderId="12" applyNumberFormat="0" applyProtection="0">
      <alignment horizontal="left" vertical="top" indent="1"/>
    </xf>
    <xf numFmtId="0" fontId="117" fillId="36" borderId="12" applyNumberFormat="0" applyProtection="0">
      <alignment horizontal="left" vertical="top" indent="1"/>
    </xf>
    <xf numFmtId="0" fontId="9" fillId="22" borderId="12" applyNumberFormat="0" applyProtection="0">
      <alignment vertical="center"/>
    </xf>
    <xf numFmtId="0" fontId="9" fillId="22" borderId="12" applyNumberFormat="0" applyProtection="0">
      <alignment vertical="center"/>
    </xf>
    <xf numFmtId="0" fontId="44" fillId="22" borderId="12" applyNumberFormat="0" applyProtection="0">
      <alignment vertical="center"/>
    </xf>
    <xf numFmtId="4" fontId="45" fillId="26" borderId="14">
      <alignment vertical="center"/>
    </xf>
    <xf numFmtId="4" fontId="46" fillId="26" borderId="14">
      <alignment vertical="center"/>
    </xf>
    <xf numFmtId="4" fontId="45" fillId="27" borderId="14">
      <alignment vertical="center"/>
    </xf>
    <xf numFmtId="4" fontId="46" fillId="27" borderId="14">
      <alignment vertical="center"/>
    </xf>
    <xf numFmtId="0" fontId="47" fillId="0" borderId="0" applyNumberFormat="0" applyProtection="0">
      <alignment horizontal="left" vertical="center" indent="1"/>
    </xf>
    <xf numFmtId="0" fontId="9" fillId="22" borderId="12" applyNumberFormat="0" applyProtection="0">
      <alignment horizontal="left" vertical="top" indent="1"/>
    </xf>
    <xf numFmtId="0" fontId="9" fillId="22" borderId="12" applyNumberFormat="0" applyProtection="0">
      <alignment horizontal="left" vertical="top" indent="1"/>
    </xf>
    <xf numFmtId="0" fontId="39" fillId="21" borderId="8" applyNumberFormat="0">
      <alignment horizontal="left" vertical="center"/>
    </xf>
    <xf numFmtId="0" fontId="4" fillId="0" borderId="8" applyNumberFormat="0" applyProtection="0">
      <alignment horizontal="left" vertical="center" indent="1"/>
    </xf>
    <xf numFmtId="0" fontId="9" fillId="37" borderId="11" applyNumberFormat="0" applyProtection="0">
      <alignment horizontal="right" vertical="center"/>
    </xf>
    <xf numFmtId="0" fontId="9" fillId="37" borderId="11" applyNumberFormat="0" applyProtection="0">
      <alignment horizontal="right" vertical="center"/>
    </xf>
    <xf numFmtId="0" fontId="55" fillId="0" borderId="8" applyNumberFormat="0" applyProtection="0">
      <alignment horizontal="right" vertical="center" wrapText="1"/>
    </xf>
    <xf numFmtId="0" fontId="9" fillId="37" borderId="11" applyNumberFormat="0" applyProtection="0">
      <alignment horizontal="right" vertical="center"/>
    </xf>
    <xf numFmtId="0" fontId="55" fillId="0" borderId="8" applyNumberFormat="0" applyProtection="0">
      <alignment horizontal="right" vertical="center" wrapText="1"/>
    </xf>
    <xf numFmtId="0" fontId="44" fillId="36" borderId="12" applyNumberFormat="0" applyProtection="0">
      <alignment horizontal="right" vertical="center"/>
    </xf>
    <xf numFmtId="4" fontId="48" fillId="26" borderId="14">
      <alignment vertical="center"/>
    </xf>
    <xf numFmtId="4" fontId="49" fillId="26" borderId="14">
      <alignment vertical="center"/>
    </xf>
    <xf numFmtId="4" fontId="48" fillId="27" borderId="14">
      <alignment vertical="center"/>
    </xf>
    <xf numFmtId="4" fontId="49" fillId="17" borderId="14">
      <alignment vertical="center"/>
    </xf>
    <xf numFmtId="0" fontId="117" fillId="2" borderId="11" applyNumberFormat="0" applyProtection="0">
      <alignment horizontal="left" vertical="center" indent="1"/>
    </xf>
    <xf numFmtId="0" fontId="117" fillId="2" borderId="11" applyNumberFormat="0" applyProtection="0">
      <alignment horizontal="left" vertical="center" indent="1"/>
    </xf>
    <xf numFmtId="0" fontId="55" fillId="0" borderId="8" applyNumberFormat="0" applyProtection="0">
      <alignment horizontal="left" vertical="center" indent="1"/>
    </xf>
    <xf numFmtId="0" fontId="117" fillId="2" borderId="11" applyNumberFormat="0" applyProtection="0">
      <alignment horizontal="left" vertical="center" indent="1"/>
    </xf>
    <xf numFmtId="0" fontId="117" fillId="2" borderId="11" applyNumberFormat="0" applyProtection="0">
      <alignment horizontal="left" vertical="center" indent="1"/>
    </xf>
    <xf numFmtId="0" fontId="117" fillId="2" borderId="11" applyNumberFormat="0" applyProtection="0">
      <alignment horizontal="left" vertical="center" indent="1"/>
    </xf>
    <xf numFmtId="0" fontId="55" fillId="0" borderId="8" applyNumberFormat="0" applyProtection="0">
      <alignment horizontal="left" vertical="center" indent="1"/>
    </xf>
    <xf numFmtId="0" fontId="38" fillId="38" borderId="8" applyNumberFormat="0" applyProtection="0">
      <alignment horizontal="center" vertical="top" wrapText="1"/>
    </xf>
    <xf numFmtId="0" fontId="38" fillId="29" borderId="8" applyNumberFormat="0" applyProtection="0">
      <alignment horizontal="center" vertical="center" wrapText="1"/>
    </xf>
    <xf numFmtId="4" fontId="50" fillId="34" borderId="15">
      <alignment vertical="center"/>
    </xf>
    <xf numFmtId="4" fontId="51" fillId="34" borderId="15">
      <alignment vertical="center"/>
    </xf>
    <xf numFmtId="4" fontId="36" fillId="26" borderId="15">
      <alignment vertical="center"/>
    </xf>
    <xf numFmtId="4" fontId="37" fillId="26" borderId="15">
      <alignment vertical="center"/>
    </xf>
    <xf numFmtId="4" fontId="36" fillId="27" borderId="14">
      <alignment vertical="center"/>
    </xf>
    <xf numFmtId="4" fontId="37" fillId="27" borderId="14">
      <alignment vertical="center"/>
    </xf>
    <xf numFmtId="4" fontId="52" fillId="22" borderId="15">
      <alignment horizontal="left" vertical="center" indent="1"/>
    </xf>
    <xf numFmtId="0" fontId="32" fillId="0" borderId="0" applyNumberFormat="0" applyProtection="0">
      <alignment vertical="center"/>
    </xf>
    <xf numFmtId="0" fontId="53" fillId="0" borderId="12" applyNumberFormat="0" applyProtection="0">
      <alignment horizontal="right" vertical="center"/>
    </xf>
    <xf numFmtId="0" fontId="53" fillId="36" borderId="12" applyNumberFormat="0" applyProtection="0">
      <alignment horizontal="right" vertical="center"/>
    </xf>
    <xf numFmtId="0" fontId="54" fillId="34" borderId="16">
      <protection locked="0"/>
    </xf>
    <xf numFmtId="0" fontId="54" fillId="39" borderId="0"/>
    <xf numFmtId="0" fontId="34" fillId="0" borderId="0"/>
    <xf numFmtId="0" fontId="14" fillId="0" borderId="0" applyNumberFormat="0" applyFont="0" applyFill="0" applyBorder="0" applyAlignment="0" applyProtection="0"/>
    <xf numFmtId="0" fontId="14" fillId="0" borderId="0" applyNumberFormat="0" applyFont="0" applyFill="0" applyBorder="0" applyAlignment="0" applyProtection="0"/>
    <xf numFmtId="0" fontId="30" fillId="0" borderId="0" applyNumberFormat="0" applyFill="0" applyBorder="0" applyAlignment="0" applyProtection="0"/>
    <xf numFmtId="0" fontId="117" fillId="0" borderId="17" applyNumberFormat="0" applyFill="0" applyBorder="0" applyAlignment="0" applyProtection="0"/>
    <xf numFmtId="0" fontId="117" fillId="0" borderId="17" applyNumberFormat="0" applyFill="0" applyBorder="0" applyAlignment="0" applyProtection="0"/>
    <xf numFmtId="0" fontId="117" fillId="0" borderId="17" applyNumberFormat="0" applyFill="0" applyBorder="0" applyAlignment="0" applyProtection="0"/>
    <xf numFmtId="0" fontId="117" fillId="0" borderId="17" applyNumberFormat="0" applyFill="0" applyBorder="0" applyAlignment="0" applyProtection="0"/>
    <xf numFmtId="0" fontId="117" fillId="0" borderId="17" applyNumberFormat="0" applyFill="0" applyBorder="0" applyAlignment="0" applyProtection="0"/>
    <xf numFmtId="0" fontId="117" fillId="0" borderId="17" applyNumberFormat="0" applyFill="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37" fontId="4" fillId="0" borderId="0"/>
    <xf numFmtId="37" fontId="4" fillId="0" borderId="0"/>
    <xf numFmtId="37" fontId="4" fillId="0" borderId="0"/>
    <xf numFmtId="37" fontId="4" fillId="0" borderId="0"/>
    <xf numFmtId="3" fontId="15" fillId="0" borderId="7" applyProtection="0"/>
    <xf numFmtId="0" fontId="31" fillId="0" borderId="0" applyNumberFormat="0" applyFill="0" applyBorder="0" applyAlignment="0" applyProtection="0"/>
    <xf numFmtId="0" fontId="117" fillId="0" borderId="0"/>
    <xf numFmtId="0" fontId="117" fillId="0" borderId="0"/>
    <xf numFmtId="0" fontId="117" fillId="0" borderId="0"/>
    <xf numFmtId="0" fontId="117" fillId="0" borderId="0"/>
    <xf numFmtId="9" fontId="117" fillId="0" borderId="0" applyFont="0" applyFill="0" applyBorder="0" applyAlignment="0" applyProtection="0"/>
    <xf numFmtId="0" fontId="117" fillId="0" borderId="0"/>
    <xf numFmtId="43" fontId="117" fillId="0" borderId="0" applyFont="0" applyFill="0" applyBorder="0" applyAlignment="0" applyProtection="0"/>
    <xf numFmtId="0" fontId="117" fillId="0" borderId="0"/>
    <xf numFmtId="0" fontId="18" fillId="40" borderId="0" applyNumberFormat="0" applyBorder="0" applyAlignment="0" applyProtection="0"/>
    <xf numFmtId="0" fontId="18" fillId="41" borderId="0" applyNumberFormat="0" applyBorder="0" applyAlignment="0" applyProtection="0"/>
    <xf numFmtId="0" fontId="19" fillId="42"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9" fillId="45"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9" fillId="48"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9" fillId="48"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9" fillId="41" borderId="0" applyNumberFormat="0" applyBorder="0" applyAlignment="0" applyProtection="0"/>
    <xf numFmtId="0" fontId="18" fillId="49" borderId="0" applyNumberFormat="0" applyBorder="0" applyAlignment="0" applyProtection="0"/>
    <xf numFmtId="0" fontId="18" fillId="44" borderId="0" applyNumberFormat="0" applyBorder="0" applyAlignment="0" applyProtection="0"/>
    <xf numFmtId="0" fontId="19" fillId="50" borderId="0" applyNumberFormat="0" applyBorder="0" applyAlignment="0" applyProtection="0"/>
    <xf numFmtId="0" fontId="58" fillId="51" borderId="0" applyNumberFormat="0" applyBorder="0" applyAlignment="0" applyProtection="0"/>
    <xf numFmtId="0" fontId="58" fillId="52" borderId="0" applyNumberFormat="0" applyBorder="0" applyAlignment="0" applyProtection="0"/>
    <xf numFmtId="0" fontId="58" fillId="53" borderId="0" applyNumberFormat="0" applyBorder="0" applyAlignment="0" applyProtection="0"/>
    <xf numFmtId="0" fontId="117" fillId="34" borderId="8" applyNumberFormat="0">
      <protection locked="0"/>
    </xf>
    <xf numFmtId="0" fontId="59" fillId="0" borderId="0" applyNumberFormat="0" applyFill="0" applyBorder="0" applyAlignment="0" applyProtection="0"/>
    <xf numFmtId="41"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3" fontId="117" fillId="0" borderId="0" applyFont="0" applyFill="0" applyBorder="0" applyAlignment="0" applyProtection="0"/>
    <xf numFmtId="3" fontId="117" fillId="0" borderId="0" applyFont="0" applyFill="0" applyBorder="0" applyAlignment="0" applyProtection="0"/>
    <xf numFmtId="3" fontId="117" fillId="0" borderId="0" applyFont="0" applyFill="0" applyBorder="0" applyAlignment="0" applyProtection="0"/>
    <xf numFmtId="3" fontId="117" fillId="0" borderId="0" applyFont="0" applyFill="0" applyBorder="0" applyAlignment="0" applyProtection="0"/>
    <xf numFmtId="3" fontId="117" fillId="0" borderId="0" applyFont="0" applyFill="0" applyBorder="0" applyAlignment="0" applyProtection="0"/>
    <xf numFmtId="3" fontId="117" fillId="0" borderId="0" applyFont="0" applyFill="0" applyBorder="0" applyAlignment="0" applyProtection="0"/>
    <xf numFmtId="44" fontId="117" fillId="0" borderId="0" applyFont="0" applyFill="0" applyBorder="0" applyAlignment="0" applyProtection="0"/>
    <xf numFmtId="44" fontId="117" fillId="0" borderId="0" applyFont="0" applyFill="0" applyBorder="0" applyAlignment="0" applyProtection="0"/>
    <xf numFmtId="44" fontId="117" fillId="0" borderId="0" applyFont="0" applyFill="0" applyBorder="0" applyAlignment="0" applyProtection="0"/>
    <xf numFmtId="0" fontId="117" fillId="0" borderId="0" applyFont="0" applyFill="0" applyBorder="0" applyAlignment="0" applyProtection="0"/>
    <xf numFmtId="0" fontId="117" fillId="0" borderId="0" applyFont="0" applyFill="0" applyBorder="0" applyAlignment="0" applyProtection="0"/>
    <xf numFmtId="0" fontId="117" fillId="0" borderId="0" applyFont="0" applyFill="0" applyBorder="0" applyAlignment="0" applyProtection="0"/>
    <xf numFmtId="0" fontId="117" fillId="0" borderId="0" applyFont="0" applyFill="0" applyBorder="0" applyAlignment="0" applyProtection="0"/>
    <xf numFmtId="0" fontId="117" fillId="0" borderId="0" applyFont="0" applyFill="0" applyBorder="0" applyAlignment="0" applyProtection="0"/>
    <xf numFmtId="0" fontId="117" fillId="0" borderId="0" applyFont="0" applyFill="0" applyBorder="0" applyAlignment="0" applyProtection="0"/>
    <xf numFmtId="14" fontId="117" fillId="0" borderId="0" applyFont="0" applyFill="0" applyBorder="0" applyAlignment="0" applyProtection="0"/>
    <xf numFmtId="14" fontId="117" fillId="0" borderId="0" applyFont="0" applyFill="0" applyBorder="0" applyAlignment="0" applyProtection="0"/>
    <xf numFmtId="14" fontId="117" fillId="0" borderId="0" applyFont="0" applyFill="0" applyBorder="0" applyAlignment="0" applyProtection="0"/>
    <xf numFmtId="14" fontId="117" fillId="0" borderId="0" applyFont="0" applyFill="0" applyBorder="0" applyAlignment="0" applyProtection="0"/>
    <xf numFmtId="14" fontId="117" fillId="0" borderId="0" applyFont="0" applyFill="0" applyBorder="0" applyAlignment="0" applyProtection="0"/>
    <xf numFmtId="14" fontId="117" fillId="0" borderId="0" applyFont="0" applyFill="0" applyBorder="0" applyAlignment="0" applyProtection="0"/>
    <xf numFmtId="2" fontId="117" fillId="0" borderId="0" applyFont="0" applyFill="0" applyBorder="0" applyAlignment="0" applyProtection="0"/>
    <xf numFmtId="2" fontId="117" fillId="0" borderId="0" applyFont="0" applyFill="0" applyBorder="0" applyAlignment="0" applyProtection="0"/>
    <xf numFmtId="2" fontId="117" fillId="0" borderId="0" applyFont="0" applyFill="0" applyBorder="0" applyAlignment="0" applyProtection="0"/>
    <xf numFmtId="2" fontId="117" fillId="0" borderId="0" applyFont="0" applyFill="0" applyBorder="0" applyAlignment="0" applyProtection="0"/>
    <xf numFmtId="2" fontId="117" fillId="0" borderId="0" applyFont="0" applyFill="0" applyBorder="0" applyAlignment="0" applyProtection="0"/>
    <xf numFmtId="2" fontId="117" fillId="0" borderId="0" applyFont="0" applyFill="0" applyBorder="0" applyAlignment="0" applyProtection="0"/>
    <xf numFmtId="167" fontId="117" fillId="0" borderId="0">
      <protection locked="0"/>
    </xf>
    <xf numFmtId="167" fontId="117" fillId="0" borderId="0">
      <protection locked="0"/>
    </xf>
    <xf numFmtId="167" fontId="117" fillId="0" borderId="0">
      <protection locked="0"/>
    </xf>
    <xf numFmtId="167" fontId="117" fillId="0" borderId="0">
      <protection locked="0"/>
    </xf>
    <xf numFmtId="167" fontId="117" fillId="0" borderId="0">
      <protection locked="0"/>
    </xf>
    <xf numFmtId="167" fontId="117" fillId="0" borderId="0">
      <protection locked="0"/>
    </xf>
    <xf numFmtId="167" fontId="117" fillId="0" borderId="0">
      <protection locked="0"/>
    </xf>
    <xf numFmtId="167" fontId="117" fillId="0" borderId="0">
      <protection locked="0"/>
    </xf>
    <xf numFmtId="167" fontId="117" fillId="0" borderId="0">
      <protection locked="0"/>
    </xf>
    <xf numFmtId="167" fontId="117" fillId="0" borderId="0">
      <protection locked="0"/>
    </xf>
    <xf numFmtId="167" fontId="117" fillId="0" borderId="0">
      <protection locked="0"/>
    </xf>
    <xf numFmtId="167" fontId="117" fillId="0" borderId="0">
      <protection locked="0"/>
    </xf>
    <xf numFmtId="168" fontId="117" fillId="0" borderId="0" applyFont="0" applyFill="0" applyBorder="0" applyProtection="0"/>
    <xf numFmtId="0" fontId="3" fillId="0" borderId="0"/>
    <xf numFmtId="0" fontId="117" fillId="0" borderId="0"/>
    <xf numFmtId="0" fontId="117" fillId="0" borderId="0"/>
    <xf numFmtId="0" fontId="117" fillId="0" borderId="0"/>
    <xf numFmtId="0" fontId="43" fillId="0" borderId="0"/>
    <xf numFmtId="0" fontId="43" fillId="0" borderId="0"/>
    <xf numFmtId="0" fontId="43" fillId="0" borderId="0"/>
    <xf numFmtId="0" fontId="117" fillId="22" borderId="10" applyNumberFormat="0" applyFont="0" applyAlignment="0" applyProtection="0"/>
    <xf numFmtId="10" fontId="117" fillId="0" borderId="0" applyFont="0" applyFill="0" applyBorder="0" applyAlignment="0" applyProtection="0"/>
    <xf numFmtId="10" fontId="117" fillId="0" borderId="0" applyFont="0" applyFill="0" applyBorder="0" applyAlignment="0" applyProtection="0"/>
    <xf numFmtId="10" fontId="117" fillId="0" borderId="0" applyFont="0" applyFill="0" applyBorder="0" applyAlignment="0" applyProtection="0"/>
    <xf numFmtId="10" fontId="117" fillId="0" borderId="0" applyFont="0" applyFill="0" applyBorder="0" applyAlignment="0" applyProtection="0"/>
    <xf numFmtId="10" fontId="117" fillId="0" borderId="0" applyFont="0" applyFill="0" applyBorder="0" applyAlignment="0" applyProtection="0"/>
    <xf numFmtId="10"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0" fontId="40" fillId="32" borderId="0" applyNumberFormat="0" applyProtection="0">
      <alignment horizontal="left" vertical="center" indent="1"/>
    </xf>
    <xf numFmtId="0" fontId="43" fillId="0" borderId="0" applyNumberFormat="0" applyProtection="0">
      <alignment horizontal="left" vertical="center" indent="1"/>
    </xf>
    <xf numFmtId="0" fontId="38" fillId="0" borderId="0" applyNumberFormat="0" applyProtection="0">
      <alignment horizontal="left" vertical="center" indent="1"/>
    </xf>
    <xf numFmtId="0" fontId="43" fillId="0" borderId="8" applyNumberFormat="0" applyProtection="0">
      <alignment horizontal="left" vertical="center" indent="2"/>
    </xf>
    <xf numFmtId="0" fontId="117" fillId="32" borderId="12" applyNumberFormat="0" applyProtection="0">
      <alignment horizontal="left" vertical="top" indent="1"/>
    </xf>
    <xf numFmtId="0" fontId="117" fillId="32" borderId="12" applyNumberFormat="0" applyProtection="0">
      <alignment horizontal="left" vertical="top" indent="1"/>
    </xf>
    <xf numFmtId="0" fontId="117" fillId="32" borderId="12" applyNumberFormat="0" applyProtection="0">
      <alignment horizontal="left" vertical="top" indent="1"/>
    </xf>
    <xf numFmtId="0" fontId="117" fillId="32" borderId="12" applyNumberFormat="0" applyProtection="0">
      <alignment horizontal="left" vertical="top" indent="1"/>
    </xf>
    <xf numFmtId="0" fontId="117" fillId="32" borderId="12" applyNumberFormat="0" applyProtection="0">
      <alignment horizontal="left" vertical="top" indent="1"/>
    </xf>
    <xf numFmtId="0" fontId="117" fillId="32" borderId="12" applyNumberFormat="0" applyProtection="0">
      <alignment horizontal="left" vertical="top" indent="1"/>
    </xf>
    <xf numFmtId="0" fontId="117" fillId="32" borderId="12" applyNumberFormat="0" applyProtection="0">
      <alignment horizontal="left" vertical="top" indent="1"/>
    </xf>
    <xf numFmtId="0" fontId="43" fillId="0" borderId="8" applyNumberFormat="0" applyProtection="0">
      <alignment horizontal="left" vertical="center" indent="2"/>
    </xf>
    <xf numFmtId="0" fontId="117" fillId="33" borderId="12" applyNumberFormat="0" applyProtection="0">
      <alignment horizontal="left" vertical="top" indent="1"/>
    </xf>
    <xf numFmtId="0" fontId="117" fillId="33" borderId="12" applyNumberFormat="0" applyProtection="0">
      <alignment horizontal="left" vertical="top" indent="1"/>
    </xf>
    <xf numFmtId="0" fontId="117" fillId="33" borderId="12" applyNumberFormat="0" applyProtection="0">
      <alignment horizontal="left" vertical="top" indent="1"/>
    </xf>
    <xf numFmtId="0" fontId="117" fillId="33" borderId="12" applyNumberFormat="0" applyProtection="0">
      <alignment horizontal="left" vertical="top" indent="1"/>
    </xf>
    <xf numFmtId="0" fontId="117" fillId="33" borderId="12" applyNumberFormat="0" applyProtection="0">
      <alignment horizontal="left" vertical="top" indent="1"/>
    </xf>
    <xf numFmtId="0" fontId="117" fillId="33" borderId="12" applyNumberFormat="0" applyProtection="0">
      <alignment horizontal="left" vertical="top" indent="1"/>
    </xf>
    <xf numFmtId="0" fontId="117" fillId="33" borderId="12" applyNumberFormat="0" applyProtection="0">
      <alignment horizontal="left" vertical="top" indent="1"/>
    </xf>
    <xf numFmtId="0" fontId="43" fillId="0" borderId="8" applyNumberFormat="0" applyProtection="0">
      <alignment horizontal="left" vertical="center" indent="2"/>
    </xf>
    <xf numFmtId="0" fontId="117" fillId="8" borderId="12" applyNumberFormat="0" applyProtection="0">
      <alignment horizontal="left" vertical="top" indent="1"/>
    </xf>
    <xf numFmtId="0" fontId="117" fillId="8" borderId="12" applyNumberFormat="0" applyProtection="0">
      <alignment horizontal="left" vertical="top" indent="1"/>
    </xf>
    <xf numFmtId="0" fontId="117" fillId="8" borderId="12" applyNumberFormat="0" applyProtection="0">
      <alignment horizontal="left" vertical="top" indent="1"/>
    </xf>
    <xf numFmtId="0" fontId="117" fillId="8" borderId="12" applyNumberFormat="0" applyProtection="0">
      <alignment horizontal="left" vertical="top" indent="1"/>
    </xf>
    <xf numFmtId="0" fontId="117" fillId="8" borderId="12" applyNumberFormat="0" applyProtection="0">
      <alignment horizontal="left" vertical="top" indent="1"/>
    </xf>
    <xf numFmtId="0" fontId="117" fillId="8" borderId="12" applyNumberFormat="0" applyProtection="0">
      <alignment horizontal="left" vertical="top" indent="1"/>
    </xf>
    <xf numFmtId="0" fontId="117" fillId="8" borderId="12" applyNumberFormat="0" applyProtection="0">
      <alignment horizontal="left" vertical="top" indent="1"/>
    </xf>
    <xf numFmtId="0" fontId="43" fillId="0" borderId="8" applyNumberFormat="0" applyProtection="0">
      <alignment horizontal="left" vertical="center" indent="2"/>
    </xf>
    <xf numFmtId="0" fontId="117" fillId="36" borderId="12" applyNumberFormat="0" applyProtection="0">
      <alignment horizontal="left" vertical="top" indent="1"/>
    </xf>
    <xf numFmtId="0" fontId="117" fillId="36" borderId="12" applyNumberFormat="0" applyProtection="0">
      <alignment horizontal="left" vertical="top" indent="1"/>
    </xf>
    <xf numFmtId="0" fontId="117" fillId="36" borderId="12" applyNumberFormat="0" applyProtection="0">
      <alignment horizontal="left" vertical="top" indent="1"/>
    </xf>
    <xf numFmtId="0" fontId="117" fillId="36" borderId="12" applyNumberFormat="0" applyProtection="0">
      <alignment horizontal="left" vertical="top" indent="1"/>
    </xf>
    <xf numFmtId="0" fontId="117" fillId="36" borderId="12" applyNumberFormat="0" applyProtection="0">
      <alignment horizontal="left" vertical="top" indent="1"/>
    </xf>
    <xf numFmtId="0" fontId="117" fillId="36" borderId="12" applyNumberFormat="0" applyProtection="0">
      <alignment horizontal="left" vertical="top" indent="1"/>
    </xf>
    <xf numFmtId="0" fontId="117" fillId="36" borderId="12" applyNumberFormat="0" applyProtection="0">
      <alignment horizontal="left" vertical="top" indent="1"/>
    </xf>
    <xf numFmtId="0" fontId="117" fillId="2" borderId="11" applyNumberFormat="0" applyProtection="0">
      <alignment horizontal="left" vertical="center" indent="1"/>
    </xf>
    <xf numFmtId="0" fontId="117" fillId="2" borderId="11" applyNumberFormat="0" applyProtection="0">
      <alignment horizontal="left" vertical="center" indent="1"/>
    </xf>
    <xf numFmtId="0" fontId="117" fillId="2" borderId="11" applyNumberFormat="0" applyProtection="0">
      <alignment horizontal="left" vertical="center" indent="1"/>
    </xf>
    <xf numFmtId="0" fontId="117" fillId="2" borderId="11" applyNumberFormat="0" applyProtection="0">
      <alignment horizontal="left" vertical="center" indent="1"/>
    </xf>
    <xf numFmtId="0" fontId="117" fillId="2" borderId="11" applyNumberFormat="0" applyProtection="0">
      <alignment horizontal="left" vertical="center" indent="1"/>
    </xf>
    <xf numFmtId="0" fontId="117" fillId="0" borderId="17" applyNumberFormat="0" applyFill="0" applyBorder="0" applyAlignment="0" applyProtection="0"/>
    <xf numFmtId="0" fontId="117" fillId="0" borderId="17" applyNumberFormat="0" applyFill="0" applyBorder="0" applyAlignment="0" applyProtection="0"/>
    <xf numFmtId="0" fontId="117" fillId="0" borderId="17" applyNumberFormat="0" applyFill="0" applyBorder="0" applyAlignment="0" applyProtection="0"/>
    <xf numFmtId="0" fontId="117" fillId="0" borderId="17" applyNumberFormat="0" applyFill="0" applyBorder="0" applyAlignment="0" applyProtection="0"/>
    <xf numFmtId="0" fontId="117" fillId="0" borderId="17" applyNumberFormat="0" applyFill="0" applyBorder="0" applyAlignment="0" applyProtection="0"/>
    <xf numFmtId="0" fontId="60" fillId="0" borderId="0"/>
    <xf numFmtId="43" fontId="60" fillId="0" borderId="0" applyFont="0" applyFill="0" applyBorder="0" applyAlignment="0" applyProtection="0"/>
    <xf numFmtId="0" fontId="61" fillId="0" borderId="18" applyNumberFormat="0" applyFill="0" applyAlignment="0" applyProtection="0"/>
    <xf numFmtId="0" fontId="62" fillId="0" borderId="13" applyNumberFormat="0" applyFill="0" applyAlignment="0" applyProtection="0"/>
    <xf numFmtId="0" fontId="60" fillId="22" borderId="10" applyNumberFormat="0" applyFont="0" applyAlignment="0" applyProtection="0"/>
    <xf numFmtId="9" fontId="60" fillId="0" borderId="0" applyFont="0" applyFill="0" applyBorder="0" applyAlignment="0" applyProtection="0"/>
    <xf numFmtId="0" fontId="58" fillId="0" borderId="19" applyNumberFormat="0" applyFill="0" applyAlignment="0" applyProtection="0"/>
    <xf numFmtId="0" fontId="3" fillId="0" borderId="0"/>
    <xf numFmtId="173" fontId="64" fillId="0" borderId="0"/>
    <xf numFmtId="43" fontId="117" fillId="0" borderId="0" applyFont="0" applyFill="0" applyBorder="0" applyAlignment="0" applyProtection="0"/>
    <xf numFmtId="3" fontId="117" fillId="0" borderId="0" applyFont="0" applyFill="0" applyBorder="0" applyAlignment="0" applyProtection="0"/>
    <xf numFmtId="3" fontId="117" fillId="0" borderId="0" applyFont="0" applyFill="0" applyBorder="0" applyAlignment="0" applyProtection="0"/>
    <xf numFmtId="3" fontId="117" fillId="0" borderId="0" applyFont="0" applyFill="0" applyBorder="0" applyAlignment="0" applyProtection="0"/>
    <xf numFmtId="44" fontId="117" fillId="0" borderId="0" applyFont="0" applyFill="0" applyBorder="0" applyAlignment="0" applyProtection="0"/>
    <xf numFmtId="44" fontId="117" fillId="0" borderId="0" applyFont="0" applyFill="0" applyBorder="0" applyAlignment="0" applyProtection="0"/>
    <xf numFmtId="44" fontId="117" fillId="0" borderId="0" applyFont="0" applyFill="0" applyBorder="0" applyAlignment="0" applyProtection="0"/>
    <xf numFmtId="44" fontId="117" fillId="0" borderId="0" applyFont="0" applyFill="0" applyBorder="0" applyAlignment="0" applyProtection="0"/>
    <xf numFmtId="0" fontId="117" fillId="0" borderId="0" applyFont="0" applyFill="0" applyBorder="0" applyAlignment="0" applyProtection="0"/>
    <xf numFmtId="0" fontId="117" fillId="0" borderId="0" applyFont="0" applyFill="0" applyBorder="0" applyAlignment="0" applyProtection="0"/>
    <xf numFmtId="0" fontId="117" fillId="0" borderId="0" applyFont="0" applyFill="0" applyBorder="0" applyAlignment="0" applyProtection="0"/>
    <xf numFmtId="14" fontId="117" fillId="0" borderId="0" applyFont="0" applyFill="0" applyBorder="0" applyAlignment="0" applyProtection="0"/>
    <xf numFmtId="14" fontId="117" fillId="0" borderId="0" applyFont="0" applyFill="0" applyBorder="0" applyAlignment="0" applyProtection="0"/>
    <xf numFmtId="14" fontId="117" fillId="0" borderId="0" applyFont="0" applyFill="0" applyBorder="0" applyAlignment="0" applyProtection="0"/>
    <xf numFmtId="2" fontId="117" fillId="0" borderId="0" applyFont="0" applyFill="0" applyBorder="0" applyAlignment="0" applyProtection="0"/>
    <xf numFmtId="2" fontId="117" fillId="0" borderId="0" applyFont="0" applyFill="0" applyBorder="0" applyAlignment="0" applyProtection="0"/>
    <xf numFmtId="2" fontId="117" fillId="0" borderId="0" applyFont="0" applyFill="0" applyBorder="0" applyAlignment="0" applyProtection="0"/>
    <xf numFmtId="167" fontId="117" fillId="0" borderId="0">
      <protection locked="0"/>
    </xf>
    <xf numFmtId="167" fontId="117" fillId="0" borderId="0">
      <protection locked="0"/>
    </xf>
    <xf numFmtId="167" fontId="117" fillId="0" borderId="0">
      <protection locked="0"/>
    </xf>
    <xf numFmtId="167" fontId="117" fillId="0" borderId="0">
      <protection locked="0"/>
    </xf>
    <xf numFmtId="167" fontId="117" fillId="0" borderId="0">
      <protection locked="0"/>
    </xf>
    <xf numFmtId="167" fontId="117" fillId="0" borderId="0">
      <protection locked="0"/>
    </xf>
    <xf numFmtId="168" fontId="117" fillId="0" borderId="0" applyFont="0" applyFill="0" applyBorder="0" applyProtection="0"/>
    <xf numFmtId="0" fontId="117" fillId="0" borderId="0"/>
    <xf numFmtId="0" fontId="117" fillId="0" borderId="0"/>
    <xf numFmtId="9" fontId="117" fillId="0" borderId="0" applyFont="0" applyFill="0" applyBorder="0" applyAlignment="0" applyProtection="0"/>
    <xf numFmtId="10" fontId="117" fillId="0" borderId="0" applyFont="0" applyFill="0" applyBorder="0" applyAlignment="0" applyProtection="0"/>
    <xf numFmtId="10" fontId="117" fillId="0" borderId="0" applyFont="0" applyFill="0" applyBorder="0" applyAlignment="0" applyProtection="0"/>
    <xf numFmtId="10"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0" fontId="65" fillId="23" borderId="20" applyNumberFormat="0" applyProtection="0">
      <alignment vertical="center"/>
    </xf>
    <xf numFmtId="0" fontId="66" fillId="23" borderId="20" applyNumberFormat="0" applyProtection="0">
      <alignment vertical="center"/>
    </xf>
    <xf numFmtId="0" fontId="67" fillId="23" borderId="20" applyNumberFormat="0" applyProtection="0">
      <alignment horizontal="left" vertical="center" indent="1"/>
    </xf>
    <xf numFmtId="0" fontId="68" fillId="32" borderId="20" applyNumberFormat="0" applyProtection="0">
      <alignment horizontal="left" vertical="center" indent="1"/>
    </xf>
    <xf numFmtId="0" fontId="48" fillId="17" borderId="20" applyNumberFormat="0" applyProtection="0">
      <alignment vertical="center"/>
    </xf>
    <xf numFmtId="0" fontId="6" fillId="7" borderId="20" applyNumberFormat="0" applyProtection="0">
      <alignment vertical="center"/>
    </xf>
    <xf numFmtId="0" fontId="48" fillId="26" borderId="20" applyNumberFormat="0" applyProtection="0">
      <alignment vertical="center"/>
    </xf>
    <xf numFmtId="0" fontId="36" fillId="17" borderId="20" applyNumberFormat="0" applyProtection="0">
      <alignment vertical="center"/>
    </xf>
    <xf numFmtId="0" fontId="52" fillId="54" borderId="20" applyNumberFormat="0" applyProtection="0">
      <alignment horizontal="left" vertical="center" indent="1"/>
    </xf>
    <xf numFmtId="0" fontId="52" fillId="36" borderId="20" applyNumberFormat="0" applyProtection="0">
      <alignment horizontal="left" vertical="center" indent="1"/>
    </xf>
    <xf numFmtId="0" fontId="69" fillId="32" borderId="20" applyNumberFormat="0" applyProtection="0">
      <alignment horizontal="left" vertical="center" indent="1"/>
    </xf>
    <xf numFmtId="0" fontId="70" fillId="8" borderId="20" applyNumberFormat="0" applyProtection="0">
      <alignment vertical="center"/>
    </xf>
    <xf numFmtId="0" fontId="42" fillId="34" borderId="20" applyNumberFormat="0" applyProtection="0">
      <alignment horizontal="left" vertical="center" indent="1"/>
    </xf>
    <xf numFmtId="0" fontId="71" fillId="36" borderId="20" applyNumberFormat="0" applyProtection="0">
      <alignment horizontal="left" vertical="center" indent="1"/>
    </xf>
    <xf numFmtId="0" fontId="72" fillId="32" borderId="20" applyNumberFormat="0" applyProtection="0">
      <alignment horizontal="left" vertical="center" indent="1"/>
    </xf>
    <xf numFmtId="0" fontId="117" fillId="32" borderId="12" applyNumberFormat="0" applyProtection="0">
      <alignment horizontal="left" vertical="center" indent="1"/>
    </xf>
    <xf numFmtId="0" fontId="117" fillId="32" borderId="12" applyNumberFormat="0" applyProtection="0">
      <alignment horizontal="left" vertical="center" indent="1"/>
    </xf>
    <xf numFmtId="0" fontId="117" fillId="32" borderId="12" applyNumberFormat="0" applyProtection="0">
      <alignment horizontal="left" vertical="center" indent="1"/>
    </xf>
    <xf numFmtId="0" fontId="117" fillId="32" borderId="12" applyNumberFormat="0" applyProtection="0">
      <alignment horizontal="left" vertical="center" indent="1"/>
    </xf>
    <xf numFmtId="0" fontId="117" fillId="32" borderId="12" applyNumberFormat="0" applyProtection="0">
      <alignment horizontal="left" vertical="top" indent="1"/>
    </xf>
    <xf numFmtId="0" fontId="117" fillId="32" borderId="12" applyNumberFormat="0" applyProtection="0">
      <alignment horizontal="left" vertical="top" indent="1"/>
    </xf>
    <xf numFmtId="0" fontId="117" fillId="32" borderId="12" applyNumberFormat="0" applyProtection="0">
      <alignment horizontal="left" vertical="top" indent="1"/>
    </xf>
    <xf numFmtId="0" fontId="117" fillId="32" borderId="12" applyNumberFormat="0" applyProtection="0">
      <alignment horizontal="left" vertical="top" indent="1"/>
    </xf>
    <xf numFmtId="0" fontId="117" fillId="33" borderId="12" applyNumberFormat="0" applyProtection="0">
      <alignment horizontal="left" vertical="center" indent="1"/>
    </xf>
    <xf numFmtId="0" fontId="117" fillId="33" borderId="12" applyNumberFormat="0" applyProtection="0">
      <alignment horizontal="left" vertical="center" indent="1"/>
    </xf>
    <xf numFmtId="0" fontId="117" fillId="33" borderId="12" applyNumberFormat="0" applyProtection="0">
      <alignment horizontal="left" vertical="center" indent="1"/>
    </xf>
    <xf numFmtId="0" fontId="117" fillId="33" borderId="12" applyNumberFormat="0" applyProtection="0">
      <alignment horizontal="left" vertical="center" indent="1"/>
    </xf>
    <xf numFmtId="0" fontId="117" fillId="33" borderId="12" applyNumberFormat="0" applyProtection="0">
      <alignment horizontal="left" vertical="top" indent="1"/>
    </xf>
    <xf numFmtId="0" fontId="117" fillId="33" borderId="12" applyNumberFormat="0" applyProtection="0">
      <alignment horizontal="left" vertical="top" indent="1"/>
    </xf>
    <xf numFmtId="0" fontId="117" fillId="33" borderId="12" applyNumberFormat="0" applyProtection="0">
      <alignment horizontal="left" vertical="top" indent="1"/>
    </xf>
    <xf numFmtId="0" fontId="117" fillId="33" borderId="12" applyNumberFormat="0" applyProtection="0">
      <alignment horizontal="left" vertical="top" indent="1"/>
    </xf>
    <xf numFmtId="0" fontId="117" fillId="8" borderId="12" applyNumberFormat="0" applyProtection="0">
      <alignment horizontal="left" vertical="center" indent="1"/>
    </xf>
    <xf numFmtId="0" fontId="117" fillId="8" borderId="12" applyNumberFormat="0" applyProtection="0">
      <alignment horizontal="left" vertical="center" indent="1"/>
    </xf>
    <xf numFmtId="0" fontId="117" fillId="8" borderId="12" applyNumberFormat="0" applyProtection="0">
      <alignment horizontal="left" vertical="center" indent="1"/>
    </xf>
    <xf numFmtId="0" fontId="117" fillId="8" borderId="12" applyNumberFormat="0" applyProtection="0">
      <alignment horizontal="left" vertical="center" indent="1"/>
    </xf>
    <xf numFmtId="0" fontId="117" fillId="8" borderId="12" applyNumberFormat="0" applyProtection="0">
      <alignment horizontal="left" vertical="top" indent="1"/>
    </xf>
    <xf numFmtId="0" fontId="117" fillId="8" borderId="12" applyNumberFormat="0" applyProtection="0">
      <alignment horizontal="left" vertical="top" indent="1"/>
    </xf>
    <xf numFmtId="0" fontId="117" fillId="8" borderId="12" applyNumberFormat="0" applyProtection="0">
      <alignment horizontal="left" vertical="top" indent="1"/>
    </xf>
    <xf numFmtId="0" fontId="117" fillId="8" borderId="12" applyNumberFormat="0" applyProtection="0">
      <alignment horizontal="left" vertical="top" indent="1"/>
    </xf>
    <xf numFmtId="0" fontId="117" fillId="36" borderId="12" applyNumberFormat="0" applyProtection="0">
      <alignment horizontal="left" vertical="center" indent="1"/>
    </xf>
    <xf numFmtId="0" fontId="117" fillId="36" borderId="12" applyNumberFormat="0" applyProtection="0">
      <alignment horizontal="left" vertical="center" indent="1"/>
    </xf>
    <xf numFmtId="0" fontId="117" fillId="36" borderId="12" applyNumberFormat="0" applyProtection="0">
      <alignment horizontal="left" vertical="center" indent="1"/>
    </xf>
    <xf numFmtId="0" fontId="117" fillId="36" borderId="12" applyNumberFormat="0" applyProtection="0">
      <alignment horizontal="left" vertical="center" indent="1"/>
    </xf>
    <xf numFmtId="0" fontId="117" fillId="36" borderId="12" applyNumberFormat="0" applyProtection="0">
      <alignment horizontal="left" vertical="top" indent="1"/>
    </xf>
    <xf numFmtId="0" fontId="117" fillId="36" borderId="12" applyNumberFormat="0" applyProtection="0">
      <alignment horizontal="left" vertical="top" indent="1"/>
    </xf>
    <xf numFmtId="0" fontId="117" fillId="36" borderId="12" applyNumberFormat="0" applyProtection="0">
      <alignment horizontal="left" vertical="top" indent="1"/>
    </xf>
    <xf numFmtId="0" fontId="117" fillId="36" borderId="12" applyNumberFormat="0" applyProtection="0">
      <alignment horizontal="left" vertical="top" indent="1"/>
    </xf>
    <xf numFmtId="0" fontId="73" fillId="34" borderId="20" applyNumberFormat="0" applyProtection="0">
      <alignment vertical="center"/>
    </xf>
    <xf numFmtId="0" fontId="74" fillId="34" borderId="20" applyNumberFormat="0" applyProtection="0">
      <alignment vertical="center"/>
    </xf>
    <xf numFmtId="0" fontId="52" fillId="36" borderId="20" applyNumberFormat="0" applyProtection="0">
      <alignment horizontal="left" vertical="center" indent="1"/>
    </xf>
    <xf numFmtId="0" fontId="75" fillId="34" borderId="20" applyNumberFormat="0" applyProtection="0">
      <alignment vertical="center"/>
    </xf>
    <xf numFmtId="0" fontId="76" fillId="34" borderId="20" applyNumberFormat="0" applyProtection="0">
      <alignment vertical="center"/>
    </xf>
    <xf numFmtId="0" fontId="52" fillId="36" borderId="20" applyNumberFormat="0" applyProtection="0">
      <alignment horizontal="left" vertical="center" indent="1"/>
    </xf>
    <xf numFmtId="0" fontId="9" fillId="33" borderId="12" applyNumberFormat="0" applyProtection="0">
      <alignment horizontal="left" vertical="top" indent="1"/>
    </xf>
    <xf numFmtId="0" fontId="9" fillId="33" borderId="12" applyNumberFormat="0" applyProtection="0">
      <alignment horizontal="left" vertical="top" indent="1"/>
    </xf>
    <xf numFmtId="0" fontId="50" fillId="34" borderId="20" applyNumberFormat="0" applyProtection="0">
      <alignment vertical="center"/>
    </xf>
    <xf numFmtId="0" fontId="51" fillId="34" borderId="20" applyNumberFormat="0" applyProtection="0">
      <alignment vertical="center"/>
    </xf>
    <xf numFmtId="0" fontId="52" fillId="22" borderId="20" applyNumberFormat="0" applyProtection="0">
      <alignment horizontal="left" vertical="center" indent="1"/>
    </xf>
    <xf numFmtId="0" fontId="77" fillId="8" borderId="20" applyNumberFormat="0" applyProtection="0">
      <alignment horizontal="left" indent="1"/>
    </xf>
    <xf numFmtId="0" fontId="63" fillId="34" borderId="20" applyNumberFormat="0" applyProtection="0">
      <alignment vertical="center"/>
    </xf>
    <xf numFmtId="0" fontId="117" fillId="0" borderId="17" applyNumberFormat="0" applyFill="0" applyBorder="0" applyAlignment="0" applyProtection="0"/>
    <xf numFmtId="0" fontId="117" fillId="0" borderId="17" applyNumberFormat="0" applyFill="0" applyBorder="0" applyAlignment="0" applyProtection="0"/>
    <xf numFmtId="0" fontId="117" fillId="0" borderId="17" applyNumberFormat="0" applyFill="0" applyBorder="0" applyAlignment="0" applyProtection="0"/>
    <xf numFmtId="0" fontId="117" fillId="0" borderId="17" applyNumberFormat="0" applyFill="0" applyBorder="0" applyAlignment="0" applyProtection="0"/>
    <xf numFmtId="0" fontId="3" fillId="0" borderId="0"/>
    <xf numFmtId="0" fontId="3" fillId="0" borderId="0"/>
    <xf numFmtId="43" fontId="117" fillId="0" borderId="0" applyFont="0" applyFill="0" applyBorder="0" applyAlignment="0" applyProtection="0"/>
    <xf numFmtId="3" fontId="117" fillId="0" borderId="0" applyFont="0" applyFill="0" applyBorder="0" applyAlignment="0" applyProtection="0"/>
    <xf numFmtId="3" fontId="117" fillId="0" borderId="0" applyFont="0" applyFill="0" applyBorder="0" applyAlignment="0" applyProtection="0"/>
    <xf numFmtId="3" fontId="117" fillId="0" borderId="0" applyFont="0" applyFill="0" applyBorder="0" applyAlignment="0" applyProtection="0"/>
    <xf numFmtId="44" fontId="117" fillId="0" borderId="0" applyFont="0" applyFill="0" applyBorder="0" applyAlignment="0" applyProtection="0"/>
    <xf numFmtId="44" fontId="117" fillId="0" borderId="0" applyFont="0" applyFill="0" applyBorder="0" applyAlignment="0" applyProtection="0"/>
    <xf numFmtId="44" fontId="117" fillId="0" borderId="0" applyFont="0" applyFill="0" applyBorder="0" applyAlignment="0" applyProtection="0"/>
    <xf numFmtId="0" fontId="117" fillId="0" borderId="0" applyFont="0" applyFill="0" applyBorder="0" applyAlignment="0" applyProtection="0"/>
    <xf numFmtId="0" fontId="117" fillId="0" borderId="0" applyFont="0" applyFill="0" applyBorder="0" applyAlignment="0" applyProtection="0"/>
    <xf numFmtId="0" fontId="117" fillId="0" borderId="0" applyFont="0" applyFill="0" applyBorder="0" applyAlignment="0" applyProtection="0"/>
    <xf numFmtId="14" fontId="117" fillId="0" borderId="0" applyFont="0" applyFill="0" applyBorder="0" applyAlignment="0" applyProtection="0"/>
    <xf numFmtId="14" fontId="117" fillId="0" borderId="0" applyFont="0" applyFill="0" applyBorder="0" applyAlignment="0" applyProtection="0"/>
    <xf numFmtId="14" fontId="117" fillId="0" borderId="0" applyFont="0" applyFill="0" applyBorder="0" applyAlignment="0" applyProtection="0"/>
    <xf numFmtId="2" fontId="117" fillId="0" borderId="0" applyFont="0" applyFill="0" applyBorder="0" applyAlignment="0" applyProtection="0"/>
    <xf numFmtId="2" fontId="117" fillId="0" borderId="0" applyFont="0" applyFill="0" applyBorder="0" applyAlignment="0" applyProtection="0"/>
    <xf numFmtId="2" fontId="117" fillId="0" borderId="0" applyFont="0" applyFill="0" applyBorder="0" applyAlignment="0" applyProtection="0"/>
    <xf numFmtId="167" fontId="117" fillId="0" borderId="0">
      <protection locked="0"/>
    </xf>
    <xf numFmtId="167" fontId="117" fillId="0" borderId="0">
      <protection locked="0"/>
    </xf>
    <xf numFmtId="167" fontId="117" fillId="0" borderId="0">
      <protection locked="0"/>
    </xf>
    <xf numFmtId="167" fontId="117" fillId="0" borderId="0">
      <protection locked="0"/>
    </xf>
    <xf numFmtId="167" fontId="117" fillId="0" borderId="0">
      <protection locked="0"/>
    </xf>
    <xf numFmtId="167" fontId="117" fillId="0" borderId="0">
      <protection locked="0"/>
    </xf>
    <xf numFmtId="168" fontId="117" fillId="0" borderId="0" applyFont="0" applyFill="0" applyBorder="0" applyProtection="0"/>
    <xf numFmtId="0" fontId="117" fillId="0" borderId="0"/>
    <xf numFmtId="0" fontId="117" fillId="0" borderId="0"/>
    <xf numFmtId="0" fontId="117" fillId="0" borderId="0"/>
    <xf numFmtId="10" fontId="117" fillId="0" borderId="0" applyFont="0" applyFill="0" applyBorder="0" applyAlignment="0" applyProtection="0"/>
    <xf numFmtId="10" fontId="117" fillId="0" borderId="0" applyFont="0" applyFill="0" applyBorder="0" applyAlignment="0" applyProtection="0"/>
    <xf numFmtId="10"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0" fontId="117" fillId="32" borderId="12" applyNumberFormat="0" applyProtection="0">
      <alignment horizontal="left" vertical="center" indent="1"/>
    </xf>
    <xf numFmtId="0" fontId="117" fillId="32" borderId="12" applyNumberFormat="0" applyProtection="0">
      <alignment horizontal="left" vertical="center" indent="1"/>
    </xf>
    <xf numFmtId="0" fontId="117" fillId="32" borderId="12" applyNumberFormat="0" applyProtection="0">
      <alignment horizontal="left" vertical="center" indent="1"/>
    </xf>
    <xf numFmtId="0" fontId="117" fillId="32" borderId="12" applyNumberFormat="0" applyProtection="0">
      <alignment horizontal="left" vertical="top" indent="1"/>
    </xf>
    <xf numFmtId="0" fontId="117" fillId="32" borderId="12" applyNumberFormat="0" applyProtection="0">
      <alignment horizontal="left" vertical="top" indent="1"/>
    </xf>
    <xf numFmtId="0" fontId="117" fillId="32" borderId="12" applyNumberFormat="0" applyProtection="0">
      <alignment horizontal="left" vertical="top" indent="1"/>
    </xf>
    <xf numFmtId="0" fontId="117" fillId="33" borderId="12" applyNumberFormat="0" applyProtection="0">
      <alignment horizontal="left" vertical="center" indent="1"/>
    </xf>
    <xf numFmtId="0" fontId="117" fillId="33" borderId="12" applyNumberFormat="0" applyProtection="0">
      <alignment horizontal="left" vertical="center" indent="1"/>
    </xf>
    <xf numFmtId="0" fontId="117" fillId="33" borderId="12" applyNumberFormat="0" applyProtection="0">
      <alignment horizontal="left" vertical="center" indent="1"/>
    </xf>
    <xf numFmtId="0" fontId="117" fillId="33" borderId="12" applyNumberFormat="0" applyProtection="0">
      <alignment horizontal="left" vertical="top" indent="1"/>
    </xf>
    <xf numFmtId="0" fontId="117" fillId="33" borderId="12" applyNumberFormat="0" applyProtection="0">
      <alignment horizontal="left" vertical="top" indent="1"/>
    </xf>
    <xf numFmtId="0" fontId="117" fillId="33" borderId="12" applyNumberFormat="0" applyProtection="0">
      <alignment horizontal="left" vertical="top" indent="1"/>
    </xf>
    <xf numFmtId="0" fontId="117" fillId="8" borderId="12" applyNumberFormat="0" applyProtection="0">
      <alignment horizontal="left" vertical="center" indent="1"/>
    </xf>
    <xf numFmtId="0" fontId="117" fillId="8" borderId="12" applyNumberFormat="0" applyProtection="0">
      <alignment horizontal="left" vertical="center" indent="1"/>
    </xf>
    <xf numFmtId="0" fontId="117" fillId="8" borderId="12" applyNumberFormat="0" applyProtection="0">
      <alignment horizontal="left" vertical="center" indent="1"/>
    </xf>
    <xf numFmtId="0" fontId="117" fillId="8" borderId="12" applyNumberFormat="0" applyProtection="0">
      <alignment horizontal="left" vertical="top" indent="1"/>
    </xf>
    <xf numFmtId="0" fontId="117" fillId="8" borderId="12" applyNumberFormat="0" applyProtection="0">
      <alignment horizontal="left" vertical="top" indent="1"/>
    </xf>
    <xf numFmtId="0" fontId="117" fillId="8" borderId="12" applyNumberFormat="0" applyProtection="0">
      <alignment horizontal="left" vertical="top" indent="1"/>
    </xf>
    <xf numFmtId="0" fontId="117" fillId="36" borderId="12" applyNumberFormat="0" applyProtection="0">
      <alignment horizontal="left" vertical="center" indent="1"/>
    </xf>
    <xf numFmtId="0" fontId="117" fillId="36" borderId="12" applyNumberFormat="0" applyProtection="0">
      <alignment horizontal="left" vertical="center" indent="1"/>
    </xf>
    <xf numFmtId="0" fontId="117" fillId="36" borderId="12" applyNumberFormat="0" applyProtection="0">
      <alignment horizontal="left" vertical="center" indent="1"/>
    </xf>
    <xf numFmtId="0" fontId="117" fillId="36" borderId="12" applyNumberFormat="0" applyProtection="0">
      <alignment horizontal="left" vertical="top" indent="1"/>
    </xf>
    <xf numFmtId="0" fontId="117" fillId="36" borderId="12" applyNumberFormat="0" applyProtection="0">
      <alignment horizontal="left" vertical="top" indent="1"/>
    </xf>
    <xf numFmtId="0" fontId="117" fillId="36" borderId="12" applyNumberFormat="0" applyProtection="0">
      <alignment horizontal="left" vertical="top" indent="1"/>
    </xf>
    <xf numFmtId="0" fontId="117" fillId="0" borderId="17" applyNumberFormat="0" applyFill="0" applyBorder="0" applyAlignment="0" applyProtection="0"/>
    <xf numFmtId="0" fontId="117" fillId="0" borderId="17" applyNumberFormat="0" applyFill="0" applyBorder="0" applyAlignment="0" applyProtection="0"/>
    <xf numFmtId="0" fontId="117" fillId="0" borderId="17"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2" applyNumberFormat="0" applyAlignment="0" applyProtection="0"/>
    <xf numFmtId="0" fontId="22" fillId="21" borderId="3" applyNumberFormat="0" applyAlignment="0" applyProtection="0"/>
    <xf numFmtId="43" fontId="60" fillId="0" borderId="0" applyFon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61" fillId="0" borderId="18" applyNumberFormat="0" applyFill="0" applyAlignment="0" applyProtection="0"/>
    <xf numFmtId="0" fontId="62" fillId="0" borderId="13" applyNumberFormat="0" applyFill="0" applyAlignment="0" applyProtection="0"/>
    <xf numFmtId="0" fontId="25" fillId="0" borderId="6" applyNumberFormat="0" applyFill="0" applyAlignment="0" applyProtection="0"/>
    <xf numFmtId="0" fontId="25" fillId="0" borderId="0" applyNumberFormat="0" applyFill="0" applyBorder="0" applyAlignment="0" applyProtection="0"/>
    <xf numFmtId="0" fontId="26" fillId="7" borderId="2" applyNumberFormat="0" applyAlignment="0" applyProtection="0"/>
    <xf numFmtId="0" fontId="27" fillId="0" borderId="9" applyNumberFormat="0" applyFill="0" applyAlignment="0" applyProtection="0"/>
    <xf numFmtId="0" fontId="28" fillId="23" borderId="0" applyNumberFormat="0" applyBorder="0" applyAlignment="0" applyProtection="0"/>
    <xf numFmtId="0" fontId="60" fillId="22" borderId="10" applyNumberFormat="0" applyFont="0" applyAlignment="0" applyProtection="0"/>
    <xf numFmtId="0" fontId="29" fillId="20" borderId="11" applyNumberFormat="0" applyAlignment="0" applyProtection="0"/>
    <xf numFmtId="9" fontId="60" fillId="0" borderId="0" applyFont="0" applyFill="0" applyBorder="0" applyAlignment="0" applyProtection="0"/>
    <xf numFmtId="0" fontId="30" fillId="0" borderId="0" applyNumberFormat="0" applyFill="0" applyBorder="0" applyAlignment="0" applyProtection="0"/>
    <xf numFmtId="0" fontId="58" fillId="0" borderId="19" applyNumberFormat="0" applyFill="0" applyAlignment="0" applyProtection="0"/>
    <xf numFmtId="0" fontId="31"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7" fillId="0" borderId="0"/>
    <xf numFmtId="41"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3" fontId="117" fillId="0" borderId="0" applyFont="0" applyFill="0" applyBorder="0" applyAlignment="0" applyProtection="0"/>
    <xf numFmtId="0" fontId="117" fillId="0" borderId="0" applyFont="0" applyFill="0" applyBorder="0" applyAlignment="0" applyProtection="0"/>
    <xf numFmtId="14" fontId="117" fillId="0" borderId="0" applyFont="0" applyFill="0" applyBorder="0" applyAlignment="0" applyProtection="0"/>
    <xf numFmtId="2" fontId="117" fillId="0" borderId="0" applyFont="0" applyFill="0" applyBorder="0" applyAlignment="0" applyProtection="0"/>
    <xf numFmtId="167" fontId="117" fillId="0" borderId="0">
      <protection locked="0"/>
    </xf>
    <xf numFmtId="167" fontId="117" fillId="0" borderId="0">
      <protection locked="0"/>
    </xf>
    <xf numFmtId="0" fontId="3" fillId="0" borderId="0"/>
    <xf numFmtId="0" fontId="43" fillId="0" borderId="0"/>
    <xf numFmtId="0" fontId="55" fillId="0" borderId="0"/>
    <xf numFmtId="0" fontId="55" fillId="0" borderId="0"/>
    <xf numFmtId="0" fontId="55" fillId="0" borderId="0"/>
    <xf numFmtId="0" fontId="117" fillId="0" borderId="0"/>
    <xf numFmtId="0" fontId="43" fillId="0" borderId="0"/>
    <xf numFmtId="0" fontId="43" fillId="0" borderId="0"/>
    <xf numFmtId="0" fontId="43" fillId="0" borderId="0"/>
    <xf numFmtId="0" fontId="117" fillId="22" borderId="10" applyNumberFormat="0" applyFont="0" applyAlignment="0" applyProtection="0"/>
    <xf numFmtId="0" fontId="117" fillId="22" borderId="10" applyNumberFormat="0" applyFont="0" applyAlignment="0" applyProtection="0"/>
    <xf numFmtId="9" fontId="117" fillId="0" borderId="0" applyFont="0" applyFill="0" applyBorder="0" applyAlignment="0" applyProtection="0"/>
    <xf numFmtId="10"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0" fontId="9" fillId="23" borderId="11" applyNumberFormat="0" applyProtection="0">
      <alignment vertical="center"/>
    </xf>
    <xf numFmtId="9" fontId="60" fillId="0" borderId="0" applyFont="0" applyFill="0" applyBorder="0" applyAlignment="0" applyProtection="0"/>
    <xf numFmtId="0" fontId="35" fillId="23" borderId="12" applyNumberFormat="0" applyProtection="0">
      <alignment vertical="center"/>
    </xf>
    <xf numFmtId="0" fontId="9" fillId="23" borderId="11" applyNumberFormat="0" applyProtection="0">
      <alignment horizontal="left" vertical="center" indent="1"/>
    </xf>
    <xf numFmtId="0" fontId="38" fillId="28" borderId="8" applyNumberFormat="0" applyProtection="0">
      <alignment horizontal="left" vertical="center"/>
    </xf>
    <xf numFmtId="43" fontId="60" fillId="0" borderId="0" applyFont="0" applyFill="0" applyBorder="0" applyAlignment="0" applyProtection="0"/>
    <xf numFmtId="0" fontId="33" fillId="0" borderId="8" applyNumberFormat="0" applyProtection="0">
      <alignment horizontal="left" vertical="center" indent="1"/>
    </xf>
    <xf numFmtId="0" fontId="9" fillId="0" borderId="8" applyNumberFormat="0" applyProtection="0">
      <alignment horizontal="left" vertical="center" indent="1"/>
    </xf>
    <xf numFmtId="0" fontId="40" fillId="32" borderId="0" applyNumberFormat="0" applyProtection="0">
      <alignment horizontal="left" vertical="center" indent="1"/>
    </xf>
    <xf numFmtId="0" fontId="40" fillId="32" borderId="0" applyNumberFormat="0" applyProtection="0">
      <alignment horizontal="left" vertical="center" indent="1"/>
    </xf>
    <xf numFmtId="0" fontId="41" fillId="20" borderId="12" applyNumberFormat="0" applyProtection="0">
      <alignment horizontal="center" vertical="center"/>
    </xf>
    <xf numFmtId="4" fontId="42" fillId="34" borderId="14">
      <alignment horizontal="left" vertical="center" indent="1"/>
    </xf>
    <xf numFmtId="0" fontId="38" fillId="0" borderId="0" applyNumberFormat="0" applyProtection="0">
      <alignment horizontal="left" vertical="center" indent="1"/>
    </xf>
    <xf numFmtId="0" fontId="60" fillId="0" borderId="0"/>
    <xf numFmtId="0" fontId="43" fillId="0" borderId="0" applyNumberFormat="0" applyProtection="0">
      <alignment horizontal="left" vertical="center" indent="1"/>
    </xf>
    <xf numFmtId="0" fontId="38" fillId="0" borderId="0" applyNumberFormat="0" applyProtection="0">
      <alignment horizontal="left" vertical="center" indent="1"/>
    </xf>
    <xf numFmtId="0" fontId="38" fillId="0" borderId="0" applyNumberFormat="0" applyProtection="0">
      <alignment horizontal="left" vertical="center" indent="1"/>
    </xf>
    <xf numFmtId="0" fontId="38" fillId="35" borderId="8" applyNumberFormat="0" applyProtection="0">
      <alignment horizontal="left" vertical="center" indent="2"/>
    </xf>
    <xf numFmtId="0" fontId="38" fillId="35" borderId="8" applyNumberFormat="0" applyProtection="0">
      <alignment horizontal="left" vertical="center" indent="2"/>
    </xf>
    <xf numFmtId="0" fontId="38" fillId="35" borderId="8" applyNumberFormat="0" applyProtection="0">
      <alignment horizontal="left" vertical="center" indent="2"/>
    </xf>
    <xf numFmtId="0" fontId="43" fillId="0" borderId="8" applyNumberFormat="0" applyProtection="0">
      <alignment horizontal="left" vertical="center" indent="2"/>
    </xf>
    <xf numFmtId="0" fontId="117" fillId="32" borderId="12" applyNumberFormat="0" applyProtection="0">
      <alignment horizontal="left" vertical="top" indent="1"/>
    </xf>
    <xf numFmtId="0" fontId="117" fillId="32" borderId="12" applyNumberFormat="0" applyProtection="0">
      <alignment horizontal="left" vertical="top" indent="1"/>
    </xf>
    <xf numFmtId="0" fontId="117" fillId="32" borderId="12" applyNumberFormat="0" applyProtection="0">
      <alignment horizontal="left" vertical="top" indent="1"/>
    </xf>
    <xf numFmtId="0" fontId="43" fillId="0" borderId="8" applyNumberFormat="0" applyProtection="0">
      <alignment horizontal="left" vertical="center" indent="2"/>
    </xf>
    <xf numFmtId="0" fontId="43" fillId="0" borderId="8" applyNumberFormat="0" applyProtection="0">
      <alignment horizontal="left" vertical="center" indent="2"/>
    </xf>
    <xf numFmtId="0" fontId="43" fillId="0" borderId="8" applyNumberFormat="0" applyProtection="0">
      <alignment horizontal="left" vertical="center" indent="2"/>
    </xf>
    <xf numFmtId="0" fontId="117" fillId="33" borderId="12" applyNumberFormat="0" applyProtection="0">
      <alignment horizontal="left" vertical="top" indent="1"/>
    </xf>
    <xf numFmtId="0" fontId="117" fillId="33" borderId="12" applyNumberFormat="0" applyProtection="0">
      <alignment horizontal="left" vertical="top" indent="1"/>
    </xf>
    <xf numFmtId="0" fontId="117" fillId="33" borderId="12" applyNumberFormat="0" applyProtection="0">
      <alignment horizontal="left" vertical="top" indent="1"/>
    </xf>
    <xf numFmtId="0" fontId="43" fillId="0" borderId="8" applyNumberFormat="0" applyProtection="0">
      <alignment horizontal="left" vertical="center" indent="2"/>
    </xf>
    <xf numFmtId="0" fontId="43" fillId="0" borderId="8" applyNumberFormat="0" applyProtection="0">
      <alignment horizontal="left" vertical="center" indent="2"/>
    </xf>
    <xf numFmtId="0" fontId="43" fillId="0" borderId="8" applyNumberFormat="0" applyProtection="0">
      <alignment horizontal="left" vertical="center" indent="2"/>
    </xf>
    <xf numFmtId="0" fontId="117" fillId="8" borderId="12" applyNumberFormat="0" applyProtection="0">
      <alignment horizontal="left" vertical="top" indent="1"/>
    </xf>
    <xf numFmtId="0" fontId="117" fillId="8" borderId="12" applyNumberFormat="0" applyProtection="0">
      <alignment horizontal="left" vertical="top" indent="1"/>
    </xf>
    <xf numFmtId="0" fontId="117" fillId="8" borderId="12" applyNumberFormat="0" applyProtection="0">
      <alignment horizontal="left" vertical="top" indent="1"/>
    </xf>
    <xf numFmtId="0" fontId="43" fillId="0" borderId="8" applyNumberFormat="0" applyProtection="0">
      <alignment horizontal="left" vertical="center" indent="2"/>
    </xf>
    <xf numFmtId="0" fontId="43" fillId="0" borderId="8" applyNumberFormat="0" applyProtection="0">
      <alignment horizontal="left" vertical="center" indent="2"/>
    </xf>
    <xf numFmtId="0" fontId="43" fillId="0" borderId="8" applyNumberFormat="0" applyProtection="0">
      <alignment horizontal="left" vertical="center" indent="2"/>
    </xf>
    <xf numFmtId="0" fontId="117" fillId="36" borderId="12" applyNumberFormat="0" applyProtection="0">
      <alignment horizontal="left" vertical="top" indent="1"/>
    </xf>
    <xf numFmtId="0" fontId="117" fillId="36" borderId="12" applyNumberFormat="0" applyProtection="0">
      <alignment horizontal="left" vertical="top" indent="1"/>
    </xf>
    <xf numFmtId="0" fontId="117" fillId="36" borderId="12" applyNumberFormat="0" applyProtection="0">
      <alignment horizontal="left" vertical="top" indent="1"/>
    </xf>
    <xf numFmtId="0" fontId="9" fillId="22" borderId="12" applyNumberFormat="0" applyProtection="0">
      <alignment vertical="center"/>
    </xf>
    <xf numFmtId="0" fontId="44" fillId="22" borderId="12" applyNumberFormat="0" applyProtection="0">
      <alignment vertical="center"/>
    </xf>
    <xf numFmtId="0" fontId="47" fillId="0" borderId="0" applyNumberFormat="0" applyProtection="0">
      <alignment horizontal="left" vertical="center" indent="1"/>
    </xf>
    <xf numFmtId="0" fontId="9" fillId="37" borderId="11" applyNumberFormat="0" applyProtection="0">
      <alignment horizontal="right" vertical="center"/>
    </xf>
    <xf numFmtId="0" fontId="44" fillId="36" borderId="12" applyNumberFormat="0" applyProtection="0">
      <alignment horizontal="right" vertical="center"/>
    </xf>
    <xf numFmtId="0" fontId="117" fillId="2" borderId="11" applyNumberFormat="0" applyProtection="0">
      <alignment horizontal="left" vertical="center" indent="1"/>
    </xf>
    <xf numFmtId="0" fontId="117" fillId="2" borderId="11" applyNumberFormat="0" applyProtection="0">
      <alignment horizontal="left" vertical="center" indent="1"/>
    </xf>
    <xf numFmtId="0" fontId="117" fillId="2" borderId="11" applyNumberFormat="0" applyProtection="0">
      <alignment horizontal="left" vertical="center" indent="1"/>
    </xf>
    <xf numFmtId="0" fontId="117" fillId="2" borderId="11" applyNumberFormat="0" applyProtection="0">
      <alignment horizontal="left" vertical="center" indent="1"/>
    </xf>
    <xf numFmtId="0" fontId="117" fillId="2" borderId="11" applyNumberFormat="0" applyProtection="0">
      <alignment horizontal="left" vertical="center" indent="1"/>
    </xf>
    <xf numFmtId="0" fontId="38" fillId="38" borderId="8" applyNumberFormat="0" applyProtection="0">
      <alignment horizontal="center" vertical="top" wrapText="1"/>
    </xf>
    <xf numFmtId="0" fontId="38" fillId="29" borderId="8" applyNumberFormat="0" applyProtection="0">
      <alignment horizontal="center" vertical="center" wrapText="1"/>
    </xf>
    <xf numFmtId="4" fontId="50" fillId="34" borderId="15">
      <alignment vertical="center"/>
    </xf>
    <xf numFmtId="4" fontId="51" fillId="34" borderId="15">
      <alignment vertical="center"/>
    </xf>
    <xf numFmtId="4" fontId="52" fillId="22" borderId="15">
      <alignment horizontal="left" vertical="center" indent="1"/>
    </xf>
    <xf numFmtId="0" fontId="32" fillId="0" borderId="0" applyNumberFormat="0" applyProtection="0">
      <alignment vertical="center"/>
    </xf>
    <xf numFmtId="0" fontId="53" fillId="0" borderId="12" applyNumberFormat="0" applyProtection="0">
      <alignment horizontal="right" vertical="center"/>
    </xf>
    <xf numFmtId="0" fontId="117" fillId="0" borderId="0"/>
    <xf numFmtId="0" fontId="60" fillId="0" borderId="0"/>
    <xf numFmtId="0" fontId="117" fillId="0" borderId="0"/>
    <xf numFmtId="9" fontId="60" fillId="0" borderId="0" applyFont="0" applyFill="0" applyBorder="0" applyAlignment="0" applyProtection="0"/>
    <xf numFmtId="43" fontId="60" fillId="0" borderId="0" applyFont="0" applyFill="0" applyBorder="0" applyAlignment="0" applyProtection="0"/>
    <xf numFmtId="0" fontId="117"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166" fontId="8" fillId="8" borderId="1">
      <alignment horizontal="center" vertical="center"/>
    </xf>
    <xf numFmtId="0" fontId="20" fillId="3" borderId="0" applyNumberFormat="0" applyBorder="0" applyAlignment="0" applyProtection="0"/>
    <xf numFmtId="0" fontId="21" fillId="20" borderId="2" applyNumberFormat="0" applyAlignment="0" applyProtection="0"/>
    <xf numFmtId="0" fontId="22" fillId="21" borderId="3" applyNumberFormat="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4" fontId="117" fillId="0" borderId="0" applyFont="0" applyFill="0" applyBorder="0" applyAlignment="0" applyProtection="0"/>
    <xf numFmtId="174" fontId="117" fillId="0" borderId="0" applyFont="0" applyFill="0" applyBorder="0" applyAlignment="0" applyProtection="0"/>
    <xf numFmtId="174" fontId="117" fillId="0" borderId="0" applyFont="0" applyFill="0" applyBorder="0" applyAlignment="0" applyProtection="0"/>
    <xf numFmtId="174" fontId="117" fillId="0" borderId="0" applyFont="0" applyFill="0" applyBorder="0" applyAlignment="0" applyProtection="0"/>
    <xf numFmtId="174" fontId="117" fillId="0" borderId="0" applyFon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10" fillId="0" borderId="0" applyNumberFormat="0" applyFill="0" applyBorder="0" applyAlignment="0" applyProtection="0"/>
    <xf numFmtId="0" fontId="5" fillId="0" borderId="4" applyNumberFormat="0" applyProtection="0"/>
    <xf numFmtId="174" fontId="5" fillId="0" borderId="5">
      <alignment horizontal="left" vertical="center"/>
    </xf>
    <xf numFmtId="0" fontId="11" fillId="0" borderId="0" applyNumberFormat="0" applyFont="0" applyFill="0" applyBorder="0" applyProtection="0"/>
    <xf numFmtId="0" fontId="11" fillId="0" borderId="0" applyNumberFormat="0" applyFont="0" applyFill="0" applyBorder="0" applyProtection="0"/>
    <xf numFmtId="0" fontId="11" fillId="0" borderId="0" applyNumberFormat="0" applyFont="0" applyFill="0" applyBorder="0" applyProtection="0"/>
    <xf numFmtId="0" fontId="5" fillId="0" borderId="0" applyNumberFormat="0" applyFont="0" applyFill="0" applyBorder="0" applyProtection="0"/>
    <xf numFmtId="0" fontId="5" fillId="0" borderId="0" applyNumberFormat="0" applyFont="0" applyFill="0" applyBorder="0" applyProtection="0"/>
    <xf numFmtId="0" fontId="5" fillId="0" borderId="0" applyNumberFormat="0" applyFont="0" applyFill="0" applyBorder="0" applyProtection="0"/>
    <xf numFmtId="0" fontId="25" fillId="0" borderId="6" applyNumberFormat="0" applyFill="0" applyAlignment="0" applyProtection="0"/>
    <xf numFmtId="0" fontId="25" fillId="0" borderId="0" applyNumberFormat="0" applyFill="0" applyBorder="0" applyAlignment="0" applyProtection="0"/>
    <xf numFmtId="0" fontId="12" fillId="0" borderId="7" applyNumberFormat="0" applyFill="0" applyAlignment="0" applyProtection="0"/>
    <xf numFmtId="0" fontId="78" fillId="0" borderId="0" applyNumberFormat="0" applyFill="0" applyBorder="0">
      <protection locked="0"/>
    </xf>
    <xf numFmtId="0" fontId="26" fillId="7" borderId="2" applyNumberFormat="0" applyAlignment="0" applyProtection="0"/>
    <xf numFmtId="0" fontId="26" fillId="7" borderId="2" applyNumberFormat="0" applyAlignment="0" applyProtection="0"/>
    <xf numFmtId="0" fontId="26" fillId="7" borderId="2" applyNumberFormat="0" applyAlignment="0" applyProtection="0"/>
    <xf numFmtId="0" fontId="26" fillId="7" borderId="2" applyNumberFormat="0" applyAlignment="0" applyProtection="0"/>
    <xf numFmtId="0" fontId="26" fillId="7" borderId="2" applyNumberFormat="0" applyAlignment="0" applyProtection="0"/>
    <xf numFmtId="0" fontId="27" fillId="0" borderId="9" applyNumberFormat="0" applyFill="0" applyAlignment="0" applyProtection="0"/>
    <xf numFmtId="0" fontId="28" fillId="23" borderId="0" applyNumberFormat="0" applyBorder="0" applyAlignment="0" applyProtection="0"/>
    <xf numFmtId="37" fontId="13" fillId="0" borderId="0"/>
    <xf numFmtId="169" fontId="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174" fontId="117" fillId="0" borderId="0"/>
    <xf numFmtId="174" fontId="43" fillId="0" borderId="0"/>
    <xf numFmtId="174" fontId="43"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174" fontId="117" fillId="0" borderId="0"/>
    <xf numFmtId="0" fontId="117" fillId="0" borderId="0"/>
    <xf numFmtId="174" fontId="117" fillId="0" borderId="0"/>
    <xf numFmtId="0" fontId="117" fillId="0" borderId="0"/>
    <xf numFmtId="174" fontId="117" fillId="0" borderId="0"/>
    <xf numFmtId="0" fontId="117" fillId="0" borderId="0"/>
    <xf numFmtId="174" fontId="117" fillId="0" borderId="0"/>
    <xf numFmtId="0" fontId="117" fillId="0" borderId="0"/>
    <xf numFmtId="174" fontId="117" fillId="0" borderId="0"/>
    <xf numFmtId="174" fontId="55" fillId="0" borderId="0"/>
    <xf numFmtId="174" fontId="117" fillId="0" borderId="0"/>
    <xf numFmtId="0" fontId="117" fillId="0" borderId="0"/>
    <xf numFmtId="0" fontId="117" fillId="0" borderId="0"/>
    <xf numFmtId="0" fontId="117" fillId="0" borderId="0"/>
    <xf numFmtId="0" fontId="117" fillId="0" borderId="0"/>
    <xf numFmtId="0" fontId="117" fillId="0" borderId="0"/>
    <xf numFmtId="0" fontId="79" fillId="0" borderId="0"/>
    <xf numFmtId="0" fontId="79" fillId="0" borderId="0"/>
    <xf numFmtId="0" fontId="79" fillId="0" borderId="0"/>
    <xf numFmtId="0" fontId="79" fillId="0" borderId="0"/>
    <xf numFmtId="0" fontId="79" fillId="0" borderId="0"/>
    <xf numFmtId="174" fontId="55" fillId="0" borderId="0"/>
    <xf numFmtId="0" fontId="79" fillId="0" borderId="0"/>
    <xf numFmtId="0" fontId="79" fillId="0" borderId="0"/>
    <xf numFmtId="0" fontId="79" fillId="0" borderId="0"/>
    <xf numFmtId="0" fontId="79" fillId="0" borderId="0"/>
    <xf numFmtId="0" fontId="79" fillId="0" borderId="0"/>
    <xf numFmtId="0" fontId="79" fillId="0" borderId="0"/>
    <xf numFmtId="174" fontId="55" fillId="0" borderId="0"/>
    <xf numFmtId="174" fontId="117" fillId="0" borderId="0"/>
    <xf numFmtId="174" fontId="117" fillId="0" borderId="0"/>
    <xf numFmtId="174" fontId="117" fillId="0" borderId="0"/>
    <xf numFmtId="0" fontId="117" fillId="0" borderId="0"/>
    <xf numFmtId="0" fontId="117" fillId="22" borderId="10" applyNumberFormat="0" applyFont="0" applyAlignment="0" applyProtection="0"/>
    <xf numFmtId="0" fontId="29" fillId="20" borderId="11" applyNumberFormat="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0" fontId="33" fillId="23" borderId="12" applyNumberFormat="0" applyProtection="0">
      <alignment horizontal="left" vertical="top" indent="1"/>
    </xf>
    <xf numFmtId="0" fontId="40" fillId="32" borderId="0" applyNumberFormat="0" applyProtection="0">
      <alignment horizontal="left" vertical="center" indent="1"/>
    </xf>
    <xf numFmtId="0" fontId="38" fillId="35" borderId="8" applyNumberFormat="0" applyProtection="0">
      <alignment horizontal="left" vertical="center" indent="2"/>
    </xf>
    <xf numFmtId="0" fontId="38" fillId="35" borderId="8" applyNumberFormat="0" applyProtection="0">
      <alignment horizontal="left" vertical="center" indent="2"/>
    </xf>
    <xf numFmtId="0" fontId="38" fillId="35" borderId="8" applyNumberFormat="0" applyProtection="0">
      <alignment horizontal="left" vertical="center" indent="2"/>
    </xf>
    <xf numFmtId="0" fontId="117" fillId="32" borderId="12" applyNumberFormat="0" applyProtection="0">
      <alignment horizontal="left" vertical="top" indent="1"/>
    </xf>
    <xf numFmtId="0" fontId="117" fillId="32" borderId="12" applyNumberFormat="0" applyProtection="0">
      <alignment horizontal="left" vertical="top" indent="1"/>
    </xf>
    <xf numFmtId="0" fontId="117" fillId="32" borderId="12" applyNumberFormat="0" applyProtection="0">
      <alignment horizontal="left" vertical="top" indent="1"/>
    </xf>
    <xf numFmtId="0" fontId="117" fillId="32" borderId="12" applyNumberFormat="0" applyProtection="0">
      <alignment horizontal="left" vertical="top" indent="1"/>
    </xf>
    <xf numFmtId="0" fontId="117" fillId="32" borderId="12" applyNumberFormat="0" applyProtection="0">
      <alignment horizontal="left" vertical="top" indent="1"/>
    </xf>
    <xf numFmtId="0" fontId="117" fillId="32" borderId="12" applyNumberFormat="0" applyProtection="0">
      <alignment horizontal="left" vertical="top" indent="1"/>
    </xf>
    <xf numFmtId="0" fontId="43" fillId="0" borderId="8" applyNumberFormat="0" applyProtection="0">
      <alignment horizontal="left" vertical="center" indent="2"/>
    </xf>
    <xf numFmtId="0" fontId="43" fillId="0" borderId="8" applyNumberFormat="0" applyProtection="0">
      <alignment horizontal="left" vertical="center" indent="2"/>
    </xf>
    <xf numFmtId="0" fontId="43" fillId="0" borderId="8" applyNumberFormat="0" applyProtection="0">
      <alignment horizontal="left" vertical="center" indent="2"/>
    </xf>
    <xf numFmtId="0" fontId="117" fillId="33" borderId="12" applyNumberFormat="0" applyProtection="0">
      <alignment horizontal="left" vertical="top" indent="1"/>
    </xf>
    <xf numFmtId="0" fontId="117" fillId="33" borderId="12" applyNumberFormat="0" applyProtection="0">
      <alignment horizontal="left" vertical="top" indent="1"/>
    </xf>
    <xf numFmtId="0" fontId="117" fillId="33" borderId="12" applyNumberFormat="0" applyProtection="0">
      <alignment horizontal="left" vertical="top" indent="1"/>
    </xf>
    <xf numFmtId="0" fontId="117" fillId="33" borderId="12" applyNumberFormat="0" applyProtection="0">
      <alignment horizontal="left" vertical="top" indent="1"/>
    </xf>
    <xf numFmtId="0" fontId="117" fillId="33" borderId="12" applyNumberFormat="0" applyProtection="0">
      <alignment horizontal="left" vertical="top" indent="1"/>
    </xf>
    <xf numFmtId="0" fontId="117" fillId="33" borderId="12" applyNumberFormat="0" applyProtection="0">
      <alignment horizontal="left" vertical="top" indent="1"/>
    </xf>
    <xf numFmtId="0" fontId="43" fillId="0" borderId="8" applyNumberFormat="0" applyProtection="0">
      <alignment horizontal="left" vertical="center" indent="2"/>
    </xf>
    <xf numFmtId="0" fontId="43" fillId="0" borderId="8" applyNumberFormat="0" applyProtection="0">
      <alignment horizontal="left" vertical="center" indent="2"/>
    </xf>
    <xf numFmtId="0" fontId="43" fillId="0" borderId="8" applyNumberFormat="0" applyProtection="0">
      <alignment horizontal="left" vertical="center" indent="2"/>
    </xf>
    <xf numFmtId="0" fontId="117" fillId="8" borderId="12" applyNumberFormat="0" applyProtection="0">
      <alignment horizontal="left" vertical="top" indent="1"/>
    </xf>
    <xf numFmtId="0" fontId="117" fillId="8" borderId="12" applyNumberFormat="0" applyProtection="0">
      <alignment horizontal="left" vertical="top" indent="1"/>
    </xf>
    <xf numFmtId="0" fontId="117" fillId="8" borderId="12" applyNumberFormat="0" applyProtection="0">
      <alignment horizontal="left" vertical="top" indent="1"/>
    </xf>
    <xf numFmtId="0" fontId="117" fillId="8" borderId="12" applyNumberFormat="0" applyProtection="0">
      <alignment horizontal="left" vertical="top" indent="1"/>
    </xf>
    <xf numFmtId="0" fontId="117" fillId="8" borderId="12" applyNumberFormat="0" applyProtection="0">
      <alignment horizontal="left" vertical="top" indent="1"/>
    </xf>
    <xf numFmtId="0" fontId="117" fillId="8" borderId="12" applyNumberFormat="0" applyProtection="0">
      <alignment horizontal="left" vertical="top" indent="1"/>
    </xf>
    <xf numFmtId="0" fontId="43" fillId="0" borderId="8" applyNumberFormat="0" applyProtection="0">
      <alignment horizontal="left" vertical="center" indent="2"/>
    </xf>
    <xf numFmtId="0" fontId="43" fillId="0" borderId="8" applyNumberFormat="0" applyProtection="0">
      <alignment horizontal="left" vertical="center" indent="2"/>
    </xf>
    <xf numFmtId="0" fontId="43" fillId="0" borderId="8" applyNumberFormat="0" applyProtection="0">
      <alignment horizontal="left" vertical="center" indent="2"/>
    </xf>
    <xf numFmtId="0" fontId="117" fillId="36" borderId="12" applyNumberFormat="0" applyProtection="0">
      <alignment horizontal="left" vertical="top" indent="1"/>
    </xf>
    <xf numFmtId="0" fontId="117" fillId="36" borderId="12" applyNumberFormat="0" applyProtection="0">
      <alignment horizontal="left" vertical="top" indent="1"/>
    </xf>
    <xf numFmtId="0" fontId="117" fillId="36" borderId="12" applyNumberFormat="0" applyProtection="0">
      <alignment horizontal="left" vertical="top" indent="1"/>
    </xf>
    <xf numFmtId="0" fontId="117" fillId="36" borderId="12" applyNumberFormat="0" applyProtection="0">
      <alignment horizontal="left" vertical="top" indent="1"/>
    </xf>
    <xf numFmtId="0" fontId="117" fillId="36" borderId="12" applyNumberFormat="0" applyProtection="0">
      <alignment horizontal="left" vertical="top" indent="1"/>
    </xf>
    <xf numFmtId="0" fontId="117" fillId="36" borderId="12" applyNumberFormat="0" applyProtection="0">
      <alignment horizontal="left" vertical="top" indent="1"/>
    </xf>
    <xf numFmtId="0" fontId="9" fillId="22" borderId="12" applyNumberFormat="0" applyProtection="0">
      <alignment horizontal="left" vertical="top" indent="1"/>
    </xf>
    <xf numFmtId="0" fontId="9" fillId="22" borderId="12" applyNumberFormat="0" applyProtection="0">
      <alignment horizontal="left" vertical="top" indent="1"/>
    </xf>
    <xf numFmtId="0" fontId="117" fillId="2" borderId="11" applyNumberFormat="0" applyProtection="0">
      <alignment horizontal="left" vertical="center" indent="1"/>
    </xf>
    <xf numFmtId="0" fontId="117" fillId="2" borderId="11" applyNumberFormat="0" applyProtection="0">
      <alignment horizontal="left" vertical="center" indent="1"/>
    </xf>
    <xf numFmtId="0" fontId="117" fillId="2" borderId="11" applyNumberFormat="0" applyProtection="0">
      <alignment horizontal="left" vertical="center" indent="1"/>
    </xf>
    <xf numFmtId="0" fontId="117" fillId="2" borderId="11" applyNumberFormat="0" applyProtection="0">
      <alignment horizontal="left" vertical="center" indent="1"/>
    </xf>
    <xf numFmtId="0" fontId="117" fillId="2" borderId="11" applyNumberFormat="0" applyProtection="0">
      <alignment horizontal="left" vertical="center" indent="1"/>
    </xf>
    <xf numFmtId="0" fontId="38" fillId="38" borderId="8" applyNumberFormat="0" applyProtection="0">
      <alignment horizontal="center" vertical="top" wrapText="1"/>
    </xf>
    <xf numFmtId="0" fontId="53" fillId="0" borderId="12" applyNumberFormat="0" applyProtection="0">
      <alignment horizontal="right" vertical="center"/>
    </xf>
    <xf numFmtId="174" fontId="54" fillId="34" borderId="16">
      <protection locked="0"/>
    </xf>
    <xf numFmtId="174" fontId="54" fillId="39" borderId="0"/>
    <xf numFmtId="174" fontId="34" fillId="0" borderId="0"/>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applyNumberFormat="0" applyFont="0" applyFill="0" applyBorder="0" applyAlignment="0" applyProtection="0"/>
    <xf numFmtId="0" fontId="30" fillId="0" borderId="0" applyNumberFormat="0" applyFill="0" applyBorder="0" applyAlignment="0" applyProtection="0"/>
    <xf numFmtId="0" fontId="117" fillId="0" borderId="17" applyNumberFormat="0" applyFill="0" applyBorder="0" applyAlignment="0" applyProtection="0"/>
    <xf numFmtId="0" fontId="117" fillId="0" borderId="17" applyNumberFormat="0" applyFill="0" applyBorder="0" applyAlignment="0" applyProtection="0"/>
    <xf numFmtId="0" fontId="117" fillId="0" borderId="17" applyNumberFormat="0" applyFill="0" applyBorder="0" applyAlignment="0" applyProtection="0"/>
    <xf numFmtId="0" fontId="117" fillId="0" borderId="17" applyNumberFormat="0" applyFill="0" applyBorder="0" applyAlignment="0" applyProtection="0"/>
    <xf numFmtId="0" fontId="31" fillId="0" borderId="0" applyNumberFormat="0" applyFill="0" applyBorder="0" applyAlignment="0" applyProtection="0"/>
    <xf numFmtId="0" fontId="79" fillId="0" borderId="0"/>
    <xf numFmtId="0" fontId="79" fillId="0" borderId="0"/>
    <xf numFmtId="0" fontId="53" fillId="0" borderId="12" applyNumberFormat="0" applyProtection="0">
      <alignment horizontal="right" vertical="center"/>
    </xf>
    <xf numFmtId="0" fontId="117" fillId="0" borderId="0"/>
    <xf numFmtId="0" fontId="117" fillId="0" borderId="0"/>
    <xf numFmtId="0" fontId="117" fillId="0" borderId="0"/>
    <xf numFmtId="0" fontId="117" fillId="0" borderId="0"/>
    <xf numFmtId="0" fontId="117" fillId="0" borderId="0"/>
    <xf numFmtId="0" fontId="79" fillId="0" borderId="0"/>
    <xf numFmtId="0" fontId="79" fillId="0" borderId="0"/>
    <xf numFmtId="0" fontId="79" fillId="0" borderId="0"/>
    <xf numFmtId="0" fontId="3" fillId="0" borderId="0"/>
    <xf numFmtId="0" fontId="6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2" applyNumberFormat="0" applyAlignment="0" applyProtection="0"/>
    <xf numFmtId="0" fontId="22" fillId="21" borderId="3" applyNumberFormat="0" applyAlignment="0" applyProtection="0"/>
    <xf numFmtId="43" fontId="60" fillId="0" borderId="0" applyFon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61" fillId="0" borderId="18" applyNumberFormat="0" applyFill="0" applyAlignment="0" applyProtection="0"/>
    <xf numFmtId="0" fontId="25" fillId="0" borderId="6" applyNumberFormat="0" applyFill="0" applyAlignment="0" applyProtection="0"/>
    <xf numFmtId="0" fontId="25" fillId="0" borderId="0" applyNumberFormat="0" applyFill="0" applyBorder="0" applyAlignment="0" applyProtection="0"/>
    <xf numFmtId="0" fontId="26" fillId="7" borderId="2" applyNumberFormat="0" applyAlignment="0" applyProtection="0"/>
    <xf numFmtId="0" fontId="27" fillId="0" borderId="9" applyNumberFormat="0" applyFill="0" applyAlignment="0" applyProtection="0"/>
    <xf numFmtId="0" fontId="28" fillId="23" borderId="0" applyNumberFormat="0" applyBorder="0" applyAlignment="0" applyProtection="0"/>
    <xf numFmtId="0" fontId="60" fillId="22" borderId="10" applyNumberFormat="0" applyFont="0" applyAlignment="0" applyProtection="0"/>
    <xf numFmtId="0" fontId="29" fillId="20" borderId="11" applyNumberFormat="0" applyAlignment="0" applyProtection="0"/>
    <xf numFmtId="9" fontId="6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 fillId="0" borderId="0"/>
    <xf numFmtId="0" fontId="117" fillId="0" borderId="0"/>
    <xf numFmtId="0" fontId="117" fillId="0" borderId="0" applyFont="0" applyFill="0" applyBorder="0" applyAlignment="0" applyProtection="0"/>
    <xf numFmtId="0" fontId="3" fillId="0" borderId="0"/>
    <xf numFmtId="0" fontId="10" fillId="0" borderId="0" applyNumberFormat="0" applyFill="0" applyBorder="0" applyAlignment="0" applyProtection="0"/>
    <xf numFmtId="0" fontId="5" fillId="0" borderId="4" applyNumberFormat="0" applyProtection="0"/>
    <xf numFmtId="0" fontId="5" fillId="0" borderId="5">
      <alignment horizontal="left" vertical="center"/>
    </xf>
    <xf numFmtId="0" fontId="11" fillId="0" borderId="0" applyNumberFormat="0" applyFont="0" applyFill="0" applyBorder="0" applyProtection="0"/>
    <xf numFmtId="0" fontId="5" fillId="0" borderId="0" applyNumberFormat="0" applyFont="0" applyFill="0" applyBorder="0" applyProtection="0"/>
    <xf numFmtId="0" fontId="5" fillId="0" borderId="0" applyNumberFormat="0" applyFont="0" applyFill="0" applyBorder="0" applyProtection="0"/>
    <xf numFmtId="0" fontId="12" fillId="0" borderId="7" applyNumberFormat="0" applyFill="0" applyAlignment="0" applyProtection="0"/>
    <xf numFmtId="0" fontId="117" fillId="0" borderId="0"/>
    <xf numFmtId="0" fontId="117" fillId="0" borderId="0"/>
    <xf numFmtId="0" fontId="3" fillId="0" borderId="0"/>
    <xf numFmtId="0" fontId="65" fillId="23" borderId="20" applyNumberFormat="0" applyProtection="0">
      <alignment vertical="center"/>
    </xf>
    <xf numFmtId="0" fontId="66" fillId="23" borderId="20" applyNumberFormat="0" applyProtection="0">
      <alignment vertical="center"/>
    </xf>
    <xf numFmtId="0" fontId="67" fillId="23" borderId="20" applyNumberFormat="0" applyProtection="0">
      <alignment horizontal="left" vertical="center" indent="1"/>
    </xf>
    <xf numFmtId="0" fontId="33" fillId="23" borderId="12" applyNumberFormat="0" applyProtection="0">
      <alignment horizontal="left" vertical="top" indent="1"/>
    </xf>
    <xf numFmtId="0" fontId="68" fillId="32" borderId="20" applyNumberFormat="0" applyProtection="0">
      <alignment horizontal="left" vertical="center" indent="1"/>
    </xf>
    <xf numFmtId="0" fontId="52" fillId="54" borderId="20" applyNumberFormat="0" applyProtection="0">
      <alignment horizontal="left" vertical="center" indent="1"/>
    </xf>
    <xf numFmtId="0" fontId="52" fillId="36" borderId="20" applyNumberFormat="0" applyProtection="0">
      <alignment horizontal="left" vertical="center" indent="1"/>
    </xf>
    <xf numFmtId="0" fontId="69" fillId="32" borderId="20" applyNumberFormat="0" applyProtection="0">
      <alignment horizontal="left" vertical="center" indent="1"/>
    </xf>
    <xf numFmtId="0" fontId="70" fillId="8" borderId="20" applyNumberFormat="0" applyProtection="0">
      <alignment vertical="center"/>
    </xf>
    <xf numFmtId="0" fontId="42" fillId="34" borderId="20" applyNumberFormat="0" applyProtection="0">
      <alignment horizontal="left" vertical="center" indent="1"/>
    </xf>
    <xf numFmtId="0" fontId="71" fillId="36" borderId="20" applyNumberFormat="0" applyProtection="0">
      <alignment horizontal="left" vertical="center" indent="1"/>
    </xf>
    <xf numFmtId="0" fontId="72" fillId="32" borderId="20" applyNumberFormat="0" applyProtection="0">
      <alignment horizontal="left" vertical="center" indent="1"/>
    </xf>
    <xf numFmtId="0" fontId="117" fillId="32" borderId="12" applyNumberFormat="0" applyProtection="0">
      <alignment horizontal="left" vertical="center" indent="1"/>
    </xf>
    <xf numFmtId="0" fontId="117" fillId="32" borderId="12" applyNumberFormat="0" applyProtection="0">
      <alignment horizontal="left" vertical="center" indent="1"/>
    </xf>
    <xf numFmtId="0" fontId="117" fillId="32" borderId="12" applyNumberFormat="0" applyProtection="0">
      <alignment horizontal="left" vertical="center" indent="1"/>
    </xf>
    <xf numFmtId="0" fontId="117" fillId="32" borderId="12" applyNumberFormat="0" applyProtection="0">
      <alignment horizontal="left" vertical="top" indent="1"/>
    </xf>
    <xf numFmtId="0" fontId="117" fillId="33" borderId="12" applyNumberFormat="0" applyProtection="0">
      <alignment horizontal="left" vertical="center" indent="1"/>
    </xf>
    <xf numFmtId="0" fontId="117" fillId="33" borderId="12" applyNumberFormat="0" applyProtection="0">
      <alignment horizontal="left" vertical="center" indent="1"/>
    </xf>
    <xf numFmtId="0" fontId="117" fillId="33" borderId="12" applyNumberFormat="0" applyProtection="0">
      <alignment horizontal="left" vertical="center" indent="1"/>
    </xf>
    <xf numFmtId="0" fontId="117" fillId="33" borderId="12" applyNumberFormat="0" applyProtection="0">
      <alignment horizontal="left" vertical="top" indent="1"/>
    </xf>
    <xf numFmtId="0" fontId="117" fillId="8" borderId="12" applyNumberFormat="0" applyProtection="0">
      <alignment horizontal="left" vertical="center" indent="1"/>
    </xf>
    <xf numFmtId="0" fontId="117" fillId="8" borderId="12" applyNumberFormat="0" applyProtection="0">
      <alignment horizontal="left" vertical="center" indent="1"/>
    </xf>
    <xf numFmtId="0" fontId="117" fillId="8" borderId="12" applyNumberFormat="0" applyProtection="0">
      <alignment horizontal="left" vertical="center" indent="1"/>
    </xf>
    <xf numFmtId="0" fontId="117" fillId="8" borderId="12" applyNumberFormat="0" applyProtection="0">
      <alignment horizontal="left" vertical="top" indent="1"/>
    </xf>
    <xf numFmtId="0" fontId="117" fillId="36" borderId="12" applyNumberFormat="0" applyProtection="0">
      <alignment horizontal="left" vertical="center" indent="1"/>
    </xf>
    <xf numFmtId="0" fontId="117" fillId="36" borderId="12" applyNumberFormat="0" applyProtection="0">
      <alignment horizontal="left" vertical="center" indent="1"/>
    </xf>
    <xf numFmtId="0" fontId="117" fillId="36" borderId="12" applyNumberFormat="0" applyProtection="0">
      <alignment horizontal="left" vertical="center" indent="1"/>
    </xf>
    <xf numFmtId="0" fontId="117" fillId="36" borderId="12" applyNumberFormat="0" applyProtection="0">
      <alignment horizontal="left" vertical="top" indent="1"/>
    </xf>
    <xf numFmtId="0" fontId="73" fillId="34" borderId="20" applyNumberFormat="0" applyProtection="0">
      <alignment vertical="center"/>
    </xf>
    <xf numFmtId="0" fontId="74" fillId="34" borderId="20" applyNumberFormat="0" applyProtection="0">
      <alignment vertical="center"/>
    </xf>
    <xf numFmtId="0" fontId="52" fillId="36" borderId="20" applyNumberFormat="0" applyProtection="0">
      <alignment horizontal="left" vertical="center" indent="1"/>
    </xf>
    <xf numFmtId="0" fontId="9" fillId="22" borderId="12" applyNumberFormat="0" applyProtection="0">
      <alignment horizontal="left" vertical="top" indent="1"/>
    </xf>
    <xf numFmtId="0" fontId="9" fillId="22" borderId="12" applyNumberFormat="0" applyProtection="0">
      <alignment horizontal="left" vertical="top" indent="1"/>
    </xf>
    <xf numFmtId="0" fontId="75" fillId="34" borderId="20" applyNumberFormat="0" applyProtection="0">
      <alignment vertical="center"/>
    </xf>
    <xf numFmtId="0" fontId="76" fillId="34" borderId="20" applyNumberFormat="0" applyProtection="0">
      <alignment vertical="center"/>
    </xf>
    <xf numFmtId="0" fontId="52" fillId="36" borderId="20" applyNumberFormat="0" applyProtection="0">
      <alignment horizontal="left" vertical="center" indent="1"/>
    </xf>
    <xf numFmtId="0" fontId="9" fillId="33" borderId="12" applyNumberFormat="0" applyProtection="0">
      <alignment horizontal="left" vertical="top" indent="1"/>
    </xf>
    <xf numFmtId="0" fontId="50" fillId="34" borderId="20" applyNumberFormat="0" applyProtection="0">
      <alignment vertical="center"/>
    </xf>
    <xf numFmtId="0" fontId="51" fillId="34" borderId="20" applyNumberFormat="0" applyProtection="0">
      <alignment vertical="center"/>
    </xf>
    <xf numFmtId="0" fontId="52" fillId="22" borderId="20" applyNumberFormat="0" applyProtection="0">
      <alignment horizontal="left" vertical="center" indent="1"/>
    </xf>
    <xf numFmtId="0" fontId="77" fillId="8" borderId="20" applyNumberFormat="0" applyProtection="0">
      <alignment horizontal="left" indent="1"/>
    </xf>
    <xf numFmtId="0" fontId="63" fillId="34" borderId="20" applyNumberFormat="0" applyProtection="0">
      <alignment vertical="center"/>
    </xf>
    <xf numFmtId="0" fontId="14" fillId="0" borderId="0" applyNumberFormat="0" applyFont="0" applyFill="0" applyBorder="0" applyAlignment="0" applyProtection="0"/>
    <xf numFmtId="0" fontId="117" fillId="0" borderId="17" applyNumberFormat="0" applyFill="0" applyBorder="0" applyAlignment="0" applyProtection="0"/>
    <xf numFmtId="0" fontId="3" fillId="0" borderId="0"/>
    <xf numFmtId="0" fontId="3" fillId="0" borderId="0"/>
    <xf numFmtId="0" fontId="117" fillId="0" borderId="0"/>
    <xf numFmtId="0" fontId="117" fillId="32" borderId="12" applyNumberFormat="0" applyProtection="0">
      <alignment horizontal="left" vertical="top" indent="1"/>
    </xf>
    <xf numFmtId="0" fontId="117" fillId="33" borderId="12" applyNumberFormat="0" applyProtection="0">
      <alignment horizontal="left" vertical="top" indent="1"/>
    </xf>
    <xf numFmtId="0" fontId="117" fillId="8" borderId="12" applyNumberFormat="0" applyProtection="0">
      <alignment horizontal="left" vertical="top" indent="1"/>
    </xf>
    <xf numFmtId="0" fontId="117" fillId="36" borderId="12" applyNumberFormat="0" applyProtection="0">
      <alignment horizontal="left" vertical="top" indent="1"/>
    </xf>
    <xf numFmtId="0" fontId="3" fillId="0" borderId="0"/>
    <xf numFmtId="0" fontId="117" fillId="0" borderId="0"/>
    <xf numFmtId="0" fontId="18" fillId="7" borderId="0" applyNumberFormat="0" applyBorder="0" applyAlignment="0" applyProtection="0"/>
    <xf numFmtId="0" fontId="18" fillId="7" borderId="0" applyNumberFormat="0" applyBorder="0" applyAlignment="0" applyProtection="0"/>
    <xf numFmtId="0" fontId="18" fillId="2"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4"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7"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8"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10"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5"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11"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10"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5"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6"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21" fillId="34" borderId="2" applyNumberFormat="0" applyAlignment="0" applyProtection="0"/>
    <xf numFmtId="0" fontId="21" fillId="34" borderId="2" applyNumberFormat="0" applyAlignment="0" applyProtection="0"/>
    <xf numFmtId="0" fontId="21" fillId="20" borderId="2" applyNumberFormat="0" applyAlignment="0" applyProtection="0"/>
    <xf numFmtId="0" fontId="21" fillId="34" borderId="2" applyNumberFormat="0" applyAlignment="0" applyProtection="0"/>
    <xf numFmtId="0" fontId="21" fillId="34" borderId="2" applyNumberFormat="0" applyAlignment="0" applyProtection="0"/>
    <xf numFmtId="0" fontId="21" fillId="34" borderId="2" applyNumberFormat="0" applyAlignment="0" applyProtection="0"/>
    <xf numFmtId="43" fontId="117"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17"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3" fontId="117" fillId="0" borderId="0" applyFont="0" applyFill="0" applyBorder="0" applyAlignment="0" applyProtection="0"/>
    <xf numFmtId="3" fontId="117" fillId="0" borderId="0" applyFont="0" applyFill="0" applyBorder="0" applyAlignment="0" applyProtection="0"/>
    <xf numFmtId="3" fontId="117" fillId="0" borderId="0" applyFont="0" applyFill="0" applyBorder="0" applyAlignment="0" applyProtection="0"/>
    <xf numFmtId="3" fontId="117" fillId="0" borderId="0" applyFont="0" applyFill="0" applyBorder="0" applyAlignment="0" applyProtection="0"/>
    <xf numFmtId="3" fontId="117" fillId="0" borderId="0" applyFont="0" applyFill="0" applyBorder="0" applyAlignment="0" applyProtection="0"/>
    <xf numFmtId="3" fontId="117" fillId="0" borderId="0" applyFont="0" applyFill="0" applyBorder="0" applyAlignment="0" applyProtection="0"/>
    <xf numFmtId="3" fontId="117" fillId="0" borderId="0" applyFont="0" applyFill="0" applyBorder="0" applyAlignment="0" applyProtection="0"/>
    <xf numFmtId="3" fontId="117" fillId="0" borderId="0" applyFont="0" applyFill="0" applyBorder="0" applyAlignment="0" applyProtection="0"/>
    <xf numFmtId="3" fontId="117" fillId="0" borderId="0" applyFont="0" applyFill="0" applyBorder="0" applyAlignment="0" applyProtection="0"/>
    <xf numFmtId="3" fontId="117" fillId="0" borderId="0" applyFont="0" applyFill="0" applyBorder="0" applyAlignment="0" applyProtection="0"/>
    <xf numFmtId="3" fontId="117" fillId="0" borderId="0" applyFont="0" applyFill="0" applyBorder="0" applyAlignment="0" applyProtection="0"/>
    <xf numFmtId="3" fontId="117" fillId="0" borderId="0" applyFont="0" applyFill="0" applyBorder="0" applyAlignment="0" applyProtection="0"/>
    <xf numFmtId="3" fontId="117" fillId="0" borderId="0" applyFont="0" applyFill="0" applyBorder="0" applyAlignment="0" applyProtection="0"/>
    <xf numFmtId="44" fontId="117" fillId="0" borderId="0" applyFont="0" applyFill="0" applyBorder="0" applyAlignment="0" applyProtection="0"/>
    <xf numFmtId="44" fontId="117" fillId="0" borderId="0" applyFont="0" applyFill="0" applyBorder="0" applyAlignment="0" applyProtection="0"/>
    <xf numFmtId="44" fontId="117" fillId="0" borderId="0" applyFont="0" applyFill="0" applyBorder="0" applyAlignment="0" applyProtection="0"/>
    <xf numFmtId="44" fontId="117" fillId="0" borderId="0" applyFont="0" applyFill="0" applyBorder="0" applyAlignment="0" applyProtection="0"/>
    <xf numFmtId="44" fontId="117" fillId="0" borderId="0" applyFont="0" applyFill="0" applyBorder="0" applyAlignment="0" applyProtection="0"/>
    <xf numFmtId="44" fontId="117" fillId="0" borderId="0" applyFont="0" applyFill="0" applyBorder="0" applyAlignment="0" applyProtection="0"/>
    <xf numFmtId="44" fontId="117" fillId="0" borderId="0" applyFont="0" applyFill="0" applyBorder="0" applyAlignment="0" applyProtection="0"/>
    <xf numFmtId="44" fontId="117" fillId="0" borderId="0" applyFont="0" applyFill="0" applyBorder="0" applyAlignment="0" applyProtection="0"/>
    <xf numFmtId="44" fontId="117" fillId="0" borderId="0" applyFont="0" applyFill="0" applyBorder="0" applyAlignment="0" applyProtection="0"/>
    <xf numFmtId="44" fontId="117" fillId="0" borderId="0" applyFont="0" applyFill="0" applyBorder="0" applyAlignment="0" applyProtection="0"/>
    <xf numFmtId="44" fontId="117" fillId="0" borderId="0" applyFont="0" applyFill="0" applyBorder="0" applyAlignment="0" applyProtection="0"/>
    <xf numFmtId="44" fontId="117" fillId="0" borderId="0" applyFont="0" applyFill="0" applyBorder="0" applyAlignment="0" applyProtection="0"/>
    <xf numFmtId="44" fontId="117" fillId="0" borderId="0" applyFont="0" applyFill="0" applyBorder="0" applyAlignment="0" applyProtection="0"/>
    <xf numFmtId="44" fontId="117" fillId="0" borderId="0" applyFont="0" applyFill="0" applyBorder="0" applyAlignment="0" applyProtection="0"/>
    <xf numFmtId="44" fontId="117" fillId="0" borderId="0" applyFont="0" applyFill="0" applyBorder="0" applyAlignment="0" applyProtection="0"/>
    <xf numFmtId="44" fontId="117" fillId="0" borderId="0" applyFont="0" applyFill="0" applyBorder="0" applyAlignment="0" applyProtection="0"/>
    <xf numFmtId="0" fontId="117" fillId="0" borderId="0" applyFont="0" applyFill="0" applyBorder="0" applyAlignment="0" applyProtection="0"/>
    <xf numFmtId="0" fontId="117" fillId="0" borderId="0" applyFont="0" applyFill="0" applyBorder="0" applyAlignment="0" applyProtection="0"/>
    <xf numFmtId="0" fontId="117" fillId="0" borderId="0" applyFont="0" applyFill="0" applyBorder="0" applyAlignment="0" applyProtection="0"/>
    <xf numFmtId="0" fontId="117" fillId="0" borderId="0" applyFont="0" applyFill="0" applyBorder="0" applyAlignment="0" applyProtection="0"/>
    <xf numFmtId="0" fontId="117" fillId="0" borderId="0" applyFont="0" applyFill="0" applyBorder="0" applyAlignment="0" applyProtection="0"/>
    <xf numFmtId="0" fontId="117" fillId="0" borderId="0" applyFont="0" applyFill="0" applyBorder="0" applyAlignment="0" applyProtection="0"/>
    <xf numFmtId="0" fontId="117" fillId="0" borderId="0" applyFont="0" applyFill="0" applyBorder="0" applyAlignment="0" applyProtection="0"/>
    <xf numFmtId="0" fontId="117" fillId="0" borderId="0" applyFont="0" applyFill="0" applyBorder="0" applyAlignment="0" applyProtection="0"/>
    <xf numFmtId="0" fontId="117" fillId="0" borderId="0" applyFont="0" applyFill="0" applyBorder="0" applyAlignment="0" applyProtection="0"/>
    <xf numFmtId="0" fontId="117" fillId="0" borderId="0" applyFont="0" applyFill="0" applyBorder="0" applyAlignment="0" applyProtection="0"/>
    <xf numFmtId="0" fontId="117" fillId="0" borderId="0" applyFont="0" applyFill="0" applyBorder="0" applyAlignment="0" applyProtection="0"/>
    <xf numFmtId="0" fontId="117" fillId="0" borderId="0" applyFont="0" applyFill="0" applyBorder="0" applyAlignment="0" applyProtection="0"/>
    <xf numFmtId="0" fontId="117" fillId="0" borderId="0" applyFont="0" applyFill="0" applyBorder="0" applyAlignment="0" applyProtection="0"/>
    <xf numFmtId="14" fontId="117" fillId="0" borderId="0" applyFont="0" applyFill="0" applyBorder="0" applyAlignment="0" applyProtection="0"/>
    <xf numFmtId="14" fontId="117" fillId="0" borderId="0" applyFont="0" applyFill="0" applyBorder="0" applyAlignment="0" applyProtection="0"/>
    <xf numFmtId="14" fontId="117" fillId="0" borderId="0" applyFont="0" applyFill="0" applyBorder="0" applyAlignment="0" applyProtection="0"/>
    <xf numFmtId="14" fontId="117" fillId="0" borderId="0" applyFont="0" applyFill="0" applyBorder="0" applyAlignment="0" applyProtection="0"/>
    <xf numFmtId="14" fontId="117" fillId="0" borderId="0" applyFont="0" applyFill="0" applyBorder="0" applyAlignment="0" applyProtection="0"/>
    <xf numFmtId="14" fontId="117" fillId="0" borderId="0" applyFont="0" applyFill="0" applyBorder="0" applyAlignment="0" applyProtection="0"/>
    <xf numFmtId="14" fontId="117" fillId="0" borderId="0" applyFont="0" applyFill="0" applyBorder="0" applyAlignment="0" applyProtection="0"/>
    <xf numFmtId="14" fontId="117" fillId="0" borderId="0" applyFont="0" applyFill="0" applyBorder="0" applyAlignment="0" applyProtection="0"/>
    <xf numFmtId="14" fontId="117" fillId="0" borderId="0" applyFont="0" applyFill="0" applyBorder="0" applyAlignment="0" applyProtection="0"/>
    <xf numFmtId="14" fontId="117" fillId="0" borderId="0" applyFont="0" applyFill="0" applyBorder="0" applyAlignment="0" applyProtection="0"/>
    <xf numFmtId="14" fontId="117" fillId="0" borderId="0" applyFont="0" applyFill="0" applyBorder="0" applyAlignment="0" applyProtection="0"/>
    <xf numFmtId="14" fontId="117" fillId="0" borderId="0" applyFont="0" applyFill="0" applyBorder="0" applyAlignment="0" applyProtection="0"/>
    <xf numFmtId="14" fontId="117" fillId="0" borderId="0" applyFont="0" applyFill="0" applyBorder="0" applyAlignment="0" applyProtection="0"/>
    <xf numFmtId="2" fontId="117" fillId="0" borderId="0" applyFont="0" applyFill="0" applyBorder="0" applyAlignment="0" applyProtection="0"/>
    <xf numFmtId="2" fontId="117" fillId="0" borderId="0" applyFont="0" applyFill="0" applyBorder="0" applyAlignment="0" applyProtection="0"/>
    <xf numFmtId="2" fontId="117" fillId="0" borderId="0" applyFont="0" applyFill="0" applyBorder="0" applyAlignment="0" applyProtection="0"/>
    <xf numFmtId="2" fontId="117" fillId="0" borderId="0" applyFont="0" applyFill="0" applyBorder="0" applyAlignment="0" applyProtection="0"/>
    <xf numFmtId="2" fontId="117" fillId="0" borderId="0" applyFont="0" applyFill="0" applyBorder="0" applyAlignment="0" applyProtection="0"/>
    <xf numFmtId="2" fontId="117" fillId="0" borderId="0" applyFont="0" applyFill="0" applyBorder="0" applyAlignment="0" applyProtection="0"/>
    <xf numFmtId="2" fontId="117" fillId="0" borderId="0" applyFont="0" applyFill="0" applyBorder="0" applyAlignment="0" applyProtection="0"/>
    <xf numFmtId="2" fontId="117" fillId="0" borderId="0" applyFont="0" applyFill="0" applyBorder="0" applyAlignment="0" applyProtection="0"/>
    <xf numFmtId="2" fontId="117" fillId="0" borderId="0" applyFont="0" applyFill="0" applyBorder="0" applyAlignment="0" applyProtection="0"/>
    <xf numFmtId="2" fontId="117" fillId="0" borderId="0" applyFont="0" applyFill="0" applyBorder="0" applyAlignment="0" applyProtection="0"/>
    <xf numFmtId="2" fontId="117" fillId="0" borderId="0" applyFont="0" applyFill="0" applyBorder="0" applyAlignment="0" applyProtection="0"/>
    <xf numFmtId="2" fontId="117" fillId="0" borderId="0" applyFont="0" applyFill="0" applyBorder="0" applyAlignment="0" applyProtection="0"/>
    <xf numFmtId="2" fontId="117" fillId="0" borderId="0" applyFont="0" applyFill="0" applyBorder="0" applyAlignment="0" applyProtection="0"/>
    <xf numFmtId="0" fontId="81" fillId="0" borderId="21" applyNumberFormat="0" applyFill="0" applyAlignment="0" applyProtection="0"/>
    <xf numFmtId="0" fontId="81" fillId="0" borderId="21" applyNumberFormat="0" applyFill="0" applyAlignment="0" applyProtection="0"/>
    <xf numFmtId="0" fontId="61" fillId="0" borderId="18" applyNumberFormat="0" applyFill="0" applyAlignment="0" applyProtection="0"/>
    <xf numFmtId="0" fontId="81" fillId="0" borderId="21" applyNumberFormat="0" applyFill="0" applyAlignment="0" applyProtection="0"/>
    <xf numFmtId="0" fontId="81" fillId="0" borderId="21" applyNumberFormat="0" applyFill="0" applyAlignment="0" applyProtection="0"/>
    <xf numFmtId="0" fontId="81" fillId="0" borderId="21" applyNumberFormat="0" applyFill="0" applyAlignment="0" applyProtection="0"/>
    <xf numFmtId="0" fontId="11" fillId="0" borderId="0" applyNumberFormat="0" applyFont="0" applyFill="0" applyBorder="0" applyProtection="0"/>
    <xf numFmtId="0" fontId="11" fillId="0" borderId="0" applyNumberFormat="0" applyFont="0" applyFill="0" applyBorder="0" applyProtection="0"/>
    <xf numFmtId="0" fontId="11" fillId="0" borderId="0" applyNumberFormat="0" applyFont="0" applyFill="0" applyBorder="0" applyProtection="0"/>
    <xf numFmtId="0" fontId="11" fillId="0" borderId="0" applyNumberFormat="0" applyFont="0" applyFill="0" applyBorder="0" applyProtection="0"/>
    <xf numFmtId="0" fontId="11" fillId="0" borderId="0" applyNumberFormat="0" applyFont="0" applyFill="0" applyBorder="0" applyProtection="0"/>
    <xf numFmtId="0" fontId="11" fillId="0" borderId="0" applyNumberFormat="0" applyFont="0" applyFill="0" applyBorder="0" applyProtection="0"/>
    <xf numFmtId="0" fontId="5" fillId="0" borderId="0" applyNumberFormat="0" applyFont="0" applyFill="0" applyBorder="0" applyProtection="0"/>
    <xf numFmtId="0" fontId="82" fillId="0" borderId="13" applyNumberFormat="0" applyFill="0" applyAlignment="0" applyProtection="0"/>
    <xf numFmtId="0" fontId="82" fillId="0" borderId="13" applyNumberFormat="0" applyFill="0" applyAlignment="0" applyProtection="0"/>
    <xf numFmtId="0" fontId="62" fillId="0" borderId="13" applyNumberFormat="0" applyFill="0" applyAlignment="0" applyProtection="0"/>
    <xf numFmtId="0" fontId="82" fillId="0" borderId="13" applyNumberFormat="0" applyFill="0" applyAlignment="0" applyProtection="0"/>
    <xf numFmtId="0" fontId="82" fillId="0" borderId="13" applyNumberFormat="0" applyFill="0" applyAlignment="0" applyProtection="0"/>
    <xf numFmtId="0" fontId="82" fillId="0" borderId="13" applyNumberFormat="0" applyFill="0" applyAlignment="0" applyProtection="0"/>
    <xf numFmtId="0" fontId="5" fillId="0" borderId="0" applyNumberFormat="0" applyFont="0" applyFill="0" applyBorder="0" applyProtection="0"/>
    <xf numFmtId="0" fontId="5" fillId="0" borderId="0" applyNumberFormat="0" applyFont="0" applyFill="0" applyBorder="0" applyProtection="0"/>
    <xf numFmtId="0" fontId="5" fillId="0" borderId="0" applyNumberFormat="0" applyFont="0" applyFill="0" applyBorder="0" applyProtection="0"/>
    <xf numFmtId="0" fontId="5" fillId="0" borderId="0" applyNumberFormat="0" applyFont="0" applyFill="0" applyBorder="0" applyProtection="0"/>
    <xf numFmtId="0" fontId="5" fillId="0" borderId="0" applyNumberFormat="0" applyFont="0" applyFill="0" applyBorder="0" applyProtection="0"/>
    <xf numFmtId="0" fontId="80" fillId="0" borderId="22" applyNumberFormat="0" applyFill="0" applyAlignment="0" applyProtection="0"/>
    <xf numFmtId="0" fontId="80" fillId="0" borderId="22" applyNumberFormat="0" applyFill="0" applyAlignment="0" applyProtection="0"/>
    <xf numFmtId="0" fontId="25" fillId="0" borderId="6" applyNumberFormat="0" applyFill="0" applyAlignment="0" applyProtection="0"/>
    <xf numFmtId="0" fontId="80" fillId="0" borderId="22" applyNumberFormat="0" applyFill="0" applyAlignment="0" applyProtection="0"/>
    <xf numFmtId="0" fontId="80" fillId="0" borderId="22" applyNumberFormat="0" applyFill="0" applyAlignment="0" applyProtection="0"/>
    <xf numFmtId="0" fontId="80" fillId="0" borderId="22"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167" fontId="117" fillId="0" borderId="0">
      <protection locked="0"/>
    </xf>
    <xf numFmtId="167" fontId="117" fillId="0" borderId="0">
      <protection locked="0"/>
    </xf>
    <xf numFmtId="167" fontId="117" fillId="0" borderId="0">
      <protection locked="0"/>
    </xf>
    <xf numFmtId="167" fontId="117" fillId="0" borderId="0">
      <protection locked="0"/>
    </xf>
    <xf numFmtId="167" fontId="117" fillId="0" borderId="0">
      <protection locked="0"/>
    </xf>
    <xf numFmtId="167" fontId="117" fillId="0" borderId="0">
      <protection locked="0"/>
    </xf>
    <xf numFmtId="167" fontId="117" fillId="0" borderId="0">
      <protection locked="0"/>
    </xf>
    <xf numFmtId="167" fontId="117" fillId="0" borderId="0">
      <protection locked="0"/>
    </xf>
    <xf numFmtId="167" fontId="117" fillId="0" borderId="0">
      <protection locked="0"/>
    </xf>
    <xf numFmtId="167" fontId="117" fillId="0" borderId="0">
      <protection locked="0"/>
    </xf>
    <xf numFmtId="167" fontId="117" fillId="0" borderId="0">
      <protection locked="0"/>
    </xf>
    <xf numFmtId="167" fontId="117" fillId="0" borderId="0">
      <protection locked="0"/>
    </xf>
    <xf numFmtId="167" fontId="117" fillId="0" borderId="0">
      <protection locked="0"/>
    </xf>
    <xf numFmtId="167" fontId="117" fillId="0" borderId="0">
      <protection locked="0"/>
    </xf>
    <xf numFmtId="167" fontId="117" fillId="0" borderId="0">
      <protection locked="0"/>
    </xf>
    <xf numFmtId="167" fontId="117" fillId="0" borderId="0">
      <protection locked="0"/>
    </xf>
    <xf numFmtId="167" fontId="117" fillId="0" borderId="0">
      <protection locked="0"/>
    </xf>
    <xf numFmtId="167" fontId="117" fillId="0" borderId="0">
      <protection locked="0"/>
    </xf>
    <xf numFmtId="167" fontId="117" fillId="0" borderId="0">
      <protection locked="0"/>
    </xf>
    <xf numFmtId="167" fontId="117" fillId="0" borderId="0">
      <protection locked="0"/>
    </xf>
    <xf numFmtId="167" fontId="117" fillId="0" borderId="0">
      <protection locked="0"/>
    </xf>
    <xf numFmtId="167" fontId="117" fillId="0" borderId="0">
      <protection locked="0"/>
    </xf>
    <xf numFmtId="167" fontId="117" fillId="0" borderId="0">
      <protection locked="0"/>
    </xf>
    <xf numFmtId="167" fontId="117" fillId="0" borderId="0">
      <protection locked="0"/>
    </xf>
    <xf numFmtId="167" fontId="117" fillId="0" borderId="0">
      <protection locked="0"/>
    </xf>
    <xf numFmtId="167" fontId="117" fillId="0" borderId="0">
      <protection locked="0"/>
    </xf>
    <xf numFmtId="0" fontId="26" fillId="23" borderId="2" applyNumberFormat="0" applyAlignment="0" applyProtection="0"/>
    <xf numFmtId="0" fontId="26" fillId="23" borderId="2" applyNumberFormat="0" applyAlignment="0" applyProtection="0"/>
    <xf numFmtId="0" fontId="26" fillId="7" borderId="2" applyNumberFormat="0" applyAlignment="0" applyProtection="0"/>
    <xf numFmtId="0" fontId="26" fillId="23" borderId="2" applyNumberFormat="0" applyAlignment="0" applyProtection="0"/>
    <xf numFmtId="0" fontId="26" fillId="23" borderId="2" applyNumberFormat="0" applyAlignment="0" applyProtection="0"/>
    <xf numFmtId="0" fontId="26" fillId="23" borderId="2" applyNumberFormat="0" applyAlignment="0" applyProtection="0"/>
    <xf numFmtId="0" fontId="26" fillId="7" borderId="2" applyNumberFormat="0" applyAlignment="0" applyProtection="0"/>
    <xf numFmtId="0" fontId="26" fillId="7" borderId="2" applyNumberFormat="0" applyAlignment="0" applyProtection="0"/>
    <xf numFmtId="0" fontId="26" fillId="7" borderId="2" applyNumberFormat="0" applyAlignment="0" applyProtection="0"/>
    <xf numFmtId="0" fontId="26" fillId="7" borderId="2" applyNumberFormat="0" applyAlignment="0" applyProtection="0"/>
    <xf numFmtId="0" fontId="26" fillId="7" borderId="2" applyNumberFormat="0" applyAlignment="0" applyProtection="0"/>
    <xf numFmtId="0" fontId="60" fillId="0" borderId="0"/>
    <xf numFmtId="0" fontId="117" fillId="0" borderId="0"/>
    <xf numFmtId="0" fontId="117" fillId="0" borderId="0"/>
    <xf numFmtId="0" fontId="3" fillId="0" borderId="0"/>
    <xf numFmtId="0" fontId="3" fillId="0" borderId="0"/>
    <xf numFmtId="0" fontId="3" fillId="0" borderId="0"/>
    <xf numFmtId="0" fontId="3" fillId="0" borderId="0"/>
    <xf numFmtId="0" fontId="3" fillId="0" borderId="0"/>
    <xf numFmtId="0" fontId="1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7" fillId="0" borderId="0"/>
    <xf numFmtId="0" fontId="117" fillId="0" borderId="0"/>
    <xf numFmtId="0" fontId="117" fillId="0" borderId="0"/>
    <xf numFmtId="0" fontId="117" fillId="0" borderId="0"/>
    <xf numFmtId="0" fontId="1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7" fillId="0" borderId="0"/>
    <xf numFmtId="0" fontId="117" fillId="0" borderId="0"/>
    <xf numFmtId="0" fontId="117" fillId="0" borderId="0"/>
    <xf numFmtId="0" fontId="3" fillId="0" borderId="0"/>
    <xf numFmtId="0" fontId="3" fillId="0" borderId="0"/>
    <xf numFmtId="0" fontId="3" fillId="0" borderId="0"/>
    <xf numFmtId="0" fontId="117" fillId="0" borderId="0"/>
    <xf numFmtId="0" fontId="117" fillId="0" borderId="0"/>
    <xf numFmtId="0" fontId="3" fillId="0" borderId="0"/>
    <xf numFmtId="0" fontId="3" fillId="0" borderId="0"/>
    <xf numFmtId="0" fontId="3" fillId="0" borderId="0"/>
    <xf numFmtId="0" fontId="117" fillId="0" borderId="0"/>
    <xf numFmtId="0" fontId="60" fillId="0" borderId="0"/>
    <xf numFmtId="0" fontId="117" fillId="0" borderId="0"/>
    <xf numFmtId="0" fontId="117" fillId="0" borderId="0"/>
    <xf numFmtId="0" fontId="3" fillId="0" borderId="0"/>
    <xf numFmtId="0" fontId="117" fillId="0" borderId="0"/>
    <xf numFmtId="0" fontId="117" fillId="0" borderId="0"/>
    <xf numFmtId="0" fontId="3" fillId="0" borderId="0"/>
    <xf numFmtId="0" fontId="117" fillId="0" borderId="0"/>
    <xf numFmtId="0" fontId="117" fillId="0" borderId="0"/>
    <xf numFmtId="0" fontId="117" fillId="0" borderId="0"/>
    <xf numFmtId="0" fontId="3" fillId="0" borderId="0"/>
    <xf numFmtId="0" fontId="117" fillId="0" borderId="0"/>
    <xf numFmtId="0" fontId="117" fillId="0" borderId="0"/>
    <xf numFmtId="0" fontId="117" fillId="0" borderId="0"/>
    <xf numFmtId="0" fontId="117" fillId="0" borderId="0"/>
    <xf numFmtId="0" fontId="60" fillId="0" borderId="0"/>
    <xf numFmtId="0" fontId="3" fillId="0" borderId="0"/>
    <xf numFmtId="0" fontId="3" fillId="0" borderId="0"/>
    <xf numFmtId="0" fontId="3" fillId="0" borderId="0"/>
    <xf numFmtId="0" fontId="3"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3" fillId="0" borderId="0"/>
    <xf numFmtId="0" fontId="117" fillId="0" borderId="0"/>
    <xf numFmtId="0" fontId="60" fillId="0" borderId="0"/>
    <xf numFmtId="0" fontId="3" fillId="0" borderId="0"/>
    <xf numFmtId="0" fontId="3" fillId="0" borderId="0"/>
    <xf numFmtId="0" fontId="3" fillId="0" borderId="0"/>
    <xf numFmtId="0" fontId="3" fillId="0" borderId="0"/>
    <xf numFmtId="0" fontId="117" fillId="0" borderId="0"/>
    <xf numFmtId="0" fontId="3" fillId="0" borderId="0"/>
    <xf numFmtId="0" fontId="3" fillId="0" borderId="0"/>
    <xf numFmtId="0" fontId="117" fillId="0" borderId="0"/>
    <xf numFmtId="0" fontId="60" fillId="0" borderId="0"/>
    <xf numFmtId="0" fontId="117" fillId="0" borderId="0"/>
    <xf numFmtId="0" fontId="117" fillId="22" borderId="10" applyNumberFormat="0" applyFont="0" applyAlignment="0" applyProtection="0"/>
    <xf numFmtId="0" fontId="117" fillId="22" borderId="10" applyNumberFormat="0" applyFont="0" applyAlignment="0" applyProtection="0"/>
    <xf numFmtId="0" fontId="117" fillId="22" borderId="10" applyNumberFormat="0" applyFont="0" applyAlignment="0" applyProtection="0"/>
    <xf numFmtId="0" fontId="117" fillId="22" borderId="10" applyNumberFormat="0" applyFont="0" applyAlignment="0" applyProtection="0"/>
    <xf numFmtId="0" fontId="29" fillId="34" borderId="11" applyNumberFormat="0" applyAlignment="0" applyProtection="0"/>
    <xf numFmtId="0" fontId="29" fillId="34" borderId="11" applyNumberFormat="0" applyAlignment="0" applyProtection="0"/>
    <xf numFmtId="0" fontId="29" fillId="20" borderId="11" applyNumberFormat="0" applyAlignment="0" applyProtection="0"/>
    <xf numFmtId="0" fontId="29" fillId="34" borderId="11" applyNumberFormat="0" applyAlignment="0" applyProtection="0"/>
    <xf numFmtId="0" fontId="29" fillId="34" borderId="11" applyNumberFormat="0" applyAlignment="0" applyProtection="0"/>
    <xf numFmtId="0" fontId="29" fillId="34" borderId="11" applyNumberFormat="0" applyAlignment="0" applyProtection="0"/>
    <xf numFmtId="10" fontId="117" fillId="0" borderId="0" applyFont="0" applyFill="0" applyBorder="0" applyAlignment="0" applyProtection="0"/>
    <xf numFmtId="10" fontId="117" fillId="0" borderId="0" applyFont="0" applyFill="0" applyBorder="0" applyAlignment="0" applyProtection="0"/>
    <xf numFmtId="10" fontId="117" fillId="0" borderId="0" applyFont="0" applyFill="0" applyBorder="0" applyAlignment="0" applyProtection="0"/>
    <xf numFmtId="10" fontId="117" fillId="0" borderId="0" applyFont="0" applyFill="0" applyBorder="0" applyAlignment="0" applyProtection="0"/>
    <xf numFmtId="10" fontId="117" fillId="0" borderId="0" applyFont="0" applyFill="0" applyBorder="0" applyAlignment="0" applyProtection="0"/>
    <xf numFmtId="10" fontId="117" fillId="0" borderId="0" applyFont="0" applyFill="0" applyBorder="0" applyAlignment="0" applyProtection="0"/>
    <xf numFmtId="10" fontId="117" fillId="0" borderId="0" applyFont="0" applyFill="0" applyBorder="0" applyAlignment="0" applyProtection="0"/>
    <xf numFmtId="10" fontId="117" fillId="0" borderId="0" applyFont="0" applyFill="0" applyBorder="0" applyAlignment="0" applyProtection="0"/>
    <xf numFmtId="10" fontId="117" fillId="0" borderId="0" applyFont="0" applyFill="0" applyBorder="0" applyAlignment="0" applyProtection="0"/>
    <xf numFmtId="10" fontId="117" fillId="0" borderId="0" applyFont="0" applyFill="0" applyBorder="0" applyAlignment="0" applyProtection="0"/>
    <xf numFmtId="10" fontId="117" fillId="0" borderId="0" applyFont="0" applyFill="0" applyBorder="0" applyAlignment="0" applyProtection="0"/>
    <xf numFmtId="10" fontId="117" fillId="0" borderId="0" applyFont="0" applyFill="0" applyBorder="0" applyAlignment="0" applyProtection="0"/>
    <xf numFmtId="10"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60"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60"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60" fillId="0" borderId="0" applyFont="0" applyFill="0" applyBorder="0" applyAlignment="0" applyProtection="0"/>
    <xf numFmtId="9" fontId="117" fillId="0" borderId="0" applyFont="0" applyFill="0" applyBorder="0" applyAlignment="0" applyProtection="0"/>
    <xf numFmtId="9" fontId="60" fillId="0" borderId="0" applyFont="0" applyFill="0" applyBorder="0" applyAlignment="0" applyProtection="0"/>
    <xf numFmtId="0" fontId="117" fillId="32" borderId="12" applyNumberFormat="0" applyProtection="0">
      <alignment horizontal="left" vertical="center" indent="1"/>
    </xf>
    <xf numFmtId="0" fontId="117" fillId="32" borderId="12" applyNumberFormat="0" applyProtection="0">
      <alignment horizontal="left" vertical="center" indent="1"/>
    </xf>
    <xf numFmtId="0" fontId="117" fillId="32" borderId="12" applyNumberFormat="0" applyProtection="0">
      <alignment horizontal="left" vertical="center" indent="1"/>
    </xf>
    <xf numFmtId="0" fontId="117" fillId="32" borderId="12" applyNumberFormat="0" applyProtection="0">
      <alignment horizontal="left" vertical="center" indent="1"/>
    </xf>
    <xf numFmtId="0" fontId="117" fillId="32" borderId="12" applyNumberFormat="0" applyProtection="0">
      <alignment horizontal="left" vertical="center" indent="1"/>
    </xf>
    <xf numFmtId="0" fontId="117" fillId="32" borderId="12" applyNumberFormat="0" applyProtection="0">
      <alignment horizontal="left" vertical="center" indent="1"/>
    </xf>
    <xf numFmtId="0" fontId="117" fillId="32" borderId="12" applyNumberFormat="0" applyProtection="0">
      <alignment horizontal="left" vertical="center" indent="1"/>
    </xf>
    <xf numFmtId="0" fontId="117" fillId="32" borderId="12" applyNumberFormat="0" applyProtection="0">
      <alignment horizontal="left" vertical="center" indent="1"/>
    </xf>
    <xf numFmtId="0" fontId="117" fillId="32" borderId="12" applyNumberFormat="0" applyProtection="0">
      <alignment horizontal="left" vertical="center" indent="1"/>
    </xf>
    <xf numFmtId="0" fontId="117" fillId="32" borderId="12" applyNumberFormat="0" applyProtection="0">
      <alignment horizontal="left" vertical="center" indent="1"/>
    </xf>
    <xf numFmtId="0" fontId="117" fillId="32" borderId="12" applyNumberFormat="0" applyProtection="0">
      <alignment horizontal="left" vertical="center" indent="1"/>
    </xf>
    <xf numFmtId="0" fontId="117" fillId="32" borderId="12" applyNumberFormat="0" applyProtection="0">
      <alignment horizontal="left" vertical="center" indent="1"/>
    </xf>
    <xf numFmtId="0" fontId="117" fillId="32" borderId="12" applyNumberFormat="0" applyProtection="0">
      <alignment horizontal="left" vertical="center" indent="1"/>
    </xf>
    <xf numFmtId="0" fontId="117" fillId="32" borderId="12" applyNumberFormat="0" applyProtection="0">
      <alignment horizontal="left" vertical="top" indent="1"/>
    </xf>
    <xf numFmtId="0" fontId="117" fillId="32" borderId="12" applyNumberFormat="0" applyProtection="0">
      <alignment horizontal="left" vertical="top" indent="1"/>
    </xf>
    <xf numFmtId="0" fontId="117" fillId="32" borderId="12" applyNumberFormat="0" applyProtection="0">
      <alignment horizontal="left" vertical="top" indent="1"/>
    </xf>
    <xf numFmtId="0" fontId="117" fillId="32" borderId="12" applyNumberFormat="0" applyProtection="0">
      <alignment horizontal="left" vertical="top" indent="1"/>
    </xf>
    <xf numFmtId="0" fontId="117" fillId="32" borderId="12" applyNumberFormat="0" applyProtection="0">
      <alignment horizontal="left" vertical="top" indent="1"/>
    </xf>
    <xf numFmtId="0" fontId="117" fillId="32" borderId="12" applyNumberFormat="0" applyProtection="0">
      <alignment horizontal="left" vertical="top" indent="1"/>
    </xf>
    <xf numFmtId="0" fontId="117" fillId="32" borderId="12" applyNumberFormat="0" applyProtection="0">
      <alignment horizontal="left" vertical="top" indent="1"/>
    </xf>
    <xf numFmtId="0" fontId="117" fillId="32" borderId="12" applyNumberFormat="0" applyProtection="0">
      <alignment horizontal="left" vertical="top" indent="1"/>
    </xf>
    <xf numFmtId="0" fontId="117" fillId="33" borderId="12" applyNumberFormat="0" applyProtection="0">
      <alignment horizontal="left" vertical="center" indent="1"/>
    </xf>
    <xf numFmtId="0" fontId="117" fillId="33" borderId="12" applyNumberFormat="0" applyProtection="0">
      <alignment horizontal="left" vertical="center" indent="1"/>
    </xf>
    <xf numFmtId="0" fontId="117" fillId="33" borderId="12" applyNumberFormat="0" applyProtection="0">
      <alignment horizontal="left" vertical="center" indent="1"/>
    </xf>
    <xf numFmtId="0" fontId="117" fillId="33" borderId="12" applyNumberFormat="0" applyProtection="0">
      <alignment horizontal="left" vertical="center" indent="1"/>
    </xf>
    <xf numFmtId="0" fontId="117" fillId="33" borderId="12" applyNumberFormat="0" applyProtection="0">
      <alignment horizontal="left" vertical="center" indent="1"/>
    </xf>
    <xf numFmtId="0" fontId="117" fillId="33" borderId="12" applyNumberFormat="0" applyProtection="0">
      <alignment horizontal="left" vertical="center" indent="1"/>
    </xf>
    <xf numFmtId="0" fontId="117" fillId="33" borderId="12" applyNumberFormat="0" applyProtection="0">
      <alignment horizontal="left" vertical="center" indent="1"/>
    </xf>
    <xf numFmtId="0" fontId="117" fillId="33" borderId="12" applyNumberFormat="0" applyProtection="0">
      <alignment horizontal="left" vertical="center" indent="1"/>
    </xf>
    <xf numFmtId="0" fontId="117" fillId="33" borderId="12" applyNumberFormat="0" applyProtection="0">
      <alignment horizontal="left" vertical="center" indent="1"/>
    </xf>
    <xf numFmtId="0" fontId="117" fillId="33" borderId="12" applyNumberFormat="0" applyProtection="0">
      <alignment horizontal="left" vertical="center" indent="1"/>
    </xf>
    <xf numFmtId="0" fontId="117" fillId="33" borderId="12" applyNumberFormat="0" applyProtection="0">
      <alignment horizontal="left" vertical="center" indent="1"/>
    </xf>
    <xf numFmtId="0" fontId="117" fillId="33" borderId="12" applyNumberFormat="0" applyProtection="0">
      <alignment horizontal="left" vertical="center" indent="1"/>
    </xf>
    <xf numFmtId="0" fontId="117" fillId="33" borderId="12" applyNumberFormat="0" applyProtection="0">
      <alignment horizontal="left" vertical="center" indent="1"/>
    </xf>
    <xf numFmtId="0" fontId="117" fillId="33" borderId="12" applyNumberFormat="0" applyProtection="0">
      <alignment horizontal="left" vertical="top" indent="1"/>
    </xf>
    <xf numFmtId="0" fontId="117" fillId="33" borderId="12" applyNumberFormat="0" applyProtection="0">
      <alignment horizontal="left" vertical="top" indent="1"/>
    </xf>
    <xf numFmtId="0" fontId="117" fillId="33" borderId="12" applyNumberFormat="0" applyProtection="0">
      <alignment horizontal="left" vertical="top" indent="1"/>
    </xf>
    <xf numFmtId="0" fontId="117" fillId="33" borderId="12" applyNumberFormat="0" applyProtection="0">
      <alignment horizontal="left" vertical="top" indent="1"/>
    </xf>
    <xf numFmtId="0" fontId="117" fillId="33" borderId="12" applyNumberFormat="0" applyProtection="0">
      <alignment horizontal="left" vertical="top" indent="1"/>
    </xf>
    <xf numFmtId="0" fontId="117" fillId="33" borderId="12" applyNumberFormat="0" applyProtection="0">
      <alignment horizontal="left" vertical="top" indent="1"/>
    </xf>
    <xf numFmtId="0" fontId="117" fillId="33" borderId="12" applyNumberFormat="0" applyProtection="0">
      <alignment horizontal="left" vertical="top" indent="1"/>
    </xf>
    <xf numFmtId="0" fontId="117" fillId="33" borderId="12" applyNumberFormat="0" applyProtection="0">
      <alignment horizontal="left" vertical="top" indent="1"/>
    </xf>
    <xf numFmtId="0" fontId="117" fillId="8" borderId="12" applyNumberFormat="0" applyProtection="0">
      <alignment horizontal="left" vertical="center" indent="1"/>
    </xf>
    <xf numFmtId="0" fontId="117" fillId="8" borderId="12" applyNumberFormat="0" applyProtection="0">
      <alignment horizontal="left" vertical="center" indent="1"/>
    </xf>
    <xf numFmtId="0" fontId="117" fillId="8" borderId="12" applyNumberFormat="0" applyProtection="0">
      <alignment horizontal="left" vertical="center" indent="1"/>
    </xf>
    <xf numFmtId="0" fontId="117" fillId="8" borderId="12" applyNumberFormat="0" applyProtection="0">
      <alignment horizontal="left" vertical="center" indent="1"/>
    </xf>
    <xf numFmtId="0" fontId="117" fillId="8" borderId="12" applyNumberFormat="0" applyProtection="0">
      <alignment horizontal="left" vertical="center" indent="1"/>
    </xf>
    <xf numFmtId="0" fontId="117" fillId="8" borderId="12" applyNumberFormat="0" applyProtection="0">
      <alignment horizontal="left" vertical="center" indent="1"/>
    </xf>
    <xf numFmtId="0" fontId="117" fillId="8" borderId="12" applyNumberFormat="0" applyProtection="0">
      <alignment horizontal="left" vertical="center" indent="1"/>
    </xf>
    <xf numFmtId="0" fontId="117" fillId="8" borderId="12" applyNumberFormat="0" applyProtection="0">
      <alignment horizontal="left" vertical="center" indent="1"/>
    </xf>
    <xf numFmtId="0" fontId="117" fillId="8" borderId="12" applyNumberFormat="0" applyProtection="0">
      <alignment horizontal="left" vertical="center" indent="1"/>
    </xf>
    <xf numFmtId="0" fontId="117" fillId="8" borderId="12" applyNumberFormat="0" applyProtection="0">
      <alignment horizontal="left" vertical="center" indent="1"/>
    </xf>
    <xf numFmtId="0" fontId="117" fillId="8" borderId="12" applyNumberFormat="0" applyProtection="0">
      <alignment horizontal="left" vertical="center" indent="1"/>
    </xf>
    <xf numFmtId="0" fontId="117" fillId="8" borderId="12" applyNumberFormat="0" applyProtection="0">
      <alignment horizontal="left" vertical="center" indent="1"/>
    </xf>
    <xf numFmtId="0" fontId="117" fillId="8" borderId="12" applyNumberFormat="0" applyProtection="0">
      <alignment horizontal="left" vertical="center" indent="1"/>
    </xf>
    <xf numFmtId="0" fontId="117" fillId="8" borderId="12" applyNumberFormat="0" applyProtection="0">
      <alignment horizontal="left" vertical="top" indent="1"/>
    </xf>
    <xf numFmtId="0" fontId="117" fillId="8" borderId="12" applyNumberFormat="0" applyProtection="0">
      <alignment horizontal="left" vertical="top" indent="1"/>
    </xf>
    <xf numFmtId="0" fontId="117" fillId="8" borderId="12" applyNumberFormat="0" applyProtection="0">
      <alignment horizontal="left" vertical="top" indent="1"/>
    </xf>
    <xf numFmtId="0" fontId="117" fillId="8" borderId="12" applyNumberFormat="0" applyProtection="0">
      <alignment horizontal="left" vertical="top" indent="1"/>
    </xf>
    <xf numFmtId="0" fontId="117" fillId="8" borderId="12" applyNumberFormat="0" applyProtection="0">
      <alignment horizontal="left" vertical="top" indent="1"/>
    </xf>
    <xf numFmtId="0" fontId="117" fillId="8" borderId="12" applyNumberFormat="0" applyProtection="0">
      <alignment horizontal="left" vertical="top" indent="1"/>
    </xf>
    <xf numFmtId="0" fontId="117" fillId="8" borderId="12" applyNumberFormat="0" applyProtection="0">
      <alignment horizontal="left" vertical="top" indent="1"/>
    </xf>
    <xf numFmtId="0" fontId="117" fillId="8" borderId="12" applyNumberFormat="0" applyProtection="0">
      <alignment horizontal="left" vertical="top" indent="1"/>
    </xf>
    <xf numFmtId="0" fontId="117" fillId="36" borderId="12" applyNumberFormat="0" applyProtection="0">
      <alignment horizontal="left" vertical="center" indent="1"/>
    </xf>
    <xf numFmtId="0" fontId="117" fillId="36" borderId="12" applyNumberFormat="0" applyProtection="0">
      <alignment horizontal="left" vertical="center" indent="1"/>
    </xf>
    <xf numFmtId="0" fontId="117" fillId="36" borderId="12" applyNumberFormat="0" applyProtection="0">
      <alignment horizontal="left" vertical="center" indent="1"/>
    </xf>
    <xf numFmtId="0" fontId="117" fillId="36" borderId="12" applyNumberFormat="0" applyProtection="0">
      <alignment horizontal="left" vertical="center" indent="1"/>
    </xf>
    <xf numFmtId="0" fontId="117" fillId="36" borderId="12" applyNumberFormat="0" applyProtection="0">
      <alignment horizontal="left" vertical="center" indent="1"/>
    </xf>
    <xf numFmtId="0" fontId="117" fillId="36" borderId="12" applyNumberFormat="0" applyProtection="0">
      <alignment horizontal="left" vertical="center" indent="1"/>
    </xf>
    <xf numFmtId="0" fontId="117" fillId="36" borderId="12" applyNumberFormat="0" applyProtection="0">
      <alignment horizontal="left" vertical="center" indent="1"/>
    </xf>
    <xf numFmtId="0" fontId="117" fillId="36" borderId="12" applyNumberFormat="0" applyProtection="0">
      <alignment horizontal="left" vertical="center" indent="1"/>
    </xf>
    <xf numFmtId="0" fontId="117" fillId="36" borderId="12" applyNumberFormat="0" applyProtection="0">
      <alignment horizontal="left" vertical="center" indent="1"/>
    </xf>
    <xf numFmtId="0" fontId="117" fillId="36" borderId="12" applyNumberFormat="0" applyProtection="0">
      <alignment horizontal="left" vertical="center" indent="1"/>
    </xf>
    <xf numFmtId="0" fontId="117" fillId="36" borderId="12" applyNumberFormat="0" applyProtection="0">
      <alignment horizontal="left" vertical="center" indent="1"/>
    </xf>
    <xf numFmtId="0" fontId="117" fillId="36" borderId="12" applyNumberFormat="0" applyProtection="0">
      <alignment horizontal="left" vertical="center" indent="1"/>
    </xf>
    <xf numFmtId="0" fontId="117" fillId="36" borderId="12" applyNumberFormat="0" applyProtection="0">
      <alignment horizontal="left" vertical="center" indent="1"/>
    </xf>
    <xf numFmtId="0" fontId="117" fillId="36" borderId="12" applyNumberFormat="0" applyProtection="0">
      <alignment horizontal="left" vertical="top" indent="1"/>
    </xf>
    <xf numFmtId="0" fontId="117" fillId="36" borderId="12" applyNumberFormat="0" applyProtection="0">
      <alignment horizontal="left" vertical="top" indent="1"/>
    </xf>
    <xf numFmtId="0" fontId="117" fillId="36" borderId="12" applyNumberFormat="0" applyProtection="0">
      <alignment horizontal="left" vertical="top" indent="1"/>
    </xf>
    <xf numFmtId="0" fontId="117" fillId="36" borderId="12" applyNumberFormat="0" applyProtection="0">
      <alignment horizontal="left" vertical="top" indent="1"/>
    </xf>
    <xf numFmtId="0" fontId="117" fillId="36" borderId="12" applyNumberFormat="0" applyProtection="0">
      <alignment horizontal="left" vertical="top" indent="1"/>
    </xf>
    <xf numFmtId="0" fontId="117" fillId="36" borderId="12" applyNumberFormat="0" applyProtection="0">
      <alignment horizontal="left" vertical="top" indent="1"/>
    </xf>
    <xf numFmtId="0" fontId="117" fillId="36" borderId="12" applyNumberFormat="0" applyProtection="0">
      <alignment horizontal="left" vertical="top" indent="1"/>
    </xf>
    <xf numFmtId="0" fontId="117" fillId="36" borderId="12" applyNumberFormat="0" applyProtection="0">
      <alignment horizontal="left" vertical="top" indent="1"/>
    </xf>
    <xf numFmtId="0" fontId="59" fillId="0" borderId="0" applyNumberFormat="0" applyFill="0" applyBorder="0" applyAlignment="0" applyProtection="0"/>
    <xf numFmtId="0" fontId="59" fillId="0" borderId="0" applyNumberFormat="0" applyFill="0" applyBorder="0" applyAlignment="0" applyProtection="0"/>
    <xf numFmtId="0" fontId="3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17" fillId="0" borderId="17" applyNumberFormat="0" applyFill="0" applyBorder="0" applyAlignment="0" applyProtection="0"/>
    <xf numFmtId="0" fontId="117" fillId="0" borderId="17" applyNumberFormat="0" applyFill="0" applyBorder="0" applyAlignment="0" applyProtection="0"/>
    <xf numFmtId="0" fontId="117" fillId="0" borderId="17" applyNumberFormat="0" applyFill="0" applyBorder="0" applyAlignment="0" applyProtection="0"/>
    <xf numFmtId="0" fontId="117" fillId="0" borderId="17" applyNumberFormat="0" applyFill="0" applyBorder="0" applyAlignment="0" applyProtection="0"/>
    <xf numFmtId="0" fontId="117" fillId="0" borderId="17" applyNumberFormat="0" applyFill="0" applyBorder="0" applyAlignment="0" applyProtection="0"/>
    <xf numFmtId="0" fontId="117" fillId="0" borderId="17" applyNumberFormat="0" applyFill="0" applyBorder="0" applyAlignment="0" applyProtection="0"/>
    <xf numFmtId="0" fontId="117" fillId="0" borderId="17" applyNumberFormat="0" applyFill="0" applyBorder="0" applyAlignment="0" applyProtection="0"/>
    <xf numFmtId="0" fontId="117" fillId="0" borderId="17" applyNumberFormat="0" applyFill="0" applyBorder="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19"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117" fillId="0" borderId="17" applyNumberFormat="0" applyFill="0" applyBorder="0" applyAlignment="0" applyProtection="0"/>
    <xf numFmtId="0" fontId="117" fillId="0" borderId="17" applyNumberFormat="0" applyFill="0" applyBorder="0" applyAlignment="0" applyProtection="0"/>
    <xf numFmtId="0" fontId="117" fillId="0" borderId="17" applyNumberFormat="0" applyFill="0" applyBorder="0" applyAlignment="0" applyProtection="0"/>
    <xf numFmtId="0" fontId="117" fillId="0" borderId="17" applyNumberFormat="0" applyFill="0" applyBorder="0" applyAlignment="0" applyProtection="0"/>
    <xf numFmtId="0" fontId="117" fillId="0" borderId="17" applyNumberFormat="0" applyFill="0" applyBorder="0" applyAlignment="0" applyProtection="0"/>
    <xf numFmtId="0" fontId="117" fillId="0" borderId="17" applyNumberFormat="0" applyFill="0" applyBorder="0" applyAlignment="0" applyProtection="0"/>
    <xf numFmtId="0" fontId="117" fillId="0" borderId="17" applyNumberFormat="0" applyFill="0" applyBorder="0" applyAlignment="0" applyProtection="0"/>
    <xf numFmtId="0" fontId="117" fillId="0" borderId="17" applyNumberFormat="0" applyFill="0" applyBorder="0" applyAlignment="0" applyProtection="0"/>
    <xf numFmtId="0" fontId="117" fillId="0" borderId="17" applyNumberFormat="0" applyFill="0" applyBorder="0" applyAlignment="0" applyProtection="0"/>
    <xf numFmtId="0" fontId="3" fillId="0" borderId="0"/>
    <xf numFmtId="0" fontId="117" fillId="0" borderId="0"/>
    <xf numFmtId="0" fontId="3" fillId="0" borderId="0"/>
    <xf numFmtId="0" fontId="3" fillId="0" borderId="0"/>
    <xf numFmtId="0" fontId="3" fillId="0" borderId="0"/>
    <xf numFmtId="0" fontId="3" fillId="0" borderId="0"/>
    <xf numFmtId="0" fontId="3" fillId="0" borderId="0"/>
    <xf numFmtId="0" fontId="3" fillId="0" borderId="0"/>
    <xf numFmtId="0" fontId="117"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7" fillId="0" borderId="0"/>
    <xf numFmtId="0" fontId="1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117" fillId="0" borderId="0" applyFont="0" applyFill="0" applyBorder="0" applyAlignment="0" applyProtection="0"/>
    <xf numFmtId="9" fontId="11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7" fillId="0" borderId="0"/>
    <xf numFmtId="0" fontId="117" fillId="0" borderId="0"/>
    <xf numFmtId="0" fontId="117" fillId="0" borderId="0"/>
    <xf numFmtId="43" fontId="117" fillId="0" borderId="0" applyFont="0" applyFill="0" applyBorder="0" applyAlignment="0" applyProtection="0"/>
    <xf numFmtId="9" fontId="117" fillId="0" borderId="0" applyFont="0" applyFill="0" applyBorder="0" applyAlignment="0" applyProtection="0"/>
    <xf numFmtId="43" fontId="117" fillId="0" borderId="0" applyFont="0" applyFill="0" applyBorder="0" applyAlignment="0" applyProtection="0"/>
    <xf numFmtId="9" fontId="11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117" fillId="0" borderId="0" applyFont="0" applyFill="0" applyBorder="0" applyAlignment="0" applyProtection="0"/>
    <xf numFmtId="9" fontId="11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117" fillId="0" borderId="0" applyFont="0" applyFill="0" applyBorder="0" applyAlignment="0" applyProtection="0"/>
    <xf numFmtId="9" fontId="11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117" fillId="0" borderId="0" applyFont="0" applyFill="0" applyBorder="0" applyAlignment="0" applyProtection="0"/>
    <xf numFmtId="9" fontId="11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7" fillId="0" borderId="0"/>
    <xf numFmtId="0" fontId="3" fillId="0" borderId="0"/>
    <xf numFmtId="9" fontId="60" fillId="0" borderId="0" applyFont="0" applyFill="0" applyBorder="0" applyAlignment="0" applyProtection="0"/>
    <xf numFmtId="0" fontId="26" fillId="7" borderId="2" applyNumberFormat="0" applyAlignment="0" applyProtection="0"/>
    <xf numFmtId="43" fontId="60" fillId="0" borderId="0" applyFont="0" applyFill="0" applyBorder="0" applyAlignment="0" applyProtection="0"/>
    <xf numFmtId="0" fontId="60" fillId="0" borderId="0"/>
    <xf numFmtId="43" fontId="117" fillId="0" borderId="0" applyFont="0" applyFill="0" applyBorder="0" applyAlignment="0" applyProtection="0"/>
    <xf numFmtId="9" fontId="117" fillId="0" borderId="0" applyFont="0" applyFill="0" applyBorder="0" applyAlignment="0" applyProtection="0"/>
    <xf numFmtId="0" fontId="117" fillId="0" borderId="0"/>
    <xf numFmtId="9" fontId="117" fillId="0" borderId="0" applyFont="0" applyFill="0" applyBorder="0" applyAlignment="0" applyProtection="0"/>
    <xf numFmtId="0" fontId="3" fillId="0" borderId="0"/>
    <xf numFmtId="0" fontId="3" fillId="0" borderId="0"/>
    <xf numFmtId="0" fontId="3" fillId="0" borderId="0"/>
    <xf numFmtId="0" fontId="3" fillId="0" borderId="0"/>
    <xf numFmtId="9" fontId="117" fillId="0" borderId="0" applyFont="0" applyFill="0" applyBorder="0" applyAlignment="0" applyProtection="0"/>
    <xf numFmtId="9" fontId="117" fillId="0" borderId="0" applyFont="0" applyFill="0" applyBorder="0" applyAlignment="0" applyProtection="0"/>
    <xf numFmtId="0" fontId="3" fillId="0" borderId="0"/>
    <xf numFmtId="0" fontId="3" fillId="0" borderId="0"/>
    <xf numFmtId="9" fontId="117"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9" fontId="117" fillId="0" borderId="0" applyFont="0" applyFill="0" applyBorder="0" applyAlignment="0" applyProtection="0"/>
    <xf numFmtId="43" fontId="11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11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117" fillId="0" borderId="0" applyFont="0" applyFill="0" applyBorder="0" applyAlignment="0" applyProtection="0"/>
    <xf numFmtId="0" fontId="3" fillId="0" borderId="0"/>
    <xf numFmtId="43" fontId="117" fillId="0" borderId="0" applyFont="0" applyFill="0" applyBorder="0" applyAlignment="0" applyProtection="0"/>
    <xf numFmtId="9" fontId="11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7" fillId="0" borderId="0"/>
    <xf numFmtId="0" fontId="3" fillId="0" borderId="0"/>
    <xf numFmtId="43" fontId="117" fillId="0" borderId="0" applyFont="0" applyFill="0" applyBorder="0" applyAlignment="0" applyProtection="0"/>
    <xf numFmtId="9"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9"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9" fontId="117" fillId="0" borderId="0" applyFont="0" applyFill="0" applyBorder="0" applyAlignment="0" applyProtection="0"/>
    <xf numFmtId="43"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9" fontId="11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11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117" fillId="0" borderId="0" applyFont="0" applyFill="0" applyBorder="0" applyAlignment="0" applyProtection="0"/>
    <xf numFmtId="9" fontId="11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0" fontId="117" fillId="0" borderId="0"/>
    <xf numFmtId="9" fontId="117" fillId="0" borderId="0" applyFont="0" applyFill="0" applyBorder="0" applyAlignment="0" applyProtection="0"/>
    <xf numFmtId="0" fontId="117" fillId="0" borderId="0"/>
    <xf numFmtId="9" fontId="117" fillId="0" borderId="0" applyFont="0" applyFill="0" applyBorder="0" applyAlignment="0" applyProtection="0"/>
    <xf numFmtId="0" fontId="3" fillId="0" borderId="0"/>
    <xf numFmtId="0" fontId="117" fillId="0" borderId="0"/>
    <xf numFmtId="0" fontId="3" fillId="0" borderId="0"/>
    <xf numFmtId="0" fontId="3" fillId="0" borderId="0"/>
    <xf numFmtId="0" fontId="3" fillId="0" borderId="0"/>
    <xf numFmtId="0" fontId="3" fillId="0" borderId="0"/>
    <xf numFmtId="0" fontId="3" fillId="0" borderId="0"/>
    <xf numFmtId="0" fontId="3" fillId="0" borderId="0"/>
    <xf numFmtId="43" fontId="1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117" fillId="0" borderId="0" applyFont="0" applyFill="0" applyBorder="0" applyAlignment="0" applyProtection="0"/>
    <xf numFmtId="9" fontId="11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7"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117" fillId="0" borderId="0" applyFont="0" applyFill="0" applyBorder="0" applyAlignment="0" applyProtection="0"/>
    <xf numFmtId="9" fontId="11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7" fillId="0" borderId="0"/>
    <xf numFmtId="9" fontId="60" fillId="0" borderId="0" applyFont="0" applyFill="0" applyBorder="0" applyAlignment="0" applyProtection="0"/>
    <xf numFmtId="43" fontId="60" fillId="0" borderId="0" applyFont="0" applyFill="0" applyBorder="0" applyAlignment="0" applyProtection="0"/>
    <xf numFmtId="0" fontId="60" fillId="0" borderId="0"/>
    <xf numFmtId="9" fontId="60" fillId="0" borderId="0" applyFont="0" applyFill="0" applyBorder="0" applyAlignment="0" applyProtection="0"/>
    <xf numFmtId="43" fontId="60" fillId="0" borderId="0" applyFont="0" applyFill="0" applyBorder="0" applyAlignment="0" applyProtection="0"/>
    <xf numFmtId="0" fontId="26" fillId="7" borderId="2" applyNumberFormat="0" applyAlignment="0" applyProtection="0"/>
    <xf numFmtId="0" fontId="60" fillId="0" borderId="0"/>
    <xf numFmtId="0" fontId="26" fillId="7" borderId="2" applyNumberFormat="0" applyAlignment="0" applyProtection="0"/>
    <xf numFmtId="43"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43" fontId="117" fillId="0" borderId="0" applyFont="0" applyFill="0" applyBorder="0" applyAlignment="0" applyProtection="0"/>
    <xf numFmtId="9" fontId="117" fillId="0" borderId="0" applyFont="0" applyFill="0" applyBorder="0" applyAlignment="0" applyProtection="0"/>
    <xf numFmtId="43" fontId="117" fillId="0" borderId="0" applyFont="0" applyFill="0" applyBorder="0" applyAlignment="0" applyProtection="0"/>
    <xf numFmtId="9" fontId="117" fillId="0" borderId="0" applyFont="0" applyFill="0" applyBorder="0" applyAlignment="0" applyProtection="0"/>
    <xf numFmtId="43" fontId="117" fillId="0" borderId="0" applyFont="0" applyFill="0" applyBorder="0" applyAlignment="0" applyProtection="0"/>
    <xf numFmtId="9" fontId="117" fillId="0" borderId="0" applyFont="0" applyFill="0" applyBorder="0" applyAlignment="0" applyProtection="0"/>
    <xf numFmtId="43"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0" fontId="117" fillId="0" borderId="0"/>
    <xf numFmtId="43" fontId="117" fillId="0" borderId="0" applyFont="0" applyFill="0" applyBorder="0" applyAlignment="0" applyProtection="0"/>
    <xf numFmtId="43" fontId="117" fillId="0" borderId="0" applyFont="0" applyFill="0" applyBorder="0" applyAlignment="0" applyProtection="0"/>
    <xf numFmtId="0" fontId="117" fillId="0" borderId="0"/>
    <xf numFmtId="0" fontId="117" fillId="0" borderId="0"/>
    <xf numFmtId="0" fontId="117" fillId="0" borderId="0"/>
    <xf numFmtId="43" fontId="117" fillId="0" borderId="0" applyFont="0" applyFill="0" applyBorder="0" applyAlignment="0" applyProtection="0"/>
    <xf numFmtId="0" fontId="117" fillId="0" borderId="0"/>
    <xf numFmtId="43" fontId="117" fillId="0" borderId="0" applyFont="0" applyFill="0" applyBorder="0" applyAlignment="0" applyProtection="0"/>
    <xf numFmtId="9" fontId="117" fillId="0" borderId="0" applyFont="0" applyFill="0" applyBorder="0" applyAlignment="0" applyProtection="0"/>
    <xf numFmtId="0" fontId="117" fillId="0" borderId="0"/>
    <xf numFmtId="9" fontId="117" fillId="0" borderId="0" applyFont="0" applyFill="0" applyBorder="0" applyAlignment="0" applyProtection="0"/>
    <xf numFmtId="0" fontId="117" fillId="0" borderId="0"/>
    <xf numFmtId="0" fontId="117" fillId="0" borderId="0"/>
    <xf numFmtId="43" fontId="117" fillId="0" borderId="0" applyFont="0" applyFill="0" applyBorder="0" applyAlignment="0" applyProtection="0"/>
    <xf numFmtId="43" fontId="117" fillId="0" borderId="0" applyFont="0" applyFill="0" applyBorder="0" applyAlignment="0" applyProtection="0"/>
    <xf numFmtId="0" fontId="117" fillId="0" borderId="0"/>
    <xf numFmtId="43" fontId="117" fillId="0" borderId="0" applyFont="0" applyFill="0" applyBorder="0" applyAlignment="0" applyProtection="0"/>
    <xf numFmtId="0" fontId="117" fillId="0" borderId="0"/>
    <xf numFmtId="43" fontId="117" fillId="0" borderId="0" applyFont="0" applyFill="0" applyBorder="0" applyAlignment="0" applyProtection="0"/>
    <xf numFmtId="0" fontId="117" fillId="0" borderId="0"/>
    <xf numFmtId="9" fontId="117" fillId="0" borderId="0" applyFont="0" applyFill="0" applyBorder="0" applyAlignment="0" applyProtection="0"/>
    <xf numFmtId="43" fontId="117" fillId="0" borderId="0" applyFont="0" applyFill="0" applyBorder="0" applyAlignment="0" applyProtection="0"/>
    <xf numFmtId="0" fontId="117" fillId="0" borderId="0"/>
    <xf numFmtId="9" fontId="117" fillId="0" borderId="0" applyFont="0" applyFill="0" applyBorder="0" applyAlignment="0" applyProtection="0"/>
    <xf numFmtId="9" fontId="117" fillId="0" borderId="0" applyFont="0" applyFill="0" applyBorder="0" applyAlignment="0" applyProtection="0"/>
    <xf numFmtId="43" fontId="117" fillId="0" borderId="0" applyFont="0" applyFill="0" applyBorder="0" applyAlignment="0" applyProtection="0"/>
    <xf numFmtId="0" fontId="117" fillId="0" borderId="0"/>
    <xf numFmtId="9" fontId="117" fillId="0" borderId="0" applyFont="0" applyFill="0" applyBorder="0" applyAlignment="0" applyProtection="0"/>
    <xf numFmtId="9" fontId="117" fillId="0" borderId="0" applyFont="0" applyFill="0" applyBorder="0" applyAlignment="0" applyProtection="0"/>
    <xf numFmtId="43" fontId="11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117" fillId="0" borderId="0" applyFont="0" applyFill="0" applyBorder="0" applyAlignment="0" applyProtection="0"/>
    <xf numFmtId="9" fontId="11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17" fillId="0" borderId="0"/>
    <xf numFmtId="0" fontId="3" fillId="0" borderId="0"/>
    <xf numFmtId="0" fontId="3" fillId="0" borderId="0"/>
    <xf numFmtId="43" fontId="3"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4"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0" fontId="3" fillId="0" borderId="0"/>
    <xf numFmtId="0" fontId="3" fillId="0" borderId="0"/>
    <xf numFmtId="0" fontId="3" fillId="0" borderId="0"/>
    <xf numFmtId="0" fontId="3" fillId="0" borderId="0"/>
    <xf numFmtId="0" fontId="3" fillId="55" borderId="0" applyNumberFormat="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0" fontId="118" fillId="0" borderId="0"/>
    <xf numFmtId="0" fontId="117" fillId="0" borderId="0"/>
    <xf numFmtId="0" fontId="120" fillId="0" borderId="0" applyNumberFormat="0" applyFill="0" applyBorder="0" applyAlignment="0" applyProtection="0"/>
    <xf numFmtId="0" fontId="2" fillId="0" borderId="0"/>
    <xf numFmtId="0" fontId="2" fillId="0" borderId="0"/>
    <xf numFmtId="0" fontId="2" fillId="0" borderId="0"/>
    <xf numFmtId="0" fontId="1" fillId="70" borderId="0" applyNumberFormat="0" applyBorder="0" applyAlignment="0" applyProtection="0"/>
    <xf numFmtId="0" fontId="117" fillId="0" borderId="0"/>
  </cellStyleXfs>
  <cellXfs count="2729">
    <xf numFmtId="0" fontId="0" fillId="0" borderId="0" xfId="0"/>
    <xf numFmtId="0" fontId="16" fillId="0" borderId="0" xfId="0" applyFont="1"/>
    <xf numFmtId="164" fontId="6" fillId="0" borderId="0" xfId="0" applyNumberFormat="1" applyFont="1"/>
    <xf numFmtId="3" fontId="0" fillId="0" borderId="0" xfId="0" applyNumberFormat="1"/>
    <xf numFmtId="3" fontId="6" fillId="0" borderId="0" xfId="0" applyNumberFormat="1" applyFont="1"/>
    <xf numFmtId="0" fontId="6" fillId="0" borderId="0" xfId="0" applyFont="1"/>
    <xf numFmtId="0" fontId="0" fillId="0" borderId="0" xfId="0" applyAlignment="1">
      <alignment vertical="center"/>
    </xf>
    <xf numFmtId="9" fontId="0" fillId="0" borderId="0" xfId="0" applyNumberFormat="1"/>
    <xf numFmtId="0" fontId="0" fillId="0" borderId="0" xfId="0" quotePrefix="1" applyAlignment="1">
      <alignment vertical="center"/>
    </xf>
    <xf numFmtId="9" fontId="0" fillId="0" borderId="0" xfId="0" applyNumberFormat="1" applyAlignment="1">
      <alignment vertical="center"/>
    </xf>
    <xf numFmtId="0" fontId="84" fillId="0" borderId="0" xfId="0" applyFont="1"/>
    <xf numFmtId="175" fontId="6" fillId="0" borderId="0" xfId="0" applyNumberFormat="1" applyFont="1"/>
    <xf numFmtId="0" fontId="86" fillId="0" borderId="0" xfId="0" applyFont="1"/>
    <xf numFmtId="0" fontId="6" fillId="0" borderId="0" xfId="0" applyFont="1" applyAlignment="1">
      <alignment horizontal="center"/>
    </xf>
    <xf numFmtId="0" fontId="5" fillId="0" borderId="0" xfId="0" applyFont="1" applyAlignment="1">
      <alignment vertical="center" wrapText="1"/>
    </xf>
    <xf numFmtId="0" fontId="6" fillId="0" borderId="0" xfId="0" applyFont="1" applyAlignment="1">
      <alignment vertical="center"/>
    </xf>
    <xf numFmtId="0" fontId="6" fillId="0" borderId="0" xfId="0" applyFont="1" applyAlignment="1">
      <alignment wrapText="1" readingOrder="1"/>
    </xf>
    <xf numFmtId="6" fontId="6" fillId="0" borderId="0" xfId="0" applyNumberFormat="1" applyFont="1"/>
    <xf numFmtId="164" fontId="6" fillId="0" borderId="0" xfId="4" applyNumberFormat="1" applyFont="1"/>
    <xf numFmtId="0" fontId="6" fillId="56" borderId="0" xfId="0" applyFont="1" applyFill="1"/>
    <xf numFmtId="165" fontId="6" fillId="0" borderId="0" xfId="2" applyNumberFormat="1" applyFont="1"/>
    <xf numFmtId="44" fontId="6" fillId="0" borderId="0" xfId="2" applyFont="1"/>
    <xf numFmtId="0" fontId="6" fillId="0" borderId="0" xfId="0" applyFont="1" applyAlignment="1">
      <alignment wrapText="1"/>
    </xf>
    <xf numFmtId="165" fontId="6" fillId="0" borderId="0" xfId="0" applyNumberFormat="1" applyFont="1"/>
    <xf numFmtId="175" fontId="16" fillId="0" borderId="0" xfId="0" applyNumberFormat="1" applyFont="1"/>
    <xf numFmtId="43" fontId="6" fillId="0" borderId="0" xfId="4" applyFont="1"/>
    <xf numFmtId="178" fontId="6" fillId="0" borderId="0" xfId="0" applyNumberFormat="1" applyFont="1"/>
    <xf numFmtId="0" fontId="83" fillId="0" borderId="0" xfId="0" applyFont="1" applyAlignment="1">
      <alignment vertical="center"/>
    </xf>
    <xf numFmtId="0" fontId="83" fillId="0" borderId="0" xfId="0" applyFont="1" applyAlignment="1">
      <alignment horizontal="center" vertical="center"/>
    </xf>
    <xf numFmtId="164" fontId="83" fillId="0" borderId="0" xfId="4" applyNumberFormat="1" applyFont="1" applyAlignment="1">
      <alignment vertical="center"/>
    </xf>
    <xf numFmtId="0" fontId="7" fillId="0" borderId="0" xfId="0" applyFont="1" applyAlignment="1">
      <alignment vertical="center"/>
    </xf>
    <xf numFmtId="0" fontId="7"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justify" wrapText="1"/>
    </xf>
    <xf numFmtId="0" fontId="89" fillId="0" borderId="0" xfId="0" applyFont="1" applyAlignment="1">
      <alignment vertical="center"/>
    </xf>
    <xf numFmtId="0" fontId="88" fillId="0" borderId="0" xfId="0" applyFont="1"/>
    <xf numFmtId="0" fontId="91" fillId="0" borderId="0" xfId="0" applyFont="1"/>
    <xf numFmtId="0" fontId="94" fillId="0" borderId="0" xfId="0" applyFont="1" applyAlignment="1">
      <alignment wrapText="1"/>
    </xf>
    <xf numFmtId="0" fontId="92" fillId="0" borderId="0" xfId="0" applyFont="1"/>
    <xf numFmtId="3" fontId="92" fillId="0" borderId="0" xfId="0" applyNumberFormat="1" applyFont="1"/>
    <xf numFmtId="3" fontId="91" fillId="0" borderId="0" xfId="0" applyNumberFormat="1" applyFont="1"/>
    <xf numFmtId="0" fontId="99" fillId="0" borderId="25" xfId="0" applyFont="1" applyBorder="1"/>
    <xf numFmtId="10" fontId="99" fillId="0" borderId="26" xfId="0" applyNumberFormat="1" applyFont="1" applyBorder="1"/>
    <xf numFmtId="0" fontId="99" fillId="0" borderId="26" xfId="0" applyFont="1" applyBorder="1"/>
    <xf numFmtId="10" fontId="99" fillId="0" borderId="0" xfId="0" applyNumberFormat="1" applyFont="1"/>
    <xf numFmtId="9" fontId="91" fillId="0" borderId="0" xfId="0" applyNumberFormat="1" applyFont="1"/>
    <xf numFmtId="0" fontId="92" fillId="0" borderId="0" xfId="329" applyFont="1"/>
    <xf numFmtId="3" fontId="92" fillId="0" borderId="0" xfId="329" applyNumberFormat="1" applyFont="1"/>
    <xf numFmtId="3" fontId="104" fillId="0" borderId="0" xfId="329" applyNumberFormat="1" applyFont="1"/>
    <xf numFmtId="0" fontId="105" fillId="0" borderId="0" xfId="329" applyFont="1"/>
    <xf numFmtId="9" fontId="92" fillId="0" borderId="0" xfId="4" applyNumberFormat="1" applyFont="1" applyBorder="1" applyAlignment="1">
      <alignment horizontal="right"/>
    </xf>
    <xf numFmtId="9" fontId="92" fillId="0" borderId="0" xfId="4" applyNumberFormat="1" applyFont="1" applyBorder="1" applyAlignment="1"/>
    <xf numFmtId="9" fontId="98" fillId="0" borderId="0" xfId="4" applyNumberFormat="1" applyFont="1" applyBorder="1" applyAlignment="1">
      <alignment horizontal="right"/>
    </xf>
    <xf numFmtId="9" fontId="98" fillId="0" borderId="0" xfId="4" applyNumberFormat="1" applyFont="1" applyBorder="1" applyAlignment="1"/>
    <xf numFmtId="0" fontId="98" fillId="0" borderId="0" xfId="0" applyFont="1"/>
    <xf numFmtId="0" fontId="102" fillId="0" borderId="0" xfId="0" applyFont="1" applyAlignment="1">
      <alignment horizontal="center" wrapText="1"/>
    </xf>
    <xf numFmtId="0" fontId="92" fillId="0" borderId="0" xfId="0" applyFont="1" applyAlignment="1">
      <alignment vertical="center"/>
    </xf>
    <xf numFmtId="14" fontId="98" fillId="0" borderId="27" xfId="331" applyNumberFormat="1" applyFont="1" applyBorder="1" applyAlignment="1">
      <alignment horizontal="left"/>
    </xf>
    <xf numFmtId="0" fontId="88" fillId="0" borderId="0" xfId="331" applyFont="1" applyAlignment="1">
      <alignment horizontal="center"/>
    </xf>
    <xf numFmtId="3" fontId="91" fillId="0" borderId="0" xfId="331" applyNumberFormat="1" applyFont="1"/>
    <xf numFmtId="0" fontId="91" fillId="0" borderId="0" xfId="331" applyFont="1"/>
    <xf numFmtId="0" fontId="106" fillId="0" borderId="0" xfId="331" applyFont="1" applyAlignment="1">
      <alignment horizontal="center" vertical="center" wrapText="1"/>
    </xf>
    <xf numFmtId="0" fontId="104" fillId="0" borderId="0" xfId="0" applyFont="1"/>
    <xf numFmtId="0" fontId="92" fillId="0" borderId="0" xfId="331" applyFont="1"/>
    <xf numFmtId="9" fontId="92" fillId="0" borderId="31" xfId="0" applyNumberFormat="1" applyFont="1" applyBorder="1" applyAlignment="1">
      <alignment horizontal="right" wrapText="1"/>
    </xf>
    <xf numFmtId="42" fontId="92" fillId="0" borderId="0" xfId="1" applyNumberFormat="1" applyFont="1"/>
    <xf numFmtId="9" fontId="92" fillId="0" borderId="31" xfId="0" quotePrefix="1" applyNumberFormat="1" applyFont="1" applyBorder="1" applyAlignment="1">
      <alignment horizontal="left" wrapText="1"/>
    </xf>
    <xf numFmtId="42" fontId="98" fillId="0" borderId="0" xfId="1" applyNumberFormat="1" applyFont="1" applyFill="1"/>
    <xf numFmtId="10" fontId="91" fillId="0" borderId="0" xfId="0" applyNumberFormat="1" applyFont="1"/>
    <xf numFmtId="6" fontId="92" fillId="0" borderId="0" xfId="0" applyNumberFormat="1" applyFont="1"/>
    <xf numFmtId="0" fontId="85" fillId="0" borderId="0" xfId="0" applyFont="1" applyAlignment="1">
      <alignment vertical="center" wrapText="1"/>
    </xf>
    <xf numFmtId="0" fontId="107" fillId="0" borderId="0" xfId="0" applyFont="1"/>
    <xf numFmtId="0" fontId="87" fillId="0" borderId="0" xfId="0" applyFont="1" applyAlignment="1">
      <alignment vertical="center"/>
    </xf>
    <xf numFmtId="0" fontId="107" fillId="0" borderId="0" xfId="0" applyFont="1" applyAlignment="1">
      <alignment horizontal="left"/>
    </xf>
    <xf numFmtId="43" fontId="91" fillId="0" borderId="0" xfId="4" applyFont="1"/>
    <xf numFmtId="170" fontId="91" fillId="0" borderId="0" xfId="1" applyNumberFormat="1" applyFont="1"/>
    <xf numFmtId="9" fontId="92" fillId="0" borderId="29" xfId="623" applyFont="1" applyBorder="1"/>
    <xf numFmtId="9" fontId="92" fillId="56" borderId="29" xfId="623" applyFont="1" applyFill="1" applyBorder="1"/>
    <xf numFmtId="9" fontId="92" fillId="0" borderId="29" xfId="623" applyFont="1" applyBorder="1" applyAlignment="1">
      <alignment horizontal="right"/>
    </xf>
    <xf numFmtId="9" fontId="98" fillId="0" borderId="29" xfId="623" applyFont="1" applyBorder="1"/>
    <xf numFmtId="0" fontId="98" fillId="57" borderId="27" xfId="0" applyFont="1" applyFill="1" applyBorder="1"/>
    <xf numFmtId="0" fontId="92" fillId="57" borderId="27" xfId="0" applyFont="1" applyFill="1" applyBorder="1"/>
    <xf numFmtId="164" fontId="92" fillId="0" borderId="0" xfId="4" applyNumberFormat="1" applyFont="1"/>
    <xf numFmtId="164" fontId="92" fillId="0" borderId="0" xfId="0" applyNumberFormat="1" applyFont="1"/>
    <xf numFmtId="0" fontId="91" fillId="0" borderId="0" xfId="0" applyFont="1" applyAlignment="1">
      <alignment vertical="center"/>
    </xf>
    <xf numFmtId="0" fontId="88" fillId="0" borderId="28" xfId="0" applyFont="1" applyBorder="1"/>
    <xf numFmtId="0" fontId="88" fillId="0" borderId="29" xfId="0" applyFont="1" applyBorder="1"/>
    <xf numFmtId="0" fontId="92" fillId="0" borderId="29" xfId="333" applyFont="1" applyBorder="1" applyAlignment="1">
      <alignment horizontal="center" vertical="top" wrapText="1"/>
    </xf>
    <xf numFmtId="0" fontId="92" fillId="0" borderId="34" xfId="333" applyFont="1" applyBorder="1" applyAlignment="1">
      <alignment horizontal="justify" vertical="top" wrapText="1"/>
    </xf>
    <xf numFmtId="0" fontId="91" fillId="0" borderId="0" xfId="0" applyFont="1" applyAlignment="1">
      <alignment vertical="center" wrapText="1"/>
    </xf>
    <xf numFmtId="0" fontId="99" fillId="0" borderId="0" xfId="0" applyFont="1"/>
    <xf numFmtId="42" fontId="92" fillId="0" borderId="0" xfId="0" applyNumberFormat="1" applyFont="1"/>
    <xf numFmtId="0" fontId="0" fillId="0" borderId="0" xfId="335" applyFont="1"/>
    <xf numFmtId="0" fontId="92" fillId="0" borderId="0" xfId="0" applyFont="1" applyAlignment="1">
      <alignment horizontal="center"/>
    </xf>
    <xf numFmtId="49" fontId="92" fillId="0" borderId="0" xfId="0" applyNumberFormat="1" applyFont="1" applyAlignment="1">
      <alignment horizontal="center"/>
    </xf>
    <xf numFmtId="3" fontId="91" fillId="0" borderId="28" xfId="331" applyNumberFormat="1" applyFont="1" applyBorder="1" applyAlignment="1">
      <alignment horizontal="center" vertical="center"/>
    </xf>
    <xf numFmtId="3" fontId="91" fillId="0" borderId="29" xfId="331" applyNumberFormat="1" applyFont="1" applyBorder="1" applyAlignment="1">
      <alignment horizontal="center" vertical="center"/>
    </xf>
    <xf numFmtId="3" fontId="91" fillId="0" borderId="31" xfId="331" applyNumberFormat="1" applyFont="1" applyBorder="1" applyAlignment="1">
      <alignment horizontal="center" vertical="center"/>
    </xf>
    <xf numFmtId="3" fontId="91" fillId="0" borderId="36" xfId="331" applyNumberFormat="1" applyFont="1" applyBorder="1" applyAlignment="1">
      <alignment horizontal="center" vertical="center"/>
    </xf>
    <xf numFmtId="3" fontId="91" fillId="0" borderId="34" xfId="331" applyNumberFormat="1" applyFont="1" applyBorder="1" applyAlignment="1">
      <alignment horizontal="center" vertical="center"/>
    </xf>
    <xf numFmtId="3" fontId="91" fillId="0" borderId="29" xfId="0" applyNumberFormat="1" applyFont="1" applyBorder="1" applyAlignment="1">
      <alignment horizontal="center" vertical="center"/>
    </xf>
    <xf numFmtId="3" fontId="91" fillId="0" borderId="30" xfId="0" applyNumberFormat="1" applyFont="1" applyBorder="1" applyAlignment="1">
      <alignment horizontal="center" vertical="center"/>
    </xf>
    <xf numFmtId="3" fontId="91" fillId="0" borderId="28" xfId="0" applyNumberFormat="1" applyFont="1" applyBorder="1" applyAlignment="1">
      <alignment horizontal="center" vertical="center"/>
    </xf>
    <xf numFmtId="3" fontId="91" fillId="0" borderId="31" xfId="0" applyNumberFormat="1" applyFont="1" applyBorder="1" applyAlignment="1">
      <alignment horizontal="center" vertical="center"/>
    </xf>
    <xf numFmtId="9" fontId="91" fillId="0" borderId="31" xfId="331" applyNumberFormat="1" applyFont="1" applyBorder="1" applyAlignment="1">
      <alignment horizontal="center" vertical="center"/>
    </xf>
    <xf numFmtId="3" fontId="91" fillId="0" borderId="33" xfId="331" applyNumberFormat="1" applyFont="1" applyBorder="1" applyAlignment="1">
      <alignment horizontal="center" vertical="center"/>
    </xf>
    <xf numFmtId="0" fontId="91" fillId="0" borderId="0" xfId="2082" applyFont="1" applyAlignment="1">
      <alignment horizontal="left"/>
    </xf>
    <xf numFmtId="0" fontId="87" fillId="0" borderId="28" xfId="0" applyFont="1" applyBorder="1" applyAlignment="1">
      <alignment horizontal="center" wrapText="1"/>
    </xf>
    <xf numFmtId="172" fontId="87" fillId="0" borderId="29" xfId="0" applyNumberFormat="1" applyFont="1" applyBorder="1" applyAlignment="1">
      <alignment horizontal="center" wrapText="1"/>
    </xf>
    <xf numFmtId="172" fontId="87" fillId="0" borderId="31" xfId="0" applyNumberFormat="1" applyFont="1" applyBorder="1" applyAlignment="1">
      <alignment horizontal="center" wrapText="1"/>
    </xf>
    <xf numFmtId="1" fontId="87" fillId="0" borderId="29" xfId="0" applyNumberFormat="1" applyFont="1" applyBorder="1" applyAlignment="1">
      <alignment horizontal="center" wrapText="1"/>
    </xf>
    <xf numFmtId="1" fontId="87" fillId="0" borderId="31" xfId="0" applyNumberFormat="1" applyFont="1" applyBorder="1" applyAlignment="1">
      <alignment horizontal="center" wrapText="1"/>
    </xf>
    <xf numFmtId="0" fontId="95" fillId="0" borderId="0" xfId="0" applyFont="1"/>
    <xf numFmtId="3" fontId="87" fillId="0" borderId="0" xfId="0" applyNumberFormat="1" applyFont="1"/>
    <xf numFmtId="0" fontId="87" fillId="0" borderId="0" xfId="0" applyFont="1"/>
    <xf numFmtId="0" fontId="95" fillId="0" borderId="28" xfId="0" applyFont="1" applyBorder="1" applyAlignment="1">
      <alignment horizontal="center" wrapText="1"/>
    </xf>
    <xf numFmtId="0" fontId="95" fillId="0" borderId="29" xfId="0" applyFont="1" applyBorder="1" applyAlignment="1">
      <alignment horizontal="center" wrapText="1"/>
    </xf>
    <xf numFmtId="0" fontId="95" fillId="0" borderId="31" xfId="0" applyFont="1" applyBorder="1" applyAlignment="1">
      <alignment horizontal="center" wrapText="1"/>
    </xf>
    <xf numFmtId="3" fontId="87" fillId="0" borderId="28" xfId="0" applyNumberFormat="1" applyFont="1" applyBorder="1" applyAlignment="1">
      <alignment horizontal="center" vertical="center"/>
    </xf>
    <xf numFmtId="3" fontId="87" fillId="0" borderId="29" xfId="0" applyNumberFormat="1" applyFont="1" applyBorder="1" applyAlignment="1">
      <alignment horizontal="center" vertical="center"/>
    </xf>
    <xf numFmtId="3" fontId="87" fillId="0" borderId="31" xfId="0" applyNumberFormat="1" applyFont="1" applyBorder="1" applyAlignment="1">
      <alignment horizontal="center" vertical="center"/>
    </xf>
    <xf numFmtId="0" fontId="87" fillId="0" borderId="0" xfId="0" applyFont="1" applyAlignment="1">
      <alignment horizontal="left" vertical="center"/>
    </xf>
    <xf numFmtId="3" fontId="110" fillId="0" borderId="29" xfId="4" applyNumberFormat="1" applyFont="1" applyFill="1" applyBorder="1" applyAlignment="1">
      <alignment horizontal="center" vertical="center"/>
    </xf>
    <xf numFmtId="3" fontId="110" fillId="0" borderId="31" xfId="4" applyNumberFormat="1" applyFont="1" applyFill="1" applyBorder="1" applyAlignment="1">
      <alignment horizontal="center" vertical="center"/>
    </xf>
    <xf numFmtId="0" fontId="110" fillId="0" borderId="28" xfId="0" applyFont="1" applyBorder="1" applyAlignment="1">
      <alignment horizontal="right" wrapText="1"/>
    </xf>
    <xf numFmtId="0" fontId="110" fillId="0" borderId="29" xfId="0" applyFont="1" applyBorder="1" applyAlignment="1">
      <alignment horizontal="center" wrapText="1"/>
    </xf>
    <xf numFmtId="0" fontId="110" fillId="0" borderId="31" xfId="0" applyFont="1" applyBorder="1" applyAlignment="1">
      <alignment horizontal="center" wrapText="1"/>
    </xf>
    <xf numFmtId="164" fontId="87" fillId="0" borderId="0" xfId="0" applyNumberFormat="1" applyFont="1"/>
    <xf numFmtId="164" fontId="108" fillId="0" borderId="0" xfId="0" applyNumberFormat="1" applyFont="1"/>
    <xf numFmtId="14" fontId="115" fillId="0" borderId="34" xfId="0" applyNumberFormat="1" applyFont="1" applyBorder="1" applyAlignment="1">
      <alignment horizontal="left"/>
    </xf>
    <xf numFmtId="3" fontId="87" fillId="0" borderId="29" xfId="328" applyNumberFormat="1" applyFont="1" applyBorder="1" applyAlignment="1">
      <alignment horizontal="center" vertical="center"/>
    </xf>
    <xf numFmtId="3" fontId="87" fillId="0" borderId="29" xfId="330" applyNumberFormat="1" applyFont="1" applyBorder="1" applyAlignment="1">
      <alignment horizontal="center" vertical="center"/>
    </xf>
    <xf numFmtId="9" fontId="87" fillId="0" borderId="29" xfId="328" applyNumberFormat="1" applyFont="1" applyBorder="1" applyAlignment="1">
      <alignment horizontal="center" vertical="center"/>
    </xf>
    <xf numFmtId="10" fontId="87" fillId="0" borderId="31" xfId="328" applyNumberFormat="1" applyFont="1" applyBorder="1" applyAlignment="1">
      <alignment horizontal="center" vertical="center"/>
    </xf>
    <xf numFmtId="171" fontId="95" fillId="0" borderId="0" xfId="0" applyNumberFormat="1" applyFont="1" applyAlignment="1">
      <alignment horizontal="center"/>
    </xf>
    <xf numFmtId="3" fontId="87" fillId="0" borderId="37" xfId="331" applyNumberFormat="1" applyFont="1" applyBorder="1" applyAlignment="1">
      <alignment horizontal="center" vertical="center"/>
    </xf>
    <xf numFmtId="9" fontId="87" fillId="0" borderId="0" xfId="0" applyNumberFormat="1" applyFont="1"/>
    <xf numFmtId="9" fontId="87" fillId="0" borderId="37" xfId="4" applyNumberFormat="1" applyFont="1" applyFill="1" applyBorder="1" applyAlignment="1">
      <alignment horizontal="right"/>
    </xf>
    <xf numFmtId="171" fontId="95" fillId="0" borderId="28" xfId="331" applyNumberFormat="1" applyFont="1" applyBorder="1" applyAlignment="1">
      <alignment horizontal="left"/>
    </xf>
    <xf numFmtId="3" fontId="87" fillId="0" borderId="29" xfId="331" applyNumberFormat="1" applyFont="1" applyBorder="1" applyAlignment="1">
      <alignment horizontal="center" vertical="center"/>
    </xf>
    <xf numFmtId="10" fontId="87" fillId="0" borderId="29" xfId="331" applyNumberFormat="1" applyFont="1" applyBorder="1" applyAlignment="1">
      <alignment horizontal="center" vertical="center"/>
    </xf>
    <xf numFmtId="9" fontId="87" fillId="0" borderId="29" xfId="331" applyNumberFormat="1" applyFont="1" applyBorder="1" applyAlignment="1">
      <alignment horizontal="center" vertical="center"/>
    </xf>
    <xf numFmtId="10" fontId="87" fillId="0" borderId="31" xfId="331" applyNumberFormat="1" applyFont="1" applyBorder="1" applyAlignment="1">
      <alignment horizontal="center" vertical="center"/>
    </xf>
    <xf numFmtId="0" fontId="95" fillId="0" borderId="0" xfId="331" applyFont="1" applyAlignment="1">
      <alignment horizontal="center"/>
    </xf>
    <xf numFmtId="3" fontId="95" fillId="0" borderId="0" xfId="331" applyNumberFormat="1" applyFont="1" applyAlignment="1">
      <alignment horizontal="right"/>
    </xf>
    <xf numFmtId="10" fontId="95" fillId="0" borderId="0" xfId="331" applyNumberFormat="1" applyFont="1" applyAlignment="1">
      <alignment horizontal="right"/>
    </xf>
    <xf numFmtId="0" fontId="87" fillId="0" borderId="29" xfId="0" applyFont="1" applyBorder="1"/>
    <xf numFmtId="43" fontId="87" fillId="0" borderId="0" xfId="4" applyFont="1"/>
    <xf numFmtId="0" fontId="95" fillId="0" borderId="0" xfId="0" applyFont="1" applyAlignment="1">
      <alignment horizontal="centerContinuous"/>
    </xf>
    <xf numFmtId="0" fontId="87" fillId="0" borderId="28" xfId="0" applyFont="1" applyBorder="1"/>
    <xf numFmtId="0" fontId="7" fillId="0" borderId="0" xfId="0" applyFont="1"/>
    <xf numFmtId="0" fontId="87" fillId="0" borderId="0" xfId="0" applyFont="1" applyAlignment="1">
      <alignment horizontal="center" wrapText="1"/>
    </xf>
    <xf numFmtId="2" fontId="87" fillId="0" borderId="0" xfId="4" applyNumberFormat="1" applyFont="1" applyAlignment="1">
      <alignment horizontal="center"/>
    </xf>
    <xf numFmtId="0" fontId="95" fillId="0" borderId="0" xfId="0" applyFont="1" applyAlignment="1">
      <alignment vertical="center"/>
    </xf>
    <xf numFmtId="175" fontId="87" fillId="0" borderId="0" xfId="0" applyNumberFormat="1" applyFont="1"/>
    <xf numFmtId="175" fontId="95" fillId="0" borderId="0" xfId="0" applyNumberFormat="1" applyFont="1"/>
    <xf numFmtId="0" fontId="87" fillId="0" borderId="36" xfId="0" applyFont="1" applyBorder="1" applyAlignment="1">
      <alignment horizontal="center" wrapText="1"/>
    </xf>
    <xf numFmtId="0" fontId="87" fillId="0" borderId="29" xfId="0" applyFont="1" applyBorder="1" applyAlignment="1">
      <alignment horizontal="center" vertical="top" wrapText="1"/>
    </xf>
    <xf numFmtId="0" fontId="87" fillId="56" borderId="29" xfId="0" applyFont="1" applyFill="1" applyBorder="1" applyAlignment="1">
      <alignment horizontal="center" vertical="top"/>
    </xf>
    <xf numFmtId="0" fontId="87" fillId="56" borderId="36" xfId="0" applyFont="1" applyFill="1" applyBorder="1" applyAlignment="1">
      <alignment horizontal="center" vertical="top"/>
    </xf>
    <xf numFmtId="165" fontId="87" fillId="0" borderId="0" xfId="0" applyNumberFormat="1" applyFont="1"/>
    <xf numFmtId="164" fontId="87" fillId="34" borderId="29" xfId="4" applyNumberFormat="1" applyFont="1" applyFill="1" applyBorder="1"/>
    <xf numFmtId="164" fontId="87" fillId="0" borderId="29" xfId="4" applyNumberFormat="1" applyFont="1" applyBorder="1"/>
    <xf numFmtId="177" fontId="87" fillId="0" borderId="29" xfId="4" applyNumberFormat="1" applyFont="1" applyBorder="1"/>
    <xf numFmtId="177" fontId="87" fillId="0" borderId="29" xfId="4" applyNumberFormat="1" applyFont="1" applyBorder="1" applyAlignment="1">
      <alignment vertical="top" wrapText="1"/>
    </xf>
    <xf numFmtId="9" fontId="87" fillId="0" borderId="0" xfId="1" applyFont="1"/>
    <xf numFmtId="0" fontId="95" fillId="0" borderId="0" xfId="0" applyFont="1" applyAlignment="1">
      <alignment vertical="center" wrapText="1"/>
    </xf>
    <xf numFmtId="0" fontId="95" fillId="58" borderId="26" xfId="0" applyFont="1" applyFill="1" applyBorder="1" applyAlignment="1">
      <alignment horizontal="center" vertical="center"/>
    </xf>
    <xf numFmtId="6" fontId="87" fillId="0" borderId="0" xfId="0" applyNumberFormat="1" applyFont="1"/>
    <xf numFmtId="37" fontId="87" fillId="0" borderId="0" xfId="0" applyNumberFormat="1" applyFont="1"/>
    <xf numFmtId="3" fontId="108" fillId="0" borderId="0" xfId="0" applyNumberFormat="1" applyFont="1"/>
    <xf numFmtId="42" fontId="91" fillId="0" borderId="0" xfId="0" applyNumberFormat="1" applyFont="1"/>
    <xf numFmtId="0" fontId="94" fillId="0" borderId="0" xfId="0" applyFont="1"/>
    <xf numFmtId="165" fontId="6" fillId="0" borderId="0" xfId="2" applyNumberFormat="1" applyFont="1" applyFill="1"/>
    <xf numFmtId="8" fontId="91" fillId="0" borderId="0" xfId="0" applyNumberFormat="1" applyFont="1"/>
    <xf numFmtId="0" fontId="108" fillId="0" borderId="0" xfId="0" applyFont="1" applyAlignment="1">
      <alignment horizontal="left"/>
    </xf>
    <xf numFmtId="0" fontId="99" fillId="0" borderId="0" xfId="335" applyFont="1"/>
    <xf numFmtId="2" fontId="91" fillId="0" borderId="0" xfId="0" applyNumberFormat="1" applyFont="1"/>
    <xf numFmtId="0" fontId="101" fillId="0" borderId="0" xfId="0" applyFont="1"/>
    <xf numFmtId="0" fontId="92" fillId="0" borderId="0" xfId="329" applyFont="1" applyAlignment="1">
      <alignment horizontal="left"/>
    </xf>
    <xf numFmtId="0" fontId="89" fillId="0" borderId="0" xfId="0" applyFont="1" applyAlignment="1">
      <alignment horizontal="left" vertical="center"/>
    </xf>
    <xf numFmtId="165" fontId="92" fillId="0" borderId="0" xfId="329" applyNumberFormat="1" applyFont="1"/>
    <xf numFmtId="0" fontId="117" fillId="0" borderId="0" xfId="0" applyFont="1"/>
    <xf numFmtId="6" fontId="98" fillId="0" borderId="0" xfId="0" applyNumberFormat="1" applyFont="1"/>
    <xf numFmtId="0" fontId="95" fillId="0" borderId="41" xfId="0" applyFont="1" applyBorder="1" applyAlignment="1">
      <alignment vertical="center"/>
    </xf>
    <xf numFmtId="3" fontId="87" fillId="0" borderId="42" xfId="0" applyNumberFormat="1" applyFont="1" applyBorder="1" applyAlignment="1">
      <alignment horizontal="center" vertical="center"/>
    </xf>
    <xf numFmtId="9" fontId="87" fillId="0" borderId="40" xfId="0" applyNumberFormat="1" applyFont="1" applyBorder="1" applyAlignment="1">
      <alignment horizontal="center" vertical="center"/>
    </xf>
    <xf numFmtId="0" fontId="92" fillId="0" borderId="39" xfId="0" applyFont="1" applyBorder="1"/>
    <xf numFmtId="0" fontId="92" fillId="57" borderId="39" xfId="0" applyFont="1" applyFill="1" applyBorder="1"/>
    <xf numFmtId="0" fontId="107" fillId="57" borderId="42" xfId="0" applyFont="1" applyFill="1" applyBorder="1"/>
    <xf numFmtId="0" fontId="92" fillId="0" borderId="41" xfId="0" applyFont="1" applyBorder="1" applyAlignment="1">
      <alignment horizontal="left"/>
    </xf>
    <xf numFmtId="0" fontId="107" fillId="0" borderId="42" xfId="0" applyFont="1" applyBorder="1" applyAlignment="1">
      <alignment horizontal="left"/>
    </xf>
    <xf numFmtId="0" fontId="92" fillId="0" borderId="40" xfId="0" applyFont="1" applyBorder="1"/>
    <xf numFmtId="0" fontId="88" fillId="58" borderId="42" xfId="0" applyFont="1" applyFill="1" applyBorder="1" applyAlignment="1">
      <alignment horizontal="center" vertical="center"/>
    </xf>
    <xf numFmtId="0" fontId="88" fillId="58" borderId="42" xfId="0" applyFont="1" applyFill="1" applyBorder="1" applyAlignment="1">
      <alignment horizontal="center" vertical="center" wrapText="1"/>
    </xf>
    <xf numFmtId="0" fontId="92" fillId="48" borderId="40" xfId="0" applyFont="1" applyFill="1" applyBorder="1" applyAlignment="1">
      <alignment horizontal="center" wrapText="1"/>
    </xf>
    <xf numFmtId="3" fontId="91" fillId="0" borderId="40" xfId="331" applyNumberFormat="1" applyFont="1" applyBorder="1" applyAlignment="1">
      <alignment horizontal="center" vertical="center"/>
    </xf>
    <xf numFmtId="3" fontId="87" fillId="0" borderId="42" xfId="328" applyNumberFormat="1" applyFont="1" applyBorder="1" applyAlignment="1">
      <alignment horizontal="center" vertical="center"/>
    </xf>
    <xf numFmtId="3" fontId="87" fillId="0" borderId="42" xfId="330" applyNumberFormat="1" applyFont="1" applyBorder="1" applyAlignment="1">
      <alignment horizontal="center" vertical="center"/>
    </xf>
    <xf numFmtId="9" fontId="87" fillId="0" borderId="42" xfId="328" applyNumberFormat="1" applyFont="1" applyBorder="1" applyAlignment="1">
      <alignment horizontal="center" vertical="center"/>
    </xf>
    <xf numFmtId="10" fontId="87" fillId="0" borderId="40" xfId="328" applyNumberFormat="1" applyFont="1" applyBorder="1" applyAlignment="1">
      <alignment horizontal="center" vertical="center"/>
    </xf>
    <xf numFmtId="0" fontId="87" fillId="0" borderId="41" xfId="0" applyFont="1" applyBorder="1" applyAlignment="1">
      <alignment horizontal="center" wrapText="1"/>
    </xf>
    <xf numFmtId="1" fontId="87" fillId="0" borderId="42" xfId="0" applyNumberFormat="1" applyFont="1" applyBorder="1" applyAlignment="1">
      <alignment horizontal="center" wrapText="1"/>
    </xf>
    <xf numFmtId="1" fontId="87" fillId="0" borderId="40" xfId="0" applyNumberFormat="1" applyFont="1" applyBorder="1" applyAlignment="1">
      <alignment horizontal="center" wrapText="1"/>
    </xf>
    <xf numFmtId="8" fontId="110" fillId="0" borderId="42" xfId="0" applyNumberFormat="1" applyFont="1" applyBorder="1" applyAlignment="1">
      <alignment horizontal="center" wrapText="1"/>
    </xf>
    <xf numFmtId="8" fontId="110" fillId="0" borderId="40" xfId="0" applyNumberFormat="1" applyFont="1" applyBorder="1" applyAlignment="1">
      <alignment horizontal="center" wrapText="1"/>
    </xf>
    <xf numFmtId="0" fontId="100" fillId="0" borderId="41" xfId="125" applyFont="1" applyBorder="1" applyAlignment="1">
      <alignment horizontal="right" wrapText="1"/>
    </xf>
    <xf numFmtId="0" fontId="101" fillId="0" borderId="41" xfId="0" applyFont="1" applyBorder="1" applyAlignment="1">
      <alignment horizontal="right" vertical="center" wrapText="1"/>
    </xf>
    <xf numFmtId="0" fontId="113" fillId="0" borderId="41" xfId="0" applyFont="1" applyBorder="1" applyAlignment="1">
      <alignment horizontal="center"/>
    </xf>
    <xf numFmtId="0" fontId="113" fillId="0" borderId="42" xfId="0" applyFont="1" applyBorder="1" applyAlignment="1">
      <alignment horizontal="center"/>
    </xf>
    <xf numFmtId="3" fontId="110" fillId="0" borderId="40" xfId="0" applyNumberFormat="1" applyFont="1" applyBorder="1" applyAlignment="1">
      <alignment horizontal="center" wrapText="1"/>
    </xf>
    <xf numFmtId="3" fontId="110" fillId="0" borderId="42" xfId="4" applyNumberFormat="1" applyFont="1" applyFill="1" applyBorder="1" applyAlignment="1">
      <alignment horizontal="center" vertical="center"/>
    </xf>
    <xf numFmtId="3" fontId="110" fillId="0" borderId="40" xfId="4" applyNumberFormat="1" applyFont="1" applyFill="1" applyBorder="1" applyAlignment="1">
      <alignment horizontal="center" vertical="center"/>
    </xf>
    <xf numFmtId="0" fontId="110" fillId="0" borderId="41" xfId="0" applyFont="1" applyBorder="1" applyAlignment="1">
      <alignment horizontal="right" wrapText="1"/>
    </xf>
    <xf numFmtId="10" fontId="110" fillId="57" borderId="42" xfId="0" applyNumberFormat="1" applyFont="1" applyFill="1" applyBorder="1" applyAlignment="1">
      <alignment horizontal="center" wrapText="1"/>
    </xf>
    <xf numFmtId="9" fontId="110" fillId="0" borderId="42" xfId="0" applyNumberFormat="1" applyFont="1" applyBorder="1" applyAlignment="1">
      <alignment horizontal="center" wrapText="1"/>
    </xf>
    <xf numFmtId="0" fontId="87" fillId="0" borderId="41" xfId="0" applyFont="1" applyBorder="1"/>
    <xf numFmtId="37" fontId="87" fillId="0" borderId="40" xfId="4" applyNumberFormat="1" applyFont="1" applyFill="1" applyBorder="1" applyAlignment="1">
      <alignment horizontal="center" vertical="center"/>
    </xf>
    <xf numFmtId="0" fontId="91" fillId="0" borderId="0" xfId="0" quotePrefix="1" applyFont="1" applyAlignment="1">
      <alignment horizontal="left"/>
    </xf>
    <xf numFmtId="0" fontId="0" fillId="0" borderId="0" xfId="0" applyAlignment="1">
      <alignment wrapText="1"/>
    </xf>
    <xf numFmtId="0" fontId="17" fillId="56" borderId="39" xfId="762" applyFont="1" applyFill="1" applyBorder="1"/>
    <xf numFmtId="5" fontId="17" fillId="56" borderId="44" xfId="0" applyNumberFormat="1" applyFont="1" applyFill="1" applyBorder="1" applyAlignment="1">
      <alignment horizontal="left"/>
    </xf>
    <xf numFmtId="165" fontId="119" fillId="65" borderId="45" xfId="30976" applyNumberFormat="1" applyFont="1" applyFill="1" applyBorder="1"/>
    <xf numFmtId="165" fontId="119" fillId="65" borderId="46" xfId="2" applyNumberFormat="1" applyFont="1" applyFill="1" applyBorder="1"/>
    <xf numFmtId="165" fontId="119" fillId="65" borderId="47" xfId="2" applyNumberFormat="1" applyFont="1" applyFill="1" applyBorder="1"/>
    <xf numFmtId="165" fontId="91" fillId="0" borderId="0" xfId="0" applyNumberFormat="1" applyFont="1"/>
    <xf numFmtId="0" fontId="91" fillId="0" borderId="0" xfId="942" applyFont="1"/>
    <xf numFmtId="165" fontId="92" fillId="0" borderId="0" xfId="0" applyNumberFormat="1" applyFont="1"/>
    <xf numFmtId="0" fontId="87" fillId="0" borderId="0" xfId="0" applyFont="1" applyAlignment="1">
      <alignment horizontal="left" vertical="center" wrapText="1"/>
    </xf>
    <xf numFmtId="0" fontId="87" fillId="0" borderId="0" xfId="0" applyFont="1" applyAlignment="1">
      <alignment horizontal="left" wrapText="1"/>
    </xf>
    <xf numFmtId="0" fontId="87" fillId="0" borderId="0" xfId="0" applyFont="1" applyAlignment="1">
      <alignment horizontal="center"/>
    </xf>
    <xf numFmtId="0" fontId="88" fillId="58" borderId="40" xfId="331" applyFont="1" applyFill="1" applyBorder="1" applyAlignment="1">
      <alignment horizontal="center" vertical="center" wrapText="1"/>
    </xf>
    <xf numFmtId="0" fontId="88" fillId="58" borderId="41" xfId="331" applyFont="1" applyFill="1" applyBorder="1" applyAlignment="1">
      <alignment horizontal="center" vertical="center" wrapText="1"/>
    </xf>
    <xf numFmtId="0" fontId="88" fillId="58" borderId="42" xfId="331" applyFont="1" applyFill="1" applyBorder="1" applyAlignment="1">
      <alignment horizontal="center" vertical="center" wrapText="1"/>
    </xf>
    <xf numFmtId="0" fontId="95" fillId="0" borderId="42" xfId="0" applyFont="1" applyBorder="1" applyAlignment="1">
      <alignment horizontal="center" wrapText="1"/>
    </xf>
    <xf numFmtId="0" fontId="95" fillId="58" borderId="42" xfId="0" applyFont="1" applyFill="1" applyBorder="1" applyAlignment="1">
      <alignment horizontal="center" wrapText="1"/>
    </xf>
    <xf numFmtId="0" fontId="95" fillId="58" borderId="40" xfId="0" applyFont="1" applyFill="1" applyBorder="1" applyAlignment="1">
      <alignment horizontal="center" wrapText="1"/>
    </xf>
    <xf numFmtId="0" fontId="122" fillId="0" borderId="0" xfId="0" applyFont="1"/>
    <xf numFmtId="3" fontId="91" fillId="0" borderId="37" xfId="0" applyNumberFormat="1" applyFont="1" applyBorder="1" applyAlignment="1">
      <alignment horizontal="center" vertical="center"/>
    </xf>
    <xf numFmtId="3" fontId="91" fillId="0" borderId="43" xfId="0" applyNumberFormat="1" applyFont="1" applyBorder="1" applyAlignment="1">
      <alignment horizontal="center" vertical="center"/>
    </xf>
    <xf numFmtId="9" fontId="92" fillId="0" borderId="29" xfId="623" applyFont="1" applyFill="1" applyBorder="1"/>
    <xf numFmtId="9" fontId="92" fillId="0" borderId="29" xfId="623" quotePrefix="1" applyFont="1" applyFill="1" applyBorder="1" applyAlignment="1">
      <alignment horizontal="right"/>
    </xf>
    <xf numFmtId="9" fontId="92" fillId="0" borderId="29" xfId="623" applyFont="1" applyFill="1" applyBorder="1" applyAlignment="1">
      <alignment horizontal="right"/>
    </xf>
    <xf numFmtId="0" fontId="95" fillId="58" borderId="26" xfId="0" applyFont="1" applyFill="1" applyBorder="1" applyAlignment="1">
      <alignment horizontal="center" vertical="center" wrapText="1"/>
    </xf>
    <xf numFmtId="3" fontId="87" fillId="0" borderId="0" xfId="0" applyNumberFormat="1" applyFont="1" applyAlignment="1">
      <alignment horizontal="center" vertical="center"/>
    </xf>
    <xf numFmtId="9" fontId="87" fillId="0" borderId="0" xfId="0" applyNumberFormat="1" applyFont="1" applyAlignment="1">
      <alignment horizontal="center" vertical="center"/>
    </xf>
    <xf numFmtId="0" fontId="0" fillId="0" borderId="0" xfId="335" quotePrefix="1" applyFont="1" applyAlignment="1">
      <alignment horizontal="left"/>
    </xf>
    <xf numFmtId="0" fontId="124" fillId="0" borderId="0" xfId="331" applyFont="1" applyAlignment="1">
      <alignment horizontal="center" wrapText="1"/>
    </xf>
    <xf numFmtId="0" fontId="6" fillId="59" borderId="35" xfId="0" applyFont="1" applyFill="1" applyBorder="1"/>
    <xf numFmtId="0" fontId="122" fillId="59" borderId="35" xfId="0" applyFont="1" applyFill="1" applyBorder="1"/>
    <xf numFmtId="0" fontId="95" fillId="0" borderId="0" xfId="0" applyFont="1" applyAlignment="1">
      <alignment horizontal="center" vertical="top" wrapText="1"/>
    </xf>
    <xf numFmtId="164" fontId="87" fillId="0" borderId="0" xfId="4" applyNumberFormat="1" applyFont="1" applyFill="1"/>
    <xf numFmtId="164" fontId="95" fillId="0" borderId="0" xfId="0" applyNumberFormat="1" applyFont="1"/>
    <xf numFmtId="165" fontId="87" fillId="0" borderId="0" xfId="2" applyNumberFormat="1" applyFont="1" applyFill="1" applyBorder="1" applyAlignment="1">
      <alignment horizontal="center" vertical="center" wrapText="1"/>
    </xf>
    <xf numFmtId="3" fontId="87" fillId="0" borderId="0" xfId="2" applyNumberFormat="1" applyFont="1" applyFill="1" applyBorder="1" applyAlignment="1">
      <alignment horizontal="center" vertical="center" wrapText="1"/>
    </xf>
    <xf numFmtId="165" fontId="91" fillId="0" borderId="0" xfId="2" applyNumberFormat="1" applyFont="1" applyFill="1" applyBorder="1" applyAlignment="1">
      <alignment horizontal="center" vertical="center" wrapText="1"/>
    </xf>
    <xf numFmtId="0" fontId="88" fillId="0" borderId="0" xfId="0" applyFont="1" applyAlignment="1">
      <alignment horizontal="left"/>
    </xf>
    <xf numFmtId="164" fontId="95" fillId="0" borderId="0" xfId="4" applyNumberFormat="1" applyFont="1" applyBorder="1"/>
    <xf numFmtId="177" fontId="95" fillId="0" borderId="0" xfId="4" applyNumberFormat="1" applyFont="1" applyBorder="1"/>
    <xf numFmtId="165" fontId="95" fillId="0" borderId="0" xfId="2" applyNumberFormat="1" applyFont="1" applyBorder="1"/>
    <xf numFmtId="0" fontId="125" fillId="0" borderId="0" xfId="0" applyFont="1" applyAlignment="1">
      <alignment horizontal="centerContinuous" vertical="center"/>
    </xf>
    <xf numFmtId="0" fontId="95" fillId="0" borderId="0" xfId="0" applyFont="1" applyAlignment="1">
      <alignment horizontal="center" vertical="center" wrapText="1"/>
    </xf>
    <xf numFmtId="0" fontId="87" fillId="0" borderId="0" xfId="0" applyFont="1" applyAlignment="1">
      <alignment horizontal="center" vertical="center" wrapText="1"/>
    </xf>
    <xf numFmtId="0" fontId="91" fillId="0" borderId="0" xfId="0" applyFont="1" applyAlignment="1">
      <alignment horizontal="left" wrapText="1"/>
    </xf>
    <xf numFmtId="0" fontId="91" fillId="0" borderId="0" xfId="942" applyFont="1" applyAlignment="1">
      <alignment horizontal="left" wrapText="1"/>
    </xf>
    <xf numFmtId="0" fontId="92" fillId="0" borderId="0" xfId="0" quotePrefix="1" applyFont="1" applyAlignment="1">
      <alignment horizontal="left"/>
    </xf>
    <xf numFmtId="49" fontId="95" fillId="0" borderId="0" xfId="0" applyNumberFormat="1" applyFont="1" applyAlignment="1">
      <alignment horizontal="center"/>
    </xf>
    <xf numFmtId="49" fontId="87" fillId="0" borderId="0" xfId="0" applyNumberFormat="1" applyFont="1" applyAlignment="1">
      <alignment horizontal="center"/>
    </xf>
    <xf numFmtId="0" fontId="92" fillId="0" borderId="0" xfId="30974" quotePrefix="1" applyFont="1" applyAlignment="1">
      <alignment horizontal="left"/>
    </xf>
    <xf numFmtId="0" fontId="87" fillId="0" borderId="0" xfId="0" quotePrefix="1" applyFont="1" applyAlignment="1">
      <alignment horizontal="left" vertical="center" wrapText="1"/>
    </xf>
    <xf numFmtId="0" fontId="87" fillId="0" borderId="0" xfId="0" applyFont="1" applyAlignment="1">
      <alignment vertical="center" wrapText="1"/>
    </xf>
    <xf numFmtId="6" fontId="98" fillId="0" borderId="0" xfId="1" applyNumberFormat="1" applyFont="1" applyFill="1"/>
    <xf numFmtId="0" fontId="126" fillId="0" borderId="0" xfId="0" applyFont="1"/>
    <xf numFmtId="0" fontId="127" fillId="0" borderId="0" xfId="0" applyFont="1" applyAlignment="1">
      <alignment horizontal="centerContinuous" vertical="center" wrapText="1"/>
    </xf>
    <xf numFmtId="165" fontId="0" fillId="0" borderId="0" xfId="0" applyNumberFormat="1"/>
    <xf numFmtId="2" fontId="0" fillId="0" borderId="0" xfId="762" applyNumberFormat="1" applyFont="1" applyAlignment="1">
      <alignment wrapText="1"/>
    </xf>
    <xf numFmtId="10" fontId="0" fillId="0" borderId="0" xfId="0" applyNumberFormat="1"/>
    <xf numFmtId="0" fontId="17" fillId="0" borderId="41" xfId="762" applyFont="1" applyBorder="1" applyAlignment="1">
      <alignment horizontal="center"/>
    </xf>
    <xf numFmtId="0" fontId="17" fillId="0" borderId="42" xfId="762" applyFont="1" applyBorder="1" applyAlignment="1">
      <alignment horizontal="center"/>
    </xf>
    <xf numFmtId="0" fontId="17" fillId="0" borderId="40" xfId="762" applyFont="1" applyBorder="1" applyAlignment="1">
      <alignment horizontal="center"/>
    </xf>
    <xf numFmtId="0" fontId="128" fillId="0" borderId="0" xfId="0" applyFont="1"/>
    <xf numFmtId="0" fontId="0" fillId="0" borderId="0" xfId="331" applyFont="1"/>
    <xf numFmtId="0" fontId="17" fillId="63" borderId="41" xfId="331" applyFont="1" applyFill="1" applyBorder="1" applyAlignment="1">
      <alignment horizontal="center" vertical="center" wrapText="1"/>
    </xf>
    <xf numFmtId="0" fontId="17" fillId="63" borderId="42" xfId="331" applyFont="1" applyFill="1" applyBorder="1" applyAlignment="1">
      <alignment horizontal="center" vertical="center" wrapText="1"/>
    </xf>
    <xf numFmtId="0" fontId="17" fillId="63" borderId="40" xfId="331" applyFont="1" applyFill="1" applyBorder="1" applyAlignment="1">
      <alignment horizontal="center" vertical="center" wrapText="1"/>
    </xf>
    <xf numFmtId="0" fontId="17" fillId="62" borderId="27" xfId="335" applyFont="1" applyFill="1" applyBorder="1"/>
    <xf numFmtId="0" fontId="0" fillId="62" borderId="27" xfId="331" applyFont="1" applyFill="1" applyBorder="1"/>
    <xf numFmtId="0" fontId="0" fillId="62" borderId="28" xfId="331" applyFont="1" applyFill="1" applyBorder="1"/>
    <xf numFmtId="0" fontId="0" fillId="62" borderId="29" xfId="331" applyFont="1" applyFill="1" applyBorder="1"/>
    <xf numFmtId="0" fontId="0" fillId="62" borderId="31" xfId="331" applyFont="1" applyFill="1" applyBorder="1"/>
    <xf numFmtId="0" fontId="17" fillId="0" borderId="0" xfId="331" applyFont="1"/>
    <xf numFmtId="0" fontId="86" fillId="0" borderId="0" xfId="331" applyFont="1"/>
    <xf numFmtId="0" fontId="0" fillId="0" borderId="41" xfId="331" applyFont="1" applyBorder="1" applyAlignment="1">
      <alignment horizontal="left"/>
    </xf>
    <xf numFmtId="0" fontId="0" fillId="0" borderId="42" xfId="331" applyFont="1" applyBorder="1"/>
    <xf numFmtId="0" fontId="17" fillId="0" borderId="40" xfId="331" applyFont="1" applyBorder="1"/>
    <xf numFmtId="0" fontId="0" fillId="0" borderId="0" xfId="331" applyFont="1" applyAlignment="1">
      <alignment horizontal="left" wrapText="1"/>
    </xf>
    <xf numFmtId="0" fontId="86" fillId="62" borderId="42" xfId="331" applyFont="1" applyFill="1" applyBorder="1"/>
    <xf numFmtId="164" fontId="0" fillId="0" borderId="0" xfId="331" applyNumberFormat="1" applyFont="1"/>
    <xf numFmtId="0" fontId="86" fillId="0" borderId="0" xfId="331" applyFont="1" applyAlignment="1">
      <alignment horizontal="left"/>
    </xf>
    <xf numFmtId="0" fontId="88" fillId="0" borderId="0" xfId="0" applyFont="1" applyAlignment="1">
      <alignment vertical="center"/>
    </xf>
    <xf numFmtId="0" fontId="17" fillId="0" borderId="42" xfId="762" applyFont="1" applyBorder="1"/>
    <xf numFmtId="165" fontId="0" fillId="0" borderId="43" xfId="1290" applyNumberFormat="1" applyFont="1" applyBorder="1"/>
    <xf numFmtId="0" fontId="17" fillId="56" borderId="42" xfId="762" applyFont="1" applyFill="1" applyBorder="1"/>
    <xf numFmtId="0" fontId="0" fillId="63" borderId="25" xfId="762" applyFont="1" applyFill="1" applyBorder="1"/>
    <xf numFmtId="0" fontId="119" fillId="63" borderId="0" xfId="762" applyFont="1" applyFill="1"/>
    <xf numFmtId="0" fontId="119" fillId="63" borderId="26" xfId="762" applyFont="1" applyFill="1" applyBorder="1"/>
    <xf numFmtId="0" fontId="88" fillId="0" borderId="29" xfId="0" applyFont="1" applyBorder="1" applyAlignment="1">
      <alignment horizontal="center" wrapText="1"/>
    </xf>
    <xf numFmtId="0" fontId="16" fillId="0" borderId="0" xfId="0" applyFont="1" applyAlignment="1">
      <alignment vertical="center"/>
    </xf>
    <xf numFmtId="0" fontId="91" fillId="0" borderId="0" xfId="0" applyFont="1" applyAlignment="1">
      <alignment wrapText="1"/>
    </xf>
    <xf numFmtId="0" fontId="87" fillId="0" borderId="43" xfId="0" applyFont="1" applyBorder="1" applyAlignment="1">
      <alignment horizontal="center" wrapText="1"/>
    </xf>
    <xf numFmtId="0" fontId="95" fillId="58" borderId="29" xfId="0" applyFont="1" applyFill="1" applyBorder="1" applyAlignment="1" applyProtection="1">
      <alignment horizontal="center" vertical="center" wrapText="1"/>
      <protection locked="0"/>
    </xf>
    <xf numFmtId="164" fontId="87" fillId="0" borderId="31" xfId="4" applyNumberFormat="1" applyFont="1" applyFill="1" applyBorder="1"/>
    <xf numFmtId="0" fontId="91" fillId="0" borderId="0" xfId="0" applyFont="1" applyAlignment="1">
      <alignment horizontal="center" vertical="center" wrapText="1"/>
    </xf>
    <xf numFmtId="0" fontId="95" fillId="0" borderId="0" xfId="0" applyFont="1" applyAlignment="1">
      <alignment horizontal="left"/>
    </xf>
    <xf numFmtId="0" fontId="5" fillId="0" borderId="0" xfId="335" applyFont="1" applyAlignment="1">
      <alignment horizontal="left" wrapText="1"/>
    </xf>
    <xf numFmtId="0" fontId="0" fillId="0" borderId="0" xfId="335" applyFont="1" applyAlignment="1">
      <alignment wrapText="1"/>
    </xf>
    <xf numFmtId="0" fontId="95" fillId="58" borderId="35" xfId="0" applyFont="1" applyFill="1" applyBorder="1"/>
    <xf numFmtId="0" fontId="95" fillId="58" borderId="32" xfId="0" applyFont="1" applyFill="1" applyBorder="1" applyAlignment="1">
      <alignment horizontal="center" vertical="center"/>
    </xf>
    <xf numFmtId="0" fontId="117" fillId="0" borderId="0" xfId="0" quotePrefix="1" applyFont="1" applyAlignment="1">
      <alignment vertical="center"/>
    </xf>
    <xf numFmtId="0" fontId="117" fillId="0" borderId="0" xfId="0" applyFont="1" applyAlignment="1">
      <alignment vertical="center"/>
    </xf>
    <xf numFmtId="9" fontId="117" fillId="0" borderId="0" xfId="0" applyNumberFormat="1" applyFont="1" applyAlignment="1">
      <alignment vertical="center"/>
    </xf>
    <xf numFmtId="9" fontId="117" fillId="0" borderId="0" xfId="0" applyNumberFormat="1" applyFont="1"/>
    <xf numFmtId="3" fontId="117" fillId="0" borderId="0" xfId="0" applyNumberFormat="1" applyFont="1"/>
    <xf numFmtId="0" fontId="88" fillId="0" borderId="0" xfId="0" applyFont="1" applyAlignment="1">
      <alignment horizontal="left" vertical="center"/>
    </xf>
    <xf numFmtId="172" fontId="87" fillId="0" borderId="42" xfId="0" applyNumberFormat="1" applyFont="1" applyBorder="1" applyAlignment="1">
      <alignment horizontal="center" wrapText="1"/>
    </xf>
    <xf numFmtId="172" fontId="87" fillId="0" borderId="40" xfId="0" applyNumberFormat="1" applyFont="1" applyBorder="1" applyAlignment="1">
      <alignment horizontal="center" wrapText="1"/>
    </xf>
    <xf numFmtId="0" fontId="95" fillId="0" borderId="48" xfId="0" applyFont="1" applyBorder="1" applyAlignment="1">
      <alignment horizontal="center" wrapText="1"/>
    </xf>
    <xf numFmtId="8" fontId="87" fillId="0" borderId="40" xfId="0" applyNumberFormat="1" applyFont="1" applyBorder="1" applyAlignment="1">
      <alignment horizontal="center" wrapText="1"/>
    </xf>
    <xf numFmtId="3" fontId="87" fillId="0" borderId="0" xfId="0" applyNumberFormat="1" applyFont="1" applyAlignment="1">
      <alignment horizontal="right" vertical="center"/>
    </xf>
    <xf numFmtId="0" fontId="87" fillId="0" borderId="41" xfId="0" applyFont="1" applyBorder="1" applyAlignment="1">
      <alignment vertical="center"/>
    </xf>
    <xf numFmtId="3" fontId="87" fillId="0" borderId="42" xfId="0" applyNumberFormat="1" applyFont="1" applyBorder="1" applyAlignment="1">
      <alignment horizontal="right" vertical="center"/>
    </xf>
    <xf numFmtId="0" fontId="108" fillId="0" borderId="0" xfId="0" applyFont="1" applyAlignment="1">
      <alignment vertical="center"/>
    </xf>
    <xf numFmtId="0" fontId="130" fillId="0" borderId="0" xfId="0" applyFont="1" applyAlignment="1">
      <alignment vertical="center"/>
    </xf>
    <xf numFmtId="0" fontId="130" fillId="0" borderId="0" xfId="0" applyFont="1"/>
    <xf numFmtId="0" fontId="95" fillId="0" borderId="0" xfId="762" applyFont="1" applyAlignment="1">
      <alignment horizontal="center"/>
    </xf>
    <xf numFmtId="0" fontId="92" fillId="0" borderId="0" xfId="762" applyFont="1" applyAlignment="1">
      <alignment horizontal="center"/>
    </xf>
    <xf numFmtId="164" fontId="135" fillId="0" borderId="31" xfId="4" applyNumberFormat="1" applyFont="1" applyBorder="1"/>
    <xf numFmtId="0" fontId="88" fillId="0" borderId="51" xfId="0" applyFont="1" applyBorder="1"/>
    <xf numFmtId="0" fontId="88" fillId="57" borderId="51" xfId="0" applyFont="1" applyFill="1" applyBorder="1" applyAlignment="1">
      <alignment horizontal="center" wrapText="1"/>
    </xf>
    <xf numFmtId="0" fontId="87" fillId="58" borderId="51" xfId="0" applyFont="1" applyFill="1" applyBorder="1" applyAlignment="1">
      <alignment horizontal="center" wrapText="1"/>
    </xf>
    <xf numFmtId="0" fontId="6" fillId="59" borderId="50" xfId="0" applyFont="1" applyFill="1" applyBorder="1"/>
    <xf numFmtId="0" fontId="95" fillId="0" borderId="51" xfId="0" applyFont="1" applyBorder="1" applyAlignment="1">
      <alignment horizontal="center" vertical="center"/>
    </xf>
    <xf numFmtId="0" fontId="95" fillId="0" borderId="51" xfId="0" applyFont="1" applyBorder="1"/>
    <xf numFmtId="0" fontId="88" fillId="58" borderId="50" xfId="331" applyFont="1" applyFill="1" applyBorder="1" applyAlignment="1">
      <alignment horizontal="center" vertical="center" wrapText="1"/>
    </xf>
    <xf numFmtId="3" fontId="88" fillId="0" borderId="51" xfId="331" applyNumberFormat="1" applyFont="1" applyBorder="1" applyAlignment="1">
      <alignment horizontal="center" vertical="center"/>
    </xf>
    <xf numFmtId="3" fontId="88" fillId="0" borderId="50" xfId="331" applyNumberFormat="1" applyFont="1" applyBorder="1" applyAlignment="1">
      <alignment horizontal="center" vertical="center"/>
    </xf>
    <xf numFmtId="9" fontId="88" fillId="0" borderId="50" xfId="331" applyNumberFormat="1" applyFont="1" applyBorder="1" applyAlignment="1">
      <alignment horizontal="center" vertical="center"/>
    </xf>
    <xf numFmtId="0" fontId="95" fillId="58" borderId="51" xfId="331" applyFont="1" applyFill="1" applyBorder="1" applyAlignment="1">
      <alignment horizontal="center" vertical="center" wrapText="1"/>
    </xf>
    <xf numFmtId="0" fontId="95" fillId="0" borderId="50" xfId="331" applyFont="1" applyBorder="1" applyAlignment="1">
      <alignment horizontal="center"/>
    </xf>
    <xf numFmtId="3" fontId="95" fillId="0" borderId="50" xfId="331" applyNumberFormat="1" applyFont="1" applyBorder="1" applyAlignment="1">
      <alignment horizontal="center" vertical="center"/>
    </xf>
    <xf numFmtId="10" fontId="95" fillId="0" borderId="50" xfId="331" applyNumberFormat="1" applyFont="1" applyBorder="1" applyAlignment="1">
      <alignment horizontal="center" vertical="center"/>
    </xf>
    <xf numFmtId="9" fontId="95" fillId="0" borderId="50" xfId="331" applyNumberFormat="1" applyFont="1" applyBorder="1" applyAlignment="1">
      <alignment horizontal="center" vertical="center"/>
    </xf>
    <xf numFmtId="0" fontId="95" fillId="0" borderId="50" xfId="328" applyFont="1" applyBorder="1" applyAlignment="1">
      <alignment horizontal="right"/>
    </xf>
    <xf numFmtId="0" fontId="95" fillId="0" borderId="50" xfId="0" applyFont="1" applyBorder="1" applyAlignment="1">
      <alignment horizontal="center"/>
    </xf>
    <xf numFmtId="3" fontId="95" fillId="0" borderId="50" xfId="0" applyNumberFormat="1" applyFont="1" applyBorder="1" applyAlignment="1">
      <alignment horizontal="center" vertical="center"/>
    </xf>
    <xf numFmtId="10" fontId="95" fillId="0" borderId="50" xfId="0" applyNumberFormat="1" applyFont="1" applyBorder="1" applyAlignment="1">
      <alignment horizontal="center" vertical="center"/>
    </xf>
    <xf numFmtId="9" fontId="95" fillId="0" borderId="50" xfId="0" applyNumberFormat="1" applyFont="1" applyBorder="1" applyAlignment="1">
      <alignment horizontal="center" vertical="center"/>
    </xf>
    <xf numFmtId="0" fontId="95" fillId="58" borderId="51" xfId="0" applyFont="1" applyFill="1" applyBorder="1" applyAlignment="1">
      <alignment horizontal="center" vertical="center" wrapText="1"/>
    </xf>
    <xf numFmtId="0" fontId="111" fillId="58" borderId="50" xfId="0" applyFont="1" applyFill="1" applyBorder="1" applyAlignment="1">
      <alignment horizontal="center" vertical="center" wrapText="1"/>
    </xf>
    <xf numFmtId="0" fontId="111" fillId="58" borderId="51" xfId="0" applyFont="1" applyFill="1" applyBorder="1" applyAlignment="1">
      <alignment horizontal="center" vertical="center" wrapText="1"/>
    </xf>
    <xf numFmtId="0" fontId="97" fillId="58" borderId="51" xfId="0" applyFont="1" applyFill="1" applyBorder="1" applyAlignment="1">
      <alignment horizontal="center" vertical="center" wrapText="1"/>
    </xf>
    <xf numFmtId="0" fontId="91" fillId="58" borderId="50" xfId="0" applyFont="1" applyFill="1" applyBorder="1" applyAlignment="1">
      <alignment horizontal="center" vertical="center" wrapText="1"/>
    </xf>
    <xf numFmtId="3" fontId="91" fillId="0" borderId="50" xfId="0" applyNumberFormat="1" applyFont="1" applyBorder="1" applyAlignment="1">
      <alignment horizontal="center" vertical="center"/>
    </xf>
    <xf numFmtId="9" fontId="91" fillId="0" borderId="50" xfId="0" applyNumberFormat="1" applyFont="1" applyBorder="1" applyAlignment="1">
      <alignment horizontal="center" vertical="center"/>
    </xf>
    <xf numFmtId="0" fontId="91" fillId="0" borderId="50" xfId="0" applyFont="1" applyBorder="1" applyAlignment="1">
      <alignment horizontal="center" vertical="center"/>
    </xf>
    <xf numFmtId="0" fontId="131" fillId="0" borderId="0" xfId="0" applyFont="1"/>
    <xf numFmtId="0" fontId="132" fillId="0" borderId="0" xfId="0" applyFont="1"/>
    <xf numFmtId="0" fontId="0" fillId="0" borderId="0" xfId="331" applyFont="1" applyAlignment="1">
      <alignment horizontal="left" vertical="top" wrapText="1"/>
    </xf>
    <xf numFmtId="0" fontId="94" fillId="0" borderId="0" xfId="0" applyFont="1" applyAlignment="1">
      <alignment horizontal="center"/>
    </xf>
    <xf numFmtId="0" fontId="84" fillId="0" borderId="0" xfId="0" applyFont="1" applyAlignment="1">
      <alignment horizontal="center"/>
    </xf>
    <xf numFmtId="0" fontId="95" fillId="58" borderId="55" xfId="0" applyFont="1" applyFill="1" applyBorder="1"/>
    <xf numFmtId="0" fontId="87" fillId="58" borderId="55" xfId="0" applyFont="1" applyFill="1" applyBorder="1" applyAlignment="1">
      <alignment vertical="center"/>
    </xf>
    <xf numFmtId="0" fontId="17" fillId="0" borderId="56" xfId="762" applyFont="1" applyBorder="1"/>
    <xf numFmtId="5" fontId="17" fillId="56" borderId="53" xfId="0" applyNumberFormat="1" applyFont="1" applyFill="1" applyBorder="1" applyAlignment="1">
      <alignment horizontal="left"/>
    </xf>
    <xf numFmtId="5" fontId="17" fillId="56" borderId="58" xfId="0" applyNumberFormat="1" applyFont="1" applyFill="1" applyBorder="1" applyAlignment="1">
      <alignment horizontal="left"/>
    </xf>
    <xf numFmtId="165" fontId="119" fillId="65" borderId="60" xfId="30976" applyNumberFormat="1" applyFont="1" applyFill="1" applyBorder="1"/>
    <xf numFmtId="165" fontId="119" fillId="65" borderId="61" xfId="2" applyNumberFormat="1" applyFont="1" applyFill="1" applyBorder="1"/>
    <xf numFmtId="165" fontId="119" fillId="65" borderId="62" xfId="2" applyNumberFormat="1" applyFont="1" applyFill="1" applyBorder="1"/>
    <xf numFmtId="0" fontId="86" fillId="62" borderId="53" xfId="331" applyFont="1" applyFill="1" applyBorder="1"/>
    <xf numFmtId="0" fontId="86" fillId="62" borderId="57" xfId="331" applyFont="1" applyFill="1" applyBorder="1"/>
    <xf numFmtId="0" fontId="17" fillId="62" borderId="53" xfId="335" applyFont="1" applyFill="1" applyBorder="1"/>
    <xf numFmtId="0" fontId="17" fillId="62" borderId="58" xfId="331" applyFont="1" applyFill="1" applyBorder="1"/>
    <xf numFmtId="0" fontId="17" fillId="62" borderId="59" xfId="331" applyFont="1" applyFill="1" applyBorder="1"/>
    <xf numFmtId="0" fontId="95" fillId="58" borderId="53" xfId="0" applyFont="1" applyFill="1" applyBorder="1" applyAlignment="1">
      <alignment horizontal="center"/>
    </xf>
    <xf numFmtId="0" fontId="107" fillId="57" borderId="63" xfId="0" applyFont="1" applyFill="1" applyBorder="1"/>
    <xf numFmtId="0" fontId="88" fillId="0" borderId="58" xfId="0" applyFont="1" applyBorder="1"/>
    <xf numFmtId="164" fontId="95" fillId="34" borderId="58" xfId="4" applyNumberFormat="1" applyFont="1" applyFill="1" applyBorder="1"/>
    <xf numFmtId="177" fontId="95" fillId="34" borderId="58" xfId="4" applyNumberFormat="1" applyFont="1" applyFill="1" applyBorder="1"/>
    <xf numFmtId="0" fontId="88" fillId="0" borderId="58" xfId="0" applyFont="1" applyBorder="1" applyAlignment="1">
      <alignment horizontal="left"/>
    </xf>
    <xf numFmtId="164" fontId="95" fillId="0" borderId="58" xfId="4" applyNumberFormat="1" applyFont="1" applyBorder="1"/>
    <xf numFmtId="177" fontId="95" fillId="0" borderId="58" xfId="4" applyNumberFormat="1" applyFont="1" applyBorder="1"/>
    <xf numFmtId="43" fontId="87" fillId="58" borderId="58" xfId="4" quotePrefix="1" applyFont="1" applyFill="1" applyBorder="1" applyAlignment="1">
      <alignment horizontal="center" wrapText="1"/>
    </xf>
    <xf numFmtId="0" fontId="87" fillId="58" borderId="64" xfId="0" applyFont="1" applyFill="1" applyBorder="1" applyAlignment="1">
      <alignment horizontal="center" wrapText="1"/>
    </xf>
    <xf numFmtId="0" fontId="87" fillId="0" borderId="65" xfId="0" applyFont="1" applyBorder="1" applyAlignment="1">
      <alignment horizontal="center" wrapText="1"/>
    </xf>
    <xf numFmtId="43" fontId="87" fillId="0" borderId="58" xfId="4" quotePrefix="1" applyFont="1" applyFill="1" applyBorder="1" applyAlignment="1">
      <alignment horizontal="center" wrapText="1"/>
    </xf>
    <xf numFmtId="0" fontId="87" fillId="0" borderId="59" xfId="0" applyFont="1" applyBorder="1" applyAlignment="1">
      <alignment horizontal="center" wrapText="1"/>
    </xf>
    <xf numFmtId="0" fontId="6" fillId="59" borderId="55" xfId="0" applyFont="1" applyFill="1" applyBorder="1"/>
    <xf numFmtId="164" fontId="95" fillId="0" borderId="59" xfId="0" applyNumberFormat="1" applyFont="1" applyBorder="1"/>
    <xf numFmtId="3" fontId="95" fillId="58" borderId="58" xfId="331" applyNumberFormat="1" applyFont="1" applyFill="1" applyBorder="1" applyAlignment="1">
      <alignment horizontal="center" vertical="center" wrapText="1"/>
    </xf>
    <xf numFmtId="0" fontId="95" fillId="58" borderId="58" xfId="331" applyFont="1" applyFill="1" applyBorder="1" applyAlignment="1">
      <alignment horizontal="center" vertical="center" wrapText="1"/>
    </xf>
    <xf numFmtId="0" fontId="95" fillId="58" borderId="59" xfId="331" applyFont="1" applyFill="1" applyBorder="1" applyAlignment="1">
      <alignment horizontal="center" vertical="center" wrapText="1"/>
    </xf>
    <xf numFmtId="0" fontId="95" fillId="58" borderId="65" xfId="0" applyFont="1" applyFill="1" applyBorder="1" applyAlignment="1">
      <alignment horizontal="center" vertical="center"/>
    </xf>
    <xf numFmtId="0" fontId="95" fillId="58" borderId="64" xfId="0" applyFont="1" applyFill="1" applyBorder="1" applyAlignment="1">
      <alignment horizontal="center" vertical="center"/>
    </xf>
    <xf numFmtId="3" fontId="95" fillId="58" borderId="58" xfId="0" applyNumberFormat="1" applyFont="1" applyFill="1" applyBorder="1" applyAlignment="1">
      <alignment horizontal="center" vertical="center" wrapText="1"/>
    </xf>
    <xf numFmtId="0" fontId="95" fillId="58" borderId="58" xfId="0" applyFont="1" applyFill="1" applyBorder="1" applyAlignment="1">
      <alignment horizontal="center" vertical="center" wrapText="1"/>
    </xf>
    <xf numFmtId="3" fontId="95" fillId="58" borderId="59" xfId="0" applyNumberFormat="1" applyFont="1" applyFill="1" applyBorder="1" applyAlignment="1">
      <alignment horizontal="center" vertical="center" wrapText="1"/>
    </xf>
    <xf numFmtId="3" fontId="95" fillId="0" borderId="58" xfId="0" applyNumberFormat="1" applyFont="1" applyBorder="1" applyAlignment="1">
      <alignment horizontal="center" vertical="center"/>
    </xf>
    <xf numFmtId="3" fontId="95" fillId="0" borderId="59" xfId="0" applyNumberFormat="1" applyFont="1" applyBorder="1" applyAlignment="1">
      <alignment horizontal="center" vertical="center"/>
    </xf>
    <xf numFmtId="0" fontId="111" fillId="58" borderId="58" xfId="0" applyFont="1" applyFill="1" applyBorder="1" applyAlignment="1">
      <alignment horizontal="center" vertical="center" wrapText="1"/>
    </xf>
    <xf numFmtId="0" fontId="111" fillId="58" borderId="59" xfId="0" applyFont="1" applyFill="1" applyBorder="1" applyAlignment="1">
      <alignment horizontal="center" vertical="center" wrapText="1"/>
    </xf>
    <xf numFmtId="0" fontId="111" fillId="58" borderId="54" xfId="0" applyFont="1" applyFill="1" applyBorder="1" applyAlignment="1">
      <alignment horizontal="center" vertical="top" wrapText="1"/>
    </xf>
    <xf numFmtId="0" fontId="97" fillId="58" borderId="58" xfId="0" applyFont="1" applyFill="1" applyBorder="1" applyAlignment="1">
      <alignment horizontal="center" vertical="center" wrapText="1"/>
    </xf>
    <xf numFmtId="0" fontId="97" fillId="58" borderId="59" xfId="0" applyFont="1" applyFill="1" applyBorder="1" applyAlignment="1">
      <alignment horizontal="center" vertical="center" wrapText="1"/>
    </xf>
    <xf numFmtId="3" fontId="87" fillId="0" borderId="54" xfId="0" applyNumberFormat="1" applyFont="1" applyBorder="1" applyAlignment="1">
      <alignment horizontal="center" vertical="center"/>
    </xf>
    <xf numFmtId="0" fontId="95" fillId="58" borderId="69" xfId="0" applyFont="1" applyFill="1" applyBorder="1" applyAlignment="1">
      <alignment horizontal="center" vertical="center"/>
    </xf>
    <xf numFmtId="0" fontId="95" fillId="58" borderId="68" xfId="0" applyFont="1" applyFill="1" applyBorder="1" applyAlignment="1">
      <alignment horizontal="center" vertical="center"/>
    </xf>
    <xf numFmtId="0" fontId="95" fillId="59" borderId="59" xfId="0" applyFont="1" applyFill="1" applyBorder="1" applyAlignment="1">
      <alignment horizontal="center" vertical="center" wrapText="1"/>
    </xf>
    <xf numFmtId="49" fontId="95" fillId="0" borderId="0" xfId="854" quotePrefix="1" applyNumberFormat="1" applyFont="1" applyAlignment="1">
      <alignment horizontal="center"/>
    </xf>
    <xf numFmtId="0" fontId="131" fillId="0" borderId="0" xfId="0" applyFont="1" applyAlignment="1">
      <alignment vertical="center"/>
    </xf>
    <xf numFmtId="0" fontId="95" fillId="58" borderId="35" xfId="0" applyFont="1" applyFill="1" applyBorder="1" applyAlignment="1">
      <alignment horizontal="center" vertical="center"/>
    </xf>
    <xf numFmtId="0" fontId="95" fillId="0" borderId="0" xfId="0" applyFont="1" applyAlignment="1">
      <alignment horizontal="center" vertical="center"/>
    </xf>
    <xf numFmtId="0" fontId="95" fillId="0" borderId="0" xfId="0" applyFont="1" applyAlignment="1">
      <alignment wrapText="1"/>
    </xf>
    <xf numFmtId="49" fontId="95" fillId="0" borderId="0" xfId="854" quotePrefix="1" applyNumberFormat="1" applyFont="1"/>
    <xf numFmtId="0" fontId="95" fillId="0" borderId="0" xfId="0" applyFont="1" applyAlignment="1">
      <alignment horizontal="centerContinuous" wrapText="1"/>
    </xf>
    <xf numFmtId="164" fontId="87" fillId="0" borderId="0" xfId="4" applyNumberFormat="1" applyFont="1" applyBorder="1"/>
    <xf numFmtId="0" fontId="136" fillId="0" borderId="0" xfId="0" applyFont="1"/>
    <xf numFmtId="164" fontId="87" fillId="0" borderId="59" xfId="0" applyNumberFormat="1" applyFont="1" applyBorder="1"/>
    <xf numFmtId="0" fontId="5" fillId="0" borderId="0" xfId="0" applyFont="1" applyAlignment="1">
      <alignment wrapText="1"/>
    </xf>
    <xf numFmtId="0" fontId="5" fillId="0" borderId="0" xfId="0" applyFont="1"/>
    <xf numFmtId="49" fontId="5" fillId="0" borderId="0" xfId="854" quotePrefix="1" applyNumberFormat="1" applyFont="1"/>
    <xf numFmtId="0" fontId="133" fillId="0" borderId="0" xfId="0" applyFont="1"/>
    <xf numFmtId="0" fontId="133" fillId="0" borderId="0" xfId="0" applyFont="1" applyAlignment="1">
      <alignment vertical="center"/>
    </xf>
    <xf numFmtId="10" fontId="87" fillId="0" borderId="37" xfId="331" applyNumberFormat="1" applyFont="1" applyBorder="1" applyAlignment="1">
      <alignment horizontal="center" vertical="center"/>
    </xf>
    <xf numFmtId="0" fontId="95" fillId="58" borderId="73" xfId="0" applyFont="1" applyFill="1" applyBorder="1" applyAlignment="1">
      <alignment vertical="center"/>
    </xf>
    <xf numFmtId="0" fontId="92" fillId="0" borderId="75" xfId="0" applyFont="1" applyBorder="1"/>
    <xf numFmtId="0" fontId="98" fillId="48" borderId="81" xfId="0" applyFont="1" applyFill="1" applyBorder="1"/>
    <xf numFmtId="165" fontId="92" fillId="0" borderId="81" xfId="0" applyNumberFormat="1" applyFont="1" applyBorder="1"/>
    <xf numFmtId="165" fontId="92" fillId="0" borderId="81" xfId="496" applyNumberFormat="1" applyFont="1" applyFill="1" applyBorder="1"/>
    <xf numFmtId="165" fontId="92" fillId="0" borderId="81" xfId="496" applyNumberFormat="1" applyFont="1" applyBorder="1"/>
    <xf numFmtId="0" fontId="92" fillId="0" borderId="83" xfId="854" applyFont="1" applyBorder="1" applyAlignment="1">
      <alignment wrapText="1"/>
    </xf>
    <xf numFmtId="165" fontId="98" fillId="0" borderId="81" xfId="0" applyNumberFormat="1" applyFont="1" applyBorder="1"/>
    <xf numFmtId="0" fontId="92" fillId="0" borderId="81" xfId="0" applyFont="1" applyBorder="1"/>
    <xf numFmtId="0" fontId="0" fillId="0" borderId="75" xfId="335" applyFont="1" applyBorder="1"/>
    <xf numFmtId="0" fontId="17" fillId="0" borderId="75" xfId="335" applyFont="1" applyBorder="1"/>
    <xf numFmtId="164" fontId="0" fillId="0" borderId="81" xfId="1260" applyNumberFormat="1" applyFont="1" applyBorder="1"/>
    <xf numFmtId="0" fontId="17" fillId="0" borderId="89" xfId="762" applyFont="1" applyBorder="1"/>
    <xf numFmtId="0" fontId="17" fillId="0" borderId="86" xfId="762" applyFont="1" applyBorder="1"/>
    <xf numFmtId="165" fontId="0" fillId="0" borderId="84" xfId="1290" applyNumberFormat="1" applyFont="1" applyFill="1" applyBorder="1"/>
    <xf numFmtId="165" fontId="0" fillId="0" borderId="79" xfId="1290" applyNumberFormat="1" applyFont="1" applyFill="1" applyBorder="1"/>
    <xf numFmtId="0" fontId="17" fillId="56" borderId="75" xfId="762" applyFont="1" applyFill="1" applyBorder="1"/>
    <xf numFmtId="0" fontId="17" fillId="56" borderId="83" xfId="762" applyFont="1" applyFill="1" applyBorder="1"/>
    <xf numFmtId="165" fontId="0" fillId="0" borderId="80" xfId="1290" applyNumberFormat="1" applyFont="1" applyBorder="1"/>
    <xf numFmtId="165" fontId="0" fillId="0" borderId="81" xfId="1290" applyNumberFormat="1" applyFont="1" applyBorder="1"/>
    <xf numFmtId="170" fontId="0" fillId="0" borderId="82" xfId="146" applyNumberFormat="1" applyFont="1" applyBorder="1"/>
    <xf numFmtId="164" fontId="0" fillId="62" borderId="81" xfId="1260" applyNumberFormat="1" applyFont="1" applyFill="1" applyBorder="1"/>
    <xf numFmtId="0" fontId="0" fillId="63" borderId="89" xfId="762" applyFont="1" applyFill="1" applyBorder="1"/>
    <xf numFmtId="0" fontId="119" fillId="63" borderId="89" xfId="762" applyFont="1" applyFill="1" applyBorder="1"/>
    <xf numFmtId="0" fontId="119" fillId="63" borderId="72" xfId="762" applyFont="1" applyFill="1" applyBorder="1"/>
    <xf numFmtId="0" fontId="119" fillId="63" borderId="90" xfId="762" applyFont="1" applyFill="1" applyBorder="1"/>
    <xf numFmtId="0" fontId="0" fillId="0" borderId="83" xfId="335" applyFont="1" applyBorder="1"/>
    <xf numFmtId="0" fontId="17" fillId="62" borderId="75" xfId="335" applyFont="1" applyFill="1" applyBorder="1"/>
    <xf numFmtId="0" fontId="0" fillId="0" borderId="75" xfId="331" applyFont="1" applyBorder="1"/>
    <xf numFmtId="164" fontId="0" fillId="0" borderId="80" xfId="331" applyNumberFormat="1" applyFont="1" applyBorder="1"/>
    <xf numFmtId="164" fontId="0" fillId="0" borderId="81" xfId="331" applyNumberFormat="1" applyFont="1" applyBorder="1"/>
    <xf numFmtId="176" fontId="0" fillId="0" borderId="81" xfId="331" applyNumberFormat="1" applyFont="1" applyBorder="1"/>
    <xf numFmtId="0" fontId="0" fillId="62" borderId="75" xfId="331" applyFont="1" applyFill="1" applyBorder="1"/>
    <xf numFmtId="164" fontId="0" fillId="62" borderId="80" xfId="1260" applyNumberFormat="1" applyFont="1" applyFill="1" applyBorder="1"/>
    <xf numFmtId="0" fontId="0" fillId="62" borderId="82" xfId="331" applyFont="1" applyFill="1" applyBorder="1"/>
    <xf numFmtId="0" fontId="0" fillId="62" borderId="81" xfId="331" applyFont="1" applyFill="1" applyBorder="1"/>
    <xf numFmtId="0" fontId="0" fillId="0" borderId="81" xfId="331" applyFont="1" applyBorder="1"/>
    <xf numFmtId="44" fontId="0" fillId="0" borderId="81" xfId="1290" applyFont="1" applyBorder="1"/>
    <xf numFmtId="0" fontId="0" fillId="0" borderId="84" xfId="335" applyFont="1" applyBorder="1"/>
    <xf numFmtId="0" fontId="0" fillId="0" borderId="79" xfId="331" applyFont="1" applyBorder="1"/>
    <xf numFmtId="0" fontId="17" fillId="0" borderId="85" xfId="331" applyFont="1" applyBorder="1"/>
    <xf numFmtId="0" fontId="0" fillId="62" borderId="80" xfId="331" applyFont="1" applyFill="1" applyBorder="1"/>
    <xf numFmtId="0" fontId="0" fillId="0" borderId="82" xfId="331" applyFont="1" applyBorder="1"/>
    <xf numFmtId="0" fontId="17" fillId="62" borderId="83" xfId="335" applyFont="1" applyFill="1" applyBorder="1"/>
    <xf numFmtId="0" fontId="98" fillId="58" borderId="73" xfId="0" applyFont="1" applyFill="1" applyBorder="1"/>
    <xf numFmtId="0" fontId="92" fillId="57" borderId="80" xfId="0" applyFont="1" applyFill="1" applyBorder="1"/>
    <xf numFmtId="0" fontId="92" fillId="57" borderId="81" xfId="0" applyFont="1" applyFill="1" applyBorder="1"/>
    <xf numFmtId="164" fontId="92" fillId="0" borderId="80" xfId="0" applyNumberFormat="1" applyFont="1" applyBorder="1"/>
    <xf numFmtId="164" fontId="92" fillId="0" borderId="81" xfId="0" applyNumberFormat="1" applyFont="1" applyBorder="1"/>
    <xf numFmtId="176" fontId="92" fillId="0" borderId="81" xfId="0" applyNumberFormat="1" applyFont="1" applyBorder="1"/>
    <xf numFmtId="0" fontId="98" fillId="57" borderId="75" xfId="0" applyFont="1" applyFill="1" applyBorder="1"/>
    <xf numFmtId="0" fontId="92" fillId="57" borderId="75" xfId="0" applyFont="1" applyFill="1" applyBorder="1"/>
    <xf numFmtId="164" fontId="92" fillId="57" borderId="80" xfId="4" applyNumberFormat="1" applyFont="1" applyFill="1" applyBorder="1"/>
    <xf numFmtId="164" fontId="92" fillId="57" borderId="81" xfId="4" applyNumberFormat="1" applyFont="1" applyFill="1" applyBorder="1"/>
    <xf numFmtId="39" fontId="92" fillId="57" borderId="81" xfId="4" applyNumberFormat="1" applyFont="1" applyFill="1" applyBorder="1"/>
    <xf numFmtId="164" fontId="92" fillId="0" borderId="80" xfId="4" applyNumberFormat="1" applyFont="1" applyBorder="1"/>
    <xf numFmtId="164" fontId="92" fillId="0" borderId="81" xfId="4" applyNumberFormat="1" applyFont="1" applyBorder="1"/>
    <xf numFmtId="0" fontId="92" fillId="0" borderId="82" xfId="0" applyFont="1" applyBorder="1"/>
    <xf numFmtId="0" fontId="98" fillId="0" borderId="75" xfId="0" applyFont="1" applyBorder="1"/>
    <xf numFmtId="44" fontId="92" fillId="0" borderId="81" xfId="2" applyFont="1" applyBorder="1"/>
    <xf numFmtId="0" fontId="98" fillId="57" borderId="84" xfId="0" applyFont="1" applyFill="1" applyBorder="1"/>
    <xf numFmtId="0" fontId="98" fillId="57" borderId="79" xfId="0" applyFont="1" applyFill="1" applyBorder="1"/>
    <xf numFmtId="0" fontId="98" fillId="57" borderId="85" xfId="0" applyFont="1" applyFill="1" applyBorder="1"/>
    <xf numFmtId="0" fontId="92" fillId="0" borderId="80" xfId="0" applyFont="1" applyBorder="1"/>
    <xf numFmtId="0" fontId="107" fillId="0" borderId="82" xfId="0" applyFont="1" applyBorder="1"/>
    <xf numFmtId="0" fontId="92" fillId="0" borderId="80" xfId="0" applyFont="1" applyBorder="1" applyAlignment="1">
      <alignment horizontal="left"/>
    </xf>
    <xf numFmtId="0" fontId="107" fillId="0" borderId="81" xfId="0" applyFont="1" applyBorder="1" applyAlignment="1">
      <alignment horizontal="left"/>
    </xf>
    <xf numFmtId="0" fontId="17" fillId="0" borderId="79" xfId="762" applyFont="1" applyBorder="1"/>
    <xf numFmtId="0" fontId="17" fillId="0" borderId="74" xfId="762" applyFont="1" applyBorder="1" applyAlignment="1">
      <alignment horizontal="center"/>
    </xf>
    <xf numFmtId="165" fontId="0" fillId="0" borderId="87" xfId="1290" applyNumberFormat="1" applyFont="1" applyFill="1" applyBorder="1"/>
    <xf numFmtId="0" fontId="17" fillId="56" borderId="81" xfId="762" applyFont="1" applyFill="1" applyBorder="1"/>
    <xf numFmtId="0" fontId="17" fillId="56" borderId="70" xfId="762" applyFont="1" applyFill="1" applyBorder="1"/>
    <xf numFmtId="165" fontId="0" fillId="0" borderId="74" xfId="1290" applyNumberFormat="1" applyFont="1" applyBorder="1"/>
    <xf numFmtId="0" fontId="95" fillId="58" borderId="84" xfId="0" applyFont="1" applyFill="1" applyBorder="1" applyAlignment="1">
      <alignment horizontal="center" vertical="center"/>
    </xf>
    <xf numFmtId="0" fontId="95" fillId="58" borderId="81" xfId="0" applyFont="1" applyFill="1" applyBorder="1" applyAlignment="1">
      <alignment horizontal="center" vertical="center" wrapText="1"/>
    </xf>
    <xf numFmtId="0" fontId="95" fillId="58" borderId="81" xfId="0" applyFont="1" applyFill="1" applyBorder="1" applyAlignment="1">
      <alignment horizontal="center" vertical="center"/>
    </xf>
    <xf numFmtId="0" fontId="95" fillId="58" borderId="82" xfId="0" applyFont="1" applyFill="1" applyBorder="1" applyAlignment="1">
      <alignment horizontal="center" vertical="center"/>
    </xf>
    <xf numFmtId="0" fontId="91" fillId="58" borderId="84" xfId="0" applyFont="1" applyFill="1" applyBorder="1"/>
    <xf numFmtId="0" fontId="88" fillId="58" borderId="79" xfId="0" applyFont="1" applyFill="1" applyBorder="1" applyAlignment="1">
      <alignment vertical="center"/>
    </xf>
    <xf numFmtId="0" fontId="88" fillId="0" borderId="80" xfId="0" applyFont="1" applyBorder="1"/>
    <xf numFmtId="0" fontId="88" fillId="0" borderId="81" xfId="0" applyFont="1" applyBorder="1"/>
    <xf numFmtId="164" fontId="87" fillId="34" borderId="81" xfId="4" applyNumberFormat="1" applyFont="1" applyFill="1" applyBorder="1"/>
    <xf numFmtId="177" fontId="87" fillId="0" borderId="81" xfId="4" applyNumberFormat="1" applyFont="1" applyBorder="1"/>
    <xf numFmtId="164" fontId="87" fillId="0" borderId="81" xfId="4" applyNumberFormat="1" applyFont="1" applyBorder="1"/>
    <xf numFmtId="177" fontId="87" fillId="0" borderId="81" xfId="4" applyNumberFormat="1" applyFont="1" applyBorder="1" applyAlignment="1">
      <alignment vertical="top" wrapText="1"/>
    </xf>
    <xf numFmtId="0" fontId="92" fillId="0" borderId="83" xfId="762" quotePrefix="1" applyFont="1" applyBorder="1" applyAlignment="1">
      <alignment horizontal="left" wrapText="1"/>
    </xf>
    <xf numFmtId="0" fontId="88" fillId="0" borderId="81" xfId="0" applyFont="1" applyBorder="1" applyAlignment="1">
      <alignment horizontal="left"/>
    </xf>
    <xf numFmtId="0" fontId="87" fillId="0" borderId="81" xfId="0" applyFont="1" applyBorder="1" applyAlignment="1">
      <alignment horizontal="left"/>
    </xf>
    <xf numFmtId="164" fontId="87" fillId="0" borderId="81" xfId="4" applyNumberFormat="1" applyFont="1" applyBorder="1" applyAlignment="1">
      <alignment horizontal="left"/>
    </xf>
    <xf numFmtId="0" fontId="87" fillId="0" borderId="81" xfId="0" applyFont="1" applyBorder="1" applyAlignment="1">
      <alignment horizontal="center" wrapText="1"/>
    </xf>
    <xf numFmtId="0" fontId="87" fillId="0" borderId="81" xfId="0" quotePrefix="1" applyFont="1" applyBorder="1" applyAlignment="1">
      <alignment horizontal="left" wrapText="1"/>
    </xf>
    <xf numFmtId="0" fontId="88" fillId="0" borderId="81" xfId="0" applyFont="1" applyBorder="1" applyAlignment="1">
      <alignment horizontal="center" wrapText="1"/>
    </xf>
    <xf numFmtId="164" fontId="91" fillId="0" borderId="81" xfId="4" applyNumberFormat="1" applyFont="1" applyBorder="1" applyAlignment="1">
      <alignment horizontal="center" wrapText="1"/>
    </xf>
    <xf numFmtId="165" fontId="91" fillId="0" borderId="81" xfId="2" applyNumberFormat="1" applyFont="1" applyBorder="1" applyAlignment="1">
      <alignment horizontal="center" wrapText="1"/>
    </xf>
    <xf numFmtId="0" fontId="91" fillId="56" borderId="81" xfId="0" applyFont="1" applyFill="1" applyBorder="1" applyAlignment="1">
      <alignment horizontal="center" vertical="top" wrapText="1"/>
    </xf>
    <xf numFmtId="164" fontId="91" fillId="56" borderId="81" xfId="4" applyNumberFormat="1" applyFont="1" applyFill="1" applyBorder="1" applyAlignment="1">
      <alignment horizontal="center" wrapText="1"/>
    </xf>
    <xf numFmtId="9" fontId="91" fillId="56" borderId="81" xfId="1" applyFont="1" applyFill="1" applyBorder="1" applyAlignment="1">
      <alignment horizontal="center" wrapText="1"/>
    </xf>
    <xf numFmtId="165" fontId="91" fillId="56" borderId="81" xfId="2" applyNumberFormat="1" applyFont="1" applyFill="1" applyBorder="1" applyAlignment="1">
      <alignment horizontal="center" wrapText="1"/>
    </xf>
    <xf numFmtId="165" fontId="91" fillId="56" borderId="81" xfId="2" applyNumberFormat="1" applyFont="1" applyFill="1" applyBorder="1" applyAlignment="1">
      <alignment horizontal="justify" wrapText="1"/>
    </xf>
    <xf numFmtId="44" fontId="91" fillId="56" borderId="81" xfId="2" applyFont="1" applyFill="1" applyBorder="1" applyAlignment="1">
      <alignment horizontal="justify" wrapText="1"/>
    </xf>
    <xf numFmtId="0" fontId="98" fillId="48" borderId="83" xfId="333" applyFont="1" applyFill="1" applyBorder="1" applyAlignment="1">
      <alignment vertical="top" wrapText="1"/>
    </xf>
    <xf numFmtId="0" fontId="92" fillId="0" borderId="83" xfId="333" applyFont="1" applyBorder="1" applyAlignment="1">
      <alignment horizontal="justify" vertical="top" wrapText="1"/>
    </xf>
    <xf numFmtId="164" fontId="91" fillId="0" borderId="81" xfId="4" applyNumberFormat="1" applyFont="1" applyBorder="1" applyAlignment="1">
      <alignment horizontal="center" vertical="top"/>
    </xf>
    <xf numFmtId="9" fontId="91" fillId="0" borderId="81" xfId="1" applyFont="1" applyBorder="1" applyAlignment="1">
      <alignment horizontal="center" vertical="top"/>
    </xf>
    <xf numFmtId="165" fontId="91" fillId="0" borderId="81" xfId="2" applyNumberFormat="1" applyFont="1" applyBorder="1" applyAlignment="1">
      <alignment horizontal="center" vertical="top"/>
    </xf>
    <xf numFmtId="0" fontId="92" fillId="0" borderId="81" xfId="333" applyFont="1" applyBorder="1" applyAlignment="1">
      <alignment horizontal="center" vertical="top" wrapText="1"/>
    </xf>
    <xf numFmtId="0" fontId="92" fillId="0" borderId="83" xfId="0" applyFont="1" applyBorder="1"/>
    <xf numFmtId="0" fontId="92" fillId="0" borderId="81" xfId="0" applyFont="1" applyBorder="1" applyAlignment="1">
      <alignment horizontal="center"/>
    </xf>
    <xf numFmtId="0" fontId="92" fillId="0" borderId="80" xfId="333" applyFont="1" applyBorder="1" applyAlignment="1">
      <alignment horizontal="justify" vertical="top" wrapText="1"/>
    </xf>
    <xf numFmtId="0" fontId="92" fillId="0" borderId="80" xfId="333" applyFont="1" applyBorder="1"/>
    <xf numFmtId="0" fontId="92" fillId="0" borderId="83" xfId="333" applyFont="1" applyBorder="1"/>
    <xf numFmtId="0" fontId="92" fillId="0" borderId="83" xfId="854" applyFont="1" applyBorder="1"/>
    <xf numFmtId="0" fontId="92" fillId="0" borderId="83" xfId="335" applyFont="1" applyBorder="1" applyAlignment="1">
      <alignment horizontal="justify" vertical="top" wrapText="1"/>
    </xf>
    <xf numFmtId="0" fontId="95" fillId="57" borderId="81" xfId="0" applyFont="1" applyFill="1" applyBorder="1" applyAlignment="1">
      <alignment horizontal="justify" wrapText="1"/>
    </xf>
    <xf numFmtId="0" fontId="95" fillId="57" borderId="81" xfId="0" applyFont="1" applyFill="1" applyBorder="1" applyAlignment="1">
      <alignment horizontal="center" wrapText="1"/>
    </xf>
    <xf numFmtId="0" fontId="95" fillId="57" borderId="81" xfId="0" quotePrefix="1" applyFont="1" applyFill="1" applyBorder="1" applyAlignment="1">
      <alignment horizontal="center" wrapText="1"/>
    </xf>
    <xf numFmtId="0" fontId="87" fillId="57" borderId="81" xfId="0" applyFont="1" applyFill="1" applyBorder="1"/>
    <xf numFmtId="0" fontId="87" fillId="0" borderId="81" xfId="0" applyFont="1" applyBorder="1"/>
    <xf numFmtId="0" fontId="87" fillId="0" borderId="81" xfId="0" quotePrefix="1" applyFont="1" applyBorder="1" applyAlignment="1">
      <alignment horizontal="left"/>
    </xf>
    <xf numFmtId="0" fontId="87" fillId="0" borderId="81" xfId="0" applyFont="1" applyBorder="1" applyAlignment="1">
      <alignment wrapText="1"/>
    </xf>
    <xf numFmtId="0" fontId="95" fillId="0" borderId="81" xfId="0" applyFont="1" applyBorder="1"/>
    <xf numFmtId="0" fontId="95" fillId="48" borderId="81" xfId="0" applyFont="1" applyFill="1" applyBorder="1" applyAlignment="1">
      <alignment horizontal="center" vertical="center" wrapText="1"/>
    </xf>
    <xf numFmtId="0" fontId="16" fillId="59" borderId="73" xfId="0" applyFont="1" applyFill="1" applyBorder="1" applyAlignment="1">
      <alignment vertical="center"/>
    </xf>
    <xf numFmtId="2" fontId="87" fillId="0" borderId="81" xfId="4" applyNumberFormat="1" applyFont="1" applyBorder="1" applyAlignment="1">
      <alignment horizontal="center"/>
    </xf>
    <xf numFmtId="2" fontId="87" fillId="0" borderId="81" xfId="4" applyNumberFormat="1" applyFont="1" applyFill="1" applyBorder="1" applyAlignment="1">
      <alignment horizontal="center"/>
    </xf>
    <xf numFmtId="165" fontId="87" fillId="59" borderId="81" xfId="2" applyNumberFormat="1" applyFont="1" applyFill="1" applyBorder="1" applyAlignment="1" applyProtection="1">
      <alignment wrapText="1"/>
      <protection locked="0"/>
    </xf>
    <xf numFmtId="2" fontId="87" fillId="59" borderId="81" xfId="4" applyNumberFormat="1" applyFont="1" applyFill="1" applyBorder="1" applyAlignment="1" applyProtection="1">
      <alignment horizontal="center" vertical="center" wrapText="1"/>
      <protection locked="0"/>
    </xf>
    <xf numFmtId="44" fontId="87" fillId="59" borderId="81" xfId="2" applyFont="1" applyFill="1" applyBorder="1" applyAlignment="1" applyProtection="1">
      <alignment horizontal="center"/>
      <protection locked="0"/>
    </xf>
    <xf numFmtId="165" fontId="87" fillId="59" borderId="81" xfId="2" applyNumberFormat="1" applyFont="1" applyFill="1" applyBorder="1" applyAlignment="1" applyProtection="1">
      <alignment horizontal="center"/>
      <protection locked="0"/>
    </xf>
    <xf numFmtId="0" fontId="87" fillId="0" borderId="80" xfId="0" applyFont="1" applyBorder="1"/>
    <xf numFmtId="164" fontId="87" fillId="0" borderId="82" xfId="4" applyNumberFormat="1" applyFont="1" applyFill="1" applyBorder="1"/>
    <xf numFmtId="164" fontId="135" fillId="0" borderId="82" xfId="4" applyNumberFormat="1" applyFont="1" applyBorder="1"/>
    <xf numFmtId="0" fontId="91" fillId="0" borderId="81" xfId="0" applyFont="1" applyBorder="1" applyAlignment="1">
      <alignment horizontal="center" vertical="center" wrapText="1"/>
    </xf>
    <xf numFmtId="165" fontId="87" fillId="0" borderId="81" xfId="2" applyNumberFormat="1" applyFont="1" applyFill="1" applyBorder="1" applyAlignment="1">
      <alignment horizontal="center" vertical="center" wrapText="1"/>
    </xf>
    <xf numFmtId="3" fontId="87" fillId="0" borderId="81" xfId="2" applyNumberFormat="1" applyFont="1" applyFill="1" applyBorder="1" applyAlignment="1">
      <alignment horizontal="center" vertical="center" wrapText="1"/>
    </xf>
    <xf numFmtId="165" fontId="91" fillId="0" borderId="81" xfId="2" applyNumberFormat="1" applyFont="1" applyFill="1" applyBorder="1" applyAlignment="1">
      <alignment horizontal="center" vertical="center" wrapText="1"/>
    </xf>
    <xf numFmtId="9" fontId="92" fillId="0" borderId="82" xfId="0" quotePrefix="1" applyNumberFormat="1" applyFont="1" applyBorder="1" applyAlignment="1">
      <alignment horizontal="left" wrapText="1"/>
    </xf>
    <xf numFmtId="9" fontId="92" fillId="0" borderId="82" xfId="0" applyNumberFormat="1" applyFont="1" applyBorder="1" applyAlignment="1">
      <alignment horizontal="left" wrapText="1"/>
    </xf>
    <xf numFmtId="9" fontId="92" fillId="0" borderId="82" xfId="0" applyNumberFormat="1" applyFont="1" applyBorder="1" applyAlignment="1">
      <alignment horizontal="right" wrapText="1"/>
    </xf>
    <xf numFmtId="0" fontId="88" fillId="58" borderId="91" xfId="331" applyFont="1" applyFill="1" applyBorder="1" applyAlignment="1">
      <alignment horizontal="center" vertical="center" wrapText="1"/>
    </xf>
    <xf numFmtId="3" fontId="91" fillId="0" borderId="85" xfId="331" applyNumberFormat="1" applyFont="1" applyBorder="1" applyAlignment="1">
      <alignment horizontal="center" vertical="center"/>
    </xf>
    <xf numFmtId="3" fontId="91" fillId="0" borderId="84" xfId="0" applyNumberFormat="1" applyFont="1" applyBorder="1" applyAlignment="1">
      <alignment horizontal="center" vertical="center"/>
    </xf>
    <xf numFmtId="3" fontId="91" fillId="0" borderId="85" xfId="0" applyNumberFormat="1" applyFont="1" applyBorder="1" applyAlignment="1">
      <alignment horizontal="center" vertical="center"/>
    </xf>
    <xf numFmtId="14" fontId="98" fillId="0" borderId="75" xfId="331" applyNumberFormat="1" applyFont="1" applyBorder="1" applyAlignment="1">
      <alignment horizontal="left"/>
    </xf>
    <xf numFmtId="3" fontId="91" fillId="0" borderId="80" xfId="331" applyNumberFormat="1" applyFont="1" applyBorder="1" applyAlignment="1">
      <alignment horizontal="center" vertical="center"/>
    </xf>
    <xf numFmtId="3" fontId="91" fillId="0" borderId="81" xfId="331" applyNumberFormat="1" applyFont="1" applyBorder="1" applyAlignment="1">
      <alignment horizontal="center" vertical="center"/>
    </xf>
    <xf numFmtId="3" fontId="91" fillId="0" borderId="82" xfId="331" applyNumberFormat="1" applyFont="1" applyBorder="1" applyAlignment="1">
      <alignment horizontal="center" vertical="center"/>
    </xf>
    <xf numFmtId="3" fontId="91" fillId="0" borderId="81" xfId="0" applyNumberFormat="1" applyFont="1" applyBorder="1" applyAlignment="1">
      <alignment horizontal="center" vertical="center"/>
    </xf>
    <xf numFmtId="3" fontId="91" fillId="0" borderId="80" xfId="0" applyNumberFormat="1" applyFont="1" applyBorder="1" applyAlignment="1">
      <alignment horizontal="center" vertical="center"/>
    </xf>
    <xf numFmtId="0" fontId="98" fillId="0" borderId="70" xfId="331" applyFont="1" applyBorder="1" applyAlignment="1">
      <alignment horizontal="center"/>
    </xf>
    <xf numFmtId="171" fontId="95" fillId="0" borderId="80" xfId="331" applyNumberFormat="1" applyFont="1" applyBorder="1" applyAlignment="1">
      <alignment horizontal="left"/>
    </xf>
    <xf numFmtId="3" fontId="87" fillId="0" borderId="81" xfId="331" applyNumberFormat="1" applyFont="1" applyBorder="1" applyAlignment="1">
      <alignment horizontal="center" vertical="center"/>
    </xf>
    <xf numFmtId="3" fontId="87" fillId="0" borderId="81" xfId="0" applyNumberFormat="1" applyFont="1" applyBorder="1" applyAlignment="1">
      <alignment horizontal="center" vertical="center"/>
    </xf>
    <xf numFmtId="0" fontId="87" fillId="0" borderId="81" xfId="0" applyFont="1" applyBorder="1" applyAlignment="1">
      <alignment horizontal="right" vertical="center" wrapText="1"/>
    </xf>
    <xf numFmtId="164" fontId="87" fillId="60" borderId="81" xfId="5036" applyNumberFormat="1" applyFont="1" applyFill="1" applyBorder="1" applyAlignment="1">
      <alignment horizontal="center" vertical="center"/>
    </xf>
    <xf numFmtId="164" fontId="87" fillId="0" borderId="81" xfId="5036" applyNumberFormat="1" applyFont="1" applyFill="1" applyBorder="1" applyAlignment="1">
      <alignment horizontal="center" vertical="center"/>
    </xf>
    <xf numFmtId="3" fontId="87" fillId="0" borderId="81" xfId="1703" applyNumberFormat="1" applyFont="1" applyBorder="1" applyAlignment="1">
      <alignment horizontal="right" vertical="center" wrapText="1"/>
    </xf>
    <xf numFmtId="3" fontId="87" fillId="0" borderId="81" xfId="1703" applyNumberFormat="1" applyFont="1" applyBorder="1" applyAlignment="1">
      <alignment horizontal="right" vertical="center"/>
    </xf>
    <xf numFmtId="0" fontId="87" fillId="58" borderId="81" xfId="0" applyFont="1" applyFill="1" applyBorder="1" applyAlignment="1">
      <alignment horizontal="right" vertical="center" wrapText="1"/>
    </xf>
    <xf numFmtId="9" fontId="87" fillId="0" borderId="81" xfId="0" applyNumberFormat="1" applyFont="1" applyBorder="1" applyAlignment="1">
      <alignment horizontal="right" vertical="center"/>
    </xf>
    <xf numFmtId="0" fontId="95" fillId="58" borderId="73" xfId="0" applyFont="1" applyFill="1" applyBorder="1" applyAlignment="1">
      <alignment horizontal="center" vertical="center"/>
    </xf>
    <xf numFmtId="0" fontId="95" fillId="58" borderId="80" xfId="0" applyFont="1" applyFill="1" applyBorder="1" applyAlignment="1">
      <alignment horizontal="center" vertical="center" wrapText="1"/>
    </xf>
    <xf numFmtId="9" fontId="95" fillId="58" borderId="81" xfId="0" applyNumberFormat="1" applyFont="1" applyFill="1" applyBorder="1" applyAlignment="1">
      <alignment horizontal="center" vertical="center" wrapText="1"/>
    </xf>
    <xf numFmtId="0" fontId="95" fillId="58" borderId="82" xfId="0" applyFont="1" applyFill="1" applyBorder="1" applyAlignment="1">
      <alignment horizontal="center" vertical="center" wrapText="1"/>
    </xf>
    <xf numFmtId="0" fontId="87" fillId="0" borderId="80" xfId="0" applyFont="1" applyBorder="1" applyAlignment="1">
      <alignment horizontal="left"/>
    </xf>
    <xf numFmtId="170" fontId="87" fillId="0" borderId="81" xfId="0" applyNumberFormat="1" applyFont="1" applyBorder="1" applyAlignment="1">
      <alignment horizontal="center" vertical="center"/>
    </xf>
    <xf numFmtId="3" fontId="87" fillId="0" borderId="81" xfId="16802" applyNumberFormat="1" applyFont="1" applyBorder="1" applyAlignment="1">
      <alignment horizontal="center" vertical="center"/>
    </xf>
    <xf numFmtId="9" fontId="87" fillId="0" borderId="81" xfId="0" applyNumberFormat="1" applyFont="1" applyBorder="1" applyAlignment="1">
      <alignment horizontal="center" vertical="center"/>
    </xf>
    <xf numFmtId="10" fontId="87" fillId="0" borderId="82" xfId="0" applyNumberFormat="1" applyFont="1" applyBorder="1" applyAlignment="1">
      <alignment horizontal="center" vertical="center"/>
    </xf>
    <xf numFmtId="3" fontId="87" fillId="0" borderId="81" xfId="16809" applyNumberFormat="1" applyFont="1" applyBorder="1" applyAlignment="1">
      <alignment horizontal="center" vertical="center"/>
    </xf>
    <xf numFmtId="14" fontId="95" fillId="0" borderId="83" xfId="0" applyNumberFormat="1" applyFont="1" applyBorder="1" applyAlignment="1">
      <alignment horizontal="left"/>
    </xf>
    <xf numFmtId="3" fontId="87" fillId="0" borderId="81" xfId="328" applyNumberFormat="1" applyFont="1" applyBorder="1" applyAlignment="1">
      <alignment horizontal="center" vertical="center"/>
    </xf>
    <xf numFmtId="14" fontId="95" fillId="0" borderId="70" xfId="0" applyNumberFormat="1" applyFont="1" applyBorder="1" applyAlignment="1">
      <alignment horizontal="left"/>
    </xf>
    <xf numFmtId="0" fontId="95" fillId="0" borderId="84" xfId="0" applyFont="1" applyBorder="1" applyAlignment="1">
      <alignment horizontal="center" wrapText="1"/>
    </xf>
    <xf numFmtId="0" fontId="95" fillId="0" borderId="79" xfId="0" applyFont="1" applyBorder="1" applyAlignment="1">
      <alignment horizontal="center" wrapText="1"/>
    </xf>
    <xf numFmtId="0" fontId="95" fillId="0" borderId="85" xfId="0" applyFont="1" applyBorder="1" applyAlignment="1">
      <alignment horizontal="center" wrapText="1"/>
    </xf>
    <xf numFmtId="0" fontId="95" fillId="58" borderId="87" xfId="0" applyFont="1" applyFill="1" applyBorder="1" applyAlignment="1">
      <alignment horizontal="center" wrapText="1"/>
    </xf>
    <xf numFmtId="0" fontId="95" fillId="58" borderId="79" xfId="0" applyFont="1" applyFill="1" applyBorder="1" applyAlignment="1">
      <alignment horizontal="center" wrapText="1"/>
    </xf>
    <xf numFmtId="0" fontId="95" fillId="58" borderId="74" xfId="0" applyFont="1" applyFill="1" applyBorder="1" applyAlignment="1">
      <alignment horizontal="center" wrapText="1"/>
    </xf>
    <xf numFmtId="0" fontId="95" fillId="0" borderId="87" xfId="0" applyFont="1" applyBorder="1" applyAlignment="1">
      <alignment horizontal="center" wrapText="1"/>
    </xf>
    <xf numFmtId="0" fontId="95" fillId="0" borderId="74" xfId="0" applyFont="1" applyBorder="1" applyAlignment="1">
      <alignment horizontal="center" wrapText="1"/>
    </xf>
    <xf numFmtId="0" fontId="87" fillId="0" borderId="80" xfId="0" applyFont="1" applyBorder="1" applyAlignment="1">
      <alignment horizontal="center" wrapText="1"/>
    </xf>
    <xf numFmtId="8" fontId="110" fillId="0" borderId="81" xfId="0" applyNumberFormat="1" applyFont="1" applyBorder="1" applyAlignment="1">
      <alignment horizontal="center" wrapText="1"/>
    </xf>
    <xf numFmtId="8" fontId="110" fillId="0" borderId="82" xfId="0" applyNumberFormat="1" applyFont="1" applyBorder="1" applyAlignment="1">
      <alignment horizontal="center" wrapText="1"/>
    </xf>
    <xf numFmtId="0" fontId="100" fillId="58" borderId="81" xfId="125" applyFont="1" applyFill="1" applyBorder="1" applyAlignment="1">
      <alignment horizontal="center" wrapText="1"/>
    </xf>
    <xf numFmtId="0" fontId="100" fillId="58" borderId="80" xfId="125" applyFont="1" applyFill="1" applyBorder="1" applyAlignment="1">
      <alignment horizontal="center" wrapText="1"/>
    </xf>
    <xf numFmtId="0" fontId="100" fillId="58" borderId="82" xfId="125" applyFont="1" applyFill="1" applyBorder="1" applyAlignment="1">
      <alignment horizontal="center" wrapText="1"/>
    </xf>
    <xf numFmtId="0" fontId="100" fillId="0" borderId="80" xfId="125" applyFont="1" applyBorder="1" applyAlignment="1">
      <alignment horizontal="right" wrapText="1"/>
    </xf>
    <xf numFmtId="0" fontId="100" fillId="0" borderId="80" xfId="125" applyFont="1" applyBorder="1" applyAlignment="1">
      <alignment horizontal="right"/>
    </xf>
    <xf numFmtId="0" fontId="101" fillId="0" borderId="80" xfId="0" applyFont="1" applyBorder="1" applyAlignment="1">
      <alignment horizontal="right" vertical="center" wrapText="1"/>
    </xf>
    <xf numFmtId="0" fontId="101" fillId="0" borderId="80" xfId="0" applyFont="1" applyBorder="1" applyAlignment="1">
      <alignment horizontal="right" vertical="center"/>
    </xf>
    <xf numFmtId="3" fontId="87" fillId="0" borderId="82" xfId="0" applyNumberFormat="1" applyFont="1" applyBorder="1" applyAlignment="1">
      <alignment horizontal="center" vertical="center"/>
    </xf>
    <xf numFmtId="0" fontId="87" fillId="0" borderId="83" xfId="3347" applyFont="1" applyBorder="1"/>
    <xf numFmtId="0" fontId="111" fillId="0" borderId="86" xfId="0" applyFont="1" applyBorder="1" applyAlignment="1">
      <alignment horizontal="right" wrapText="1"/>
    </xf>
    <xf numFmtId="0" fontId="113" fillId="0" borderId="84" xfId="0" applyFont="1" applyBorder="1" applyAlignment="1">
      <alignment horizontal="center"/>
    </xf>
    <xf numFmtId="0" fontId="113" fillId="0" borderId="79" xfId="0" applyFont="1" applyBorder="1" applyAlignment="1">
      <alignment horizontal="center"/>
    </xf>
    <xf numFmtId="3" fontId="110" fillId="0" borderId="85" xfId="0" applyNumberFormat="1" applyFont="1" applyBorder="1" applyAlignment="1">
      <alignment horizontal="center" wrapText="1"/>
    </xf>
    <xf numFmtId="0" fontId="111" fillId="0" borderId="83" xfId="0" applyFont="1" applyBorder="1" applyAlignment="1">
      <alignment horizontal="right" wrapText="1"/>
    </xf>
    <xf numFmtId="0" fontId="113" fillId="0" borderId="80" xfId="0" applyFont="1" applyBorder="1" applyAlignment="1">
      <alignment horizontal="center"/>
    </xf>
    <xf numFmtId="0" fontId="113" fillId="0" borderId="81" xfId="0" applyFont="1" applyBorder="1" applyAlignment="1">
      <alignment horizontal="center"/>
    </xf>
    <xf numFmtId="3" fontId="110" fillId="0" borderId="82" xfId="0" applyNumberFormat="1" applyFont="1" applyBorder="1" applyAlignment="1">
      <alignment horizontal="center" wrapText="1"/>
    </xf>
    <xf numFmtId="0" fontId="111" fillId="0" borderId="70" xfId="0" applyFont="1" applyBorder="1" applyAlignment="1">
      <alignment horizontal="right" wrapText="1"/>
    </xf>
    <xf numFmtId="0" fontId="95" fillId="58" borderId="85" xfId="0" applyFont="1" applyFill="1" applyBorder="1" applyAlignment="1">
      <alignment horizontal="center" wrapText="1"/>
    </xf>
    <xf numFmtId="37" fontId="87" fillId="0" borderId="82" xfId="4" applyNumberFormat="1" applyFont="1" applyBorder="1" applyAlignment="1">
      <alignment horizontal="center" vertical="center"/>
    </xf>
    <xf numFmtId="37" fontId="87" fillId="0" borderId="82" xfId="4" applyNumberFormat="1" applyFont="1" applyFill="1" applyBorder="1" applyAlignment="1">
      <alignment horizontal="center" vertical="center"/>
    </xf>
    <xf numFmtId="9" fontId="87" fillId="0" borderId="81" xfId="4" applyNumberFormat="1" applyFont="1" applyFill="1" applyBorder="1" applyAlignment="1">
      <alignment horizontal="right"/>
    </xf>
    <xf numFmtId="8" fontId="87" fillId="0" borderId="82" xfId="0" applyNumberFormat="1" applyFont="1" applyBorder="1" applyAlignment="1">
      <alignment horizontal="center" wrapText="1"/>
    </xf>
    <xf numFmtId="8" fontId="87" fillId="0" borderId="71" xfId="0" applyNumberFormat="1" applyFont="1" applyBorder="1" applyAlignment="1">
      <alignment horizontal="center" wrapText="1"/>
    </xf>
    <xf numFmtId="0" fontId="87" fillId="0" borderId="84" xfId="0" applyFont="1" applyBorder="1" applyAlignment="1">
      <alignment vertical="center"/>
    </xf>
    <xf numFmtId="42" fontId="87" fillId="0" borderId="79" xfId="0" applyNumberFormat="1" applyFont="1" applyBorder="1" applyAlignment="1">
      <alignment horizontal="right" vertical="center"/>
    </xf>
    <xf numFmtId="9" fontId="87" fillId="0" borderId="85" xfId="0" applyNumberFormat="1" applyFont="1" applyBorder="1" applyAlignment="1">
      <alignment horizontal="center" vertical="center"/>
    </xf>
    <xf numFmtId="0" fontId="87" fillId="0" borderId="80" xfId="0" applyFont="1" applyBorder="1" applyAlignment="1">
      <alignment vertical="center"/>
    </xf>
    <xf numFmtId="9" fontId="87" fillId="0" borderId="82" xfId="0" applyNumberFormat="1" applyFont="1" applyBorder="1" applyAlignment="1">
      <alignment horizontal="center" vertical="center"/>
    </xf>
    <xf numFmtId="3" fontId="87" fillId="0" borderId="81" xfId="0" applyNumberFormat="1" applyFont="1" applyBorder="1" applyAlignment="1">
      <alignment horizontal="right" vertical="center"/>
    </xf>
    <xf numFmtId="0" fontId="87" fillId="0" borderId="84" xfId="0" quotePrefix="1" applyFont="1" applyBorder="1" applyAlignment="1">
      <alignment horizontal="left" vertical="center"/>
    </xf>
    <xf numFmtId="42" fontId="87" fillId="0" borderId="79" xfId="0" applyNumberFormat="1" applyFont="1" applyBorder="1" applyAlignment="1">
      <alignment vertical="center"/>
    </xf>
    <xf numFmtId="42" fontId="87" fillId="0" borderId="81" xfId="0" applyNumberFormat="1" applyFont="1" applyBorder="1" applyAlignment="1">
      <alignment vertical="center"/>
    </xf>
    <xf numFmtId="0" fontId="95" fillId="0" borderId="80" xfId="0" applyFont="1" applyBorder="1" applyAlignment="1">
      <alignment vertical="center"/>
    </xf>
    <xf numFmtId="42" fontId="95" fillId="0" borderId="81" xfId="0" applyNumberFormat="1" applyFont="1" applyBorder="1" applyAlignment="1">
      <alignment vertical="center"/>
    </xf>
    <xf numFmtId="0" fontId="95" fillId="58" borderId="80" xfId="0" applyFont="1" applyFill="1" applyBorder="1" applyAlignment="1">
      <alignment vertical="center" wrapText="1"/>
    </xf>
    <xf numFmtId="37" fontId="87" fillId="0" borderId="81" xfId="4" applyNumberFormat="1" applyFont="1" applyFill="1" applyBorder="1" applyAlignment="1">
      <alignment horizontal="center" vertical="center"/>
    </xf>
    <xf numFmtId="0" fontId="95" fillId="58" borderId="80" xfId="0" applyFont="1" applyFill="1" applyBorder="1" applyAlignment="1">
      <alignment vertical="center"/>
    </xf>
    <xf numFmtId="0" fontId="92" fillId="48" borderId="92" xfId="0" applyFont="1" applyFill="1" applyBorder="1"/>
    <xf numFmtId="0" fontId="92" fillId="0" borderId="92" xfId="0" applyFont="1" applyBorder="1"/>
    <xf numFmtId="0" fontId="17" fillId="0" borderId="93" xfId="762" applyFont="1" applyBorder="1"/>
    <xf numFmtId="0" fontId="92" fillId="48" borderId="92" xfId="333" applyFont="1" applyFill="1" applyBorder="1" applyAlignment="1">
      <alignment horizontal="center" vertical="top" wrapText="1"/>
    </xf>
    <xf numFmtId="0" fontId="92" fillId="0" borderId="92" xfId="0" applyFont="1" applyBorder="1" applyAlignment="1">
      <alignment horizontal="center"/>
    </xf>
    <xf numFmtId="164" fontId="91" fillId="0" borderId="92" xfId="4" applyNumberFormat="1" applyFont="1" applyBorder="1" applyAlignment="1">
      <alignment horizontal="center" vertical="top"/>
    </xf>
    <xf numFmtId="0" fontId="87" fillId="57" borderId="92" xfId="0" applyFont="1" applyFill="1" applyBorder="1"/>
    <xf numFmtId="0" fontId="95" fillId="0" borderId="92" xfId="0" applyFont="1" applyBorder="1"/>
    <xf numFmtId="2" fontId="87" fillId="0" borderId="92" xfId="4" applyNumberFormat="1" applyFont="1" applyBorder="1" applyAlignment="1">
      <alignment horizontal="center"/>
    </xf>
    <xf numFmtId="8" fontId="87" fillId="0" borderId="94" xfId="0" applyNumberFormat="1" applyFont="1" applyBorder="1" applyAlignment="1">
      <alignment horizontal="center" wrapText="1"/>
    </xf>
    <xf numFmtId="49" fontId="91" fillId="0" borderId="50" xfId="0" applyNumberFormat="1" applyFont="1" applyBorder="1" applyAlignment="1">
      <alignment horizontal="center" vertical="center"/>
    </xf>
    <xf numFmtId="0" fontId="87" fillId="0" borderId="29" xfId="0" applyFont="1" applyBorder="1" applyAlignment="1">
      <alignment horizontal="center" wrapText="1"/>
    </xf>
    <xf numFmtId="42" fontId="92" fillId="0" borderId="80" xfId="0" applyNumberFormat="1" applyFont="1" applyBorder="1"/>
    <xf numFmtId="42" fontId="92" fillId="48" borderId="41" xfId="0" applyNumberFormat="1" applyFont="1" applyFill="1" applyBorder="1"/>
    <xf numFmtId="42" fontId="98" fillId="0" borderId="80" xfId="0" applyNumberFormat="1" applyFont="1" applyBorder="1"/>
    <xf numFmtId="42" fontId="92" fillId="0" borderId="28" xfId="0" applyNumberFormat="1" applyFont="1" applyBorder="1"/>
    <xf numFmtId="42" fontId="92" fillId="0" borderId="85" xfId="0" applyNumberFormat="1" applyFont="1" applyBorder="1"/>
    <xf numFmtId="42" fontId="92" fillId="0" borderId="29" xfId="0" applyNumberFormat="1" applyFont="1" applyBorder="1"/>
    <xf numFmtId="9" fontId="92" fillId="0" borderId="31" xfId="0" applyNumberFormat="1" applyFont="1" applyBorder="1"/>
    <xf numFmtId="42" fontId="92" fillId="0" borderId="31" xfId="0" applyNumberFormat="1" applyFont="1" applyBorder="1"/>
    <xf numFmtId="42" fontId="92" fillId="0" borderId="82" xfId="0" applyNumberFormat="1" applyFont="1" applyBorder="1"/>
    <xf numFmtId="42" fontId="92" fillId="0" borderId="81" xfId="0" applyNumberFormat="1" applyFont="1" applyBorder="1"/>
    <xf numFmtId="42" fontId="92" fillId="48" borderId="40" xfId="0" applyNumberFormat="1" applyFont="1" applyFill="1" applyBorder="1"/>
    <xf numFmtId="42" fontId="92" fillId="48" borderId="42" xfId="0" applyNumberFormat="1" applyFont="1" applyFill="1" applyBorder="1"/>
    <xf numFmtId="0" fontId="92" fillId="48" borderId="40" xfId="0" applyFont="1" applyFill="1" applyBorder="1"/>
    <xf numFmtId="42" fontId="92" fillId="0" borderId="84" xfId="0" applyNumberFormat="1" applyFont="1" applyBorder="1"/>
    <xf numFmtId="42" fontId="92" fillId="0" borderId="79" xfId="0" applyNumberFormat="1" applyFont="1" applyBorder="1"/>
    <xf numFmtId="9" fontId="92" fillId="0" borderId="85" xfId="0" applyNumberFormat="1" applyFont="1" applyBorder="1"/>
    <xf numFmtId="9" fontId="92" fillId="0" borderId="82" xfId="0" applyNumberFormat="1" applyFont="1" applyBorder="1"/>
    <xf numFmtId="42" fontId="98" fillId="0" borderId="54" xfId="0" applyNumberFormat="1" applyFont="1" applyBorder="1"/>
    <xf numFmtId="0" fontId="92" fillId="0" borderId="27" xfId="0" quotePrefix="1" applyFont="1" applyBorder="1" applyAlignment="1">
      <alignment horizontal="left"/>
    </xf>
    <xf numFmtId="0" fontId="92" fillId="0" borderId="75" xfId="0" applyFont="1" applyBorder="1" applyAlignment="1">
      <alignment horizontal="justify"/>
    </xf>
    <xf numFmtId="0" fontId="92" fillId="0" borderId="75" xfId="0" quotePrefix="1" applyFont="1" applyBorder="1" applyAlignment="1">
      <alignment horizontal="left"/>
    </xf>
    <xf numFmtId="0" fontId="92" fillId="48" borderId="39" xfId="0" applyFont="1" applyFill="1" applyBorder="1" applyAlignment="1">
      <alignment horizontal="justify"/>
    </xf>
    <xf numFmtId="0" fontId="92" fillId="0" borderId="93" xfId="0" quotePrefix="1" applyFont="1" applyBorder="1" applyAlignment="1">
      <alignment horizontal="left"/>
    </xf>
    <xf numFmtId="9" fontId="92" fillId="0" borderId="85" xfId="0" applyNumberFormat="1" applyFont="1" applyBorder="1" applyAlignment="1">
      <alignment horizontal="left" wrapText="1"/>
    </xf>
    <xf numFmtId="42" fontId="98" fillId="0" borderId="28" xfId="0" applyNumberFormat="1" applyFont="1" applyBorder="1"/>
    <xf numFmtId="42" fontId="98" fillId="0" borderId="31" xfId="0" applyNumberFormat="1" applyFont="1" applyBorder="1"/>
    <xf numFmtId="42" fontId="98" fillId="0" borderId="29" xfId="0" applyNumberFormat="1" applyFont="1" applyBorder="1"/>
    <xf numFmtId="9" fontId="98" fillId="0" borderId="31" xfId="0" applyNumberFormat="1" applyFont="1" applyBorder="1"/>
    <xf numFmtId="0" fontId="98" fillId="0" borderId="73" xfId="0" applyFont="1" applyBorder="1" applyAlignment="1">
      <alignment horizontal="justify"/>
    </xf>
    <xf numFmtId="42" fontId="98" fillId="0" borderId="63" xfId="0" applyNumberFormat="1" applyFont="1" applyBorder="1"/>
    <xf numFmtId="42" fontId="98" fillId="0" borderId="66" xfId="0" applyNumberFormat="1" applyFont="1" applyBorder="1"/>
    <xf numFmtId="42" fontId="98" fillId="0" borderId="67" xfId="0" applyNumberFormat="1" applyFont="1" applyBorder="1"/>
    <xf numFmtId="9" fontId="98" fillId="0" borderId="66" xfId="0" applyNumberFormat="1" applyFont="1" applyBorder="1"/>
    <xf numFmtId="9" fontId="98" fillId="0" borderId="66" xfId="0" applyNumberFormat="1" applyFont="1" applyBorder="1" applyAlignment="1">
      <alignment horizontal="right" wrapText="1"/>
    </xf>
    <xf numFmtId="3" fontId="91" fillId="0" borderId="95" xfId="331" applyNumberFormat="1" applyFont="1" applyBorder="1" applyAlignment="1">
      <alignment horizontal="center" vertical="center"/>
    </xf>
    <xf numFmtId="3" fontId="91" fillId="0" borderId="96" xfId="0" applyNumberFormat="1" applyFont="1" applyBorder="1" applyAlignment="1">
      <alignment horizontal="center" vertical="center"/>
    </xf>
    <xf numFmtId="164" fontId="87" fillId="0" borderId="81" xfId="5036" applyNumberFormat="1" applyFont="1" applyBorder="1" applyAlignment="1">
      <alignment horizontal="center" vertical="center"/>
    </xf>
    <xf numFmtId="0" fontId="139" fillId="0" borderId="0" xfId="0" applyFont="1"/>
    <xf numFmtId="0" fontId="92" fillId="48" borderId="95" xfId="0" applyFont="1" applyFill="1" applyBorder="1"/>
    <xf numFmtId="3" fontId="91" fillId="48" borderId="95" xfId="0" applyNumberFormat="1" applyFont="1" applyFill="1" applyBorder="1" applyAlignment="1">
      <alignment horizontal="center" vertical="top" wrapText="1"/>
    </xf>
    <xf numFmtId="165" fontId="91" fillId="48" borderId="95" xfId="2" applyNumberFormat="1" applyFont="1" applyFill="1" applyBorder="1" applyAlignment="1">
      <alignment horizontal="center" vertical="top" wrapText="1"/>
    </xf>
    <xf numFmtId="164" fontId="91" fillId="0" borderId="95" xfId="4" applyNumberFormat="1" applyFont="1" applyBorder="1" applyAlignment="1">
      <alignment horizontal="center" vertical="top"/>
    </xf>
    <xf numFmtId="0" fontId="92" fillId="48" borderId="95" xfId="333" applyFont="1" applyFill="1" applyBorder="1" applyAlignment="1">
      <alignment horizontal="center" vertical="top" wrapText="1"/>
    </xf>
    <xf numFmtId="0" fontId="115" fillId="58" borderId="85" xfId="0" applyFont="1" applyFill="1" applyBorder="1" applyAlignment="1">
      <alignment horizontal="center" vertical="center"/>
    </xf>
    <xf numFmtId="0" fontId="0" fillId="62" borderId="4" xfId="331" applyFont="1" applyFill="1" applyBorder="1"/>
    <xf numFmtId="0" fontId="86" fillId="62" borderId="4" xfId="331" applyFont="1" applyFill="1" applyBorder="1"/>
    <xf numFmtId="49" fontId="95" fillId="0" borderId="98" xfId="854" quotePrefix="1" applyNumberFormat="1" applyFont="1" applyBorder="1" applyAlignment="1">
      <alignment horizontal="center"/>
    </xf>
    <xf numFmtId="0" fontId="95" fillId="58" borderId="99" xfId="0" applyFont="1" applyFill="1" applyBorder="1" applyAlignment="1">
      <alignment horizontal="center" vertical="center"/>
    </xf>
    <xf numFmtId="3" fontId="87" fillId="0" borderId="100" xfId="0" applyNumberFormat="1" applyFont="1" applyBorder="1" applyAlignment="1">
      <alignment horizontal="center" vertical="center"/>
    </xf>
    <xf numFmtId="3" fontId="87" fillId="0" borderId="98" xfId="0" applyNumberFormat="1" applyFont="1" applyBorder="1" applyAlignment="1">
      <alignment horizontal="center" vertical="center"/>
    </xf>
    <xf numFmtId="3" fontId="87" fillId="60" borderId="98" xfId="0" applyNumberFormat="1" applyFont="1" applyFill="1" applyBorder="1" applyAlignment="1">
      <alignment horizontal="center" vertical="center"/>
    </xf>
    <xf numFmtId="0" fontId="95" fillId="58" borderId="43" xfId="0" applyFont="1" applyFill="1" applyBorder="1" applyAlignment="1">
      <alignment horizontal="center" vertical="center" wrapText="1"/>
    </xf>
    <xf numFmtId="3" fontId="87" fillId="0" borderId="43" xfId="0" applyNumberFormat="1" applyFont="1" applyBorder="1" applyAlignment="1">
      <alignment horizontal="center" vertical="center"/>
    </xf>
    <xf numFmtId="3" fontId="87" fillId="0" borderId="32" xfId="331" applyNumberFormat="1" applyFont="1" applyBorder="1" applyAlignment="1">
      <alignment horizontal="center" vertical="center"/>
    </xf>
    <xf numFmtId="3" fontId="95" fillId="0" borderId="57" xfId="0" applyNumberFormat="1" applyFont="1" applyBorder="1" applyAlignment="1">
      <alignment horizontal="center" vertical="center"/>
    </xf>
    <xf numFmtId="0" fontId="95" fillId="58" borderId="93" xfId="0" applyFont="1" applyFill="1" applyBorder="1" applyAlignment="1">
      <alignment horizontal="center" vertical="center" wrapText="1"/>
    </xf>
    <xf numFmtId="0" fontId="87" fillId="0" borderId="75" xfId="0" applyFont="1" applyBorder="1" applyAlignment="1">
      <alignment horizontal="left"/>
    </xf>
    <xf numFmtId="10" fontId="101" fillId="0" borderId="81" xfId="0" applyNumberFormat="1" applyFont="1" applyBorder="1" applyAlignment="1">
      <alignment horizontal="center" vertical="center"/>
    </xf>
    <xf numFmtId="10" fontId="101" fillId="0" borderId="42" xfId="0" applyNumberFormat="1" applyFont="1" applyBorder="1" applyAlignment="1">
      <alignment horizontal="center" vertical="center"/>
    </xf>
    <xf numFmtId="10" fontId="101" fillId="0" borderId="82" xfId="0" applyNumberFormat="1" applyFont="1" applyBorder="1" applyAlignment="1">
      <alignment horizontal="center" vertical="center"/>
    </xf>
    <xf numFmtId="10" fontId="101" fillId="0" borderId="40" xfId="0" applyNumberFormat="1" applyFont="1" applyBorder="1" applyAlignment="1">
      <alignment horizontal="center" vertical="center"/>
    </xf>
    <xf numFmtId="10" fontId="101" fillId="0" borderId="81" xfId="0" applyNumberFormat="1" applyFont="1" applyBorder="1" applyAlignment="1">
      <alignment vertical="center"/>
    </xf>
    <xf numFmtId="10" fontId="101" fillId="0" borderId="82" xfId="0" applyNumberFormat="1" applyFont="1" applyBorder="1" applyAlignment="1">
      <alignment vertical="center"/>
    </xf>
    <xf numFmtId="10" fontId="101" fillId="0" borderId="42" xfId="0" applyNumberFormat="1" applyFont="1" applyBorder="1" applyAlignment="1">
      <alignment vertical="center"/>
    </xf>
    <xf numFmtId="10" fontId="101" fillId="0" borderId="40" xfId="0" applyNumberFormat="1" applyFont="1" applyBorder="1" applyAlignment="1">
      <alignment vertical="center"/>
    </xf>
    <xf numFmtId="165" fontId="92" fillId="0" borderId="0" xfId="2" applyNumberFormat="1" applyFont="1"/>
    <xf numFmtId="44" fontId="92" fillId="0" borderId="0" xfId="0" applyNumberFormat="1" applyFont="1"/>
    <xf numFmtId="0" fontId="140" fillId="0" borderId="0" xfId="0" applyFont="1" applyAlignment="1">
      <alignment vertical="center" wrapText="1"/>
    </xf>
    <xf numFmtId="0" fontId="141" fillId="0" borderId="0" xfId="0" applyFont="1" applyAlignment="1">
      <alignment vertical="center"/>
    </xf>
    <xf numFmtId="0" fontId="142" fillId="0" borderId="0" xfId="0" applyFont="1" applyAlignment="1">
      <alignment vertical="center"/>
    </xf>
    <xf numFmtId="164" fontId="141" fillId="0" borderId="0" xfId="4" applyNumberFormat="1" applyFont="1" applyAlignment="1">
      <alignment vertical="center"/>
    </xf>
    <xf numFmtId="42" fontId="92" fillId="0" borderId="0" xfId="2" applyNumberFormat="1" applyFont="1"/>
    <xf numFmtId="9" fontId="92" fillId="0" borderId="0" xfId="1" applyFont="1"/>
    <xf numFmtId="0" fontId="92" fillId="0" borderId="0" xfId="0" applyFont="1" applyAlignment="1">
      <alignment horizontal="center" wrapText="1"/>
    </xf>
    <xf numFmtId="0" fontId="102" fillId="0" borderId="0" xfId="0" applyFont="1" applyAlignment="1">
      <alignment horizontal="centerContinuous" vertical="center"/>
    </xf>
    <xf numFmtId="0" fontId="91" fillId="0" borderId="81" xfId="0" applyFont="1" applyBorder="1" applyAlignment="1">
      <alignment vertical="center"/>
    </xf>
    <xf numFmtId="0" fontId="91" fillId="0" borderId="0" xfId="0" applyFont="1" applyAlignment="1">
      <alignment horizontal="left" vertical="center"/>
    </xf>
    <xf numFmtId="0" fontId="91" fillId="0" borderId="81" xfId="0" applyFont="1" applyBorder="1" applyAlignment="1">
      <alignment horizontal="left" vertical="center" wrapText="1"/>
    </xf>
    <xf numFmtId="0" fontId="0" fillId="0" borderId="38" xfId="0" applyBorder="1"/>
    <xf numFmtId="0" fontId="88" fillId="58" borderId="109" xfId="0" applyFont="1" applyFill="1" applyBorder="1"/>
    <xf numFmtId="0" fontId="88" fillId="0" borderId="109" xfId="0" applyFont="1" applyBorder="1"/>
    <xf numFmtId="0" fontId="87" fillId="0" borderId="109" xfId="0" applyFont="1" applyBorder="1"/>
    <xf numFmtId="42" fontId="92" fillId="0" borderId="109" xfId="0" applyNumberFormat="1" applyFont="1" applyBorder="1"/>
    <xf numFmtId="3" fontId="91" fillId="0" borderId="109" xfId="331" applyNumberFormat="1" applyFont="1" applyBorder="1" applyAlignment="1">
      <alignment horizontal="center" vertical="center"/>
    </xf>
    <xf numFmtId="3" fontId="91" fillId="0" borderId="109" xfId="0" applyNumberFormat="1" applyFont="1" applyBorder="1" applyAlignment="1">
      <alignment horizontal="center" vertical="center"/>
    </xf>
    <xf numFmtId="171" fontId="95" fillId="0" borderId="109" xfId="331" applyNumberFormat="1" applyFont="1" applyBorder="1" applyAlignment="1">
      <alignment horizontal="left"/>
    </xf>
    <xf numFmtId="0" fontId="87" fillId="0" borderId="107" xfId="0" applyFont="1" applyBorder="1" applyAlignment="1">
      <alignment horizontal="left"/>
    </xf>
    <xf numFmtId="0" fontId="87" fillId="0" borderId="109" xfId="0" applyFont="1" applyBorder="1" applyAlignment="1">
      <alignment horizontal="center" wrapText="1"/>
    </xf>
    <xf numFmtId="0" fontId="98" fillId="58" borderId="109" xfId="0" applyFont="1" applyFill="1" applyBorder="1" applyAlignment="1">
      <alignment horizontal="center" vertical="center" wrapText="1"/>
    </xf>
    <xf numFmtId="0" fontId="92" fillId="48" borderId="107" xfId="0" applyFont="1" applyFill="1" applyBorder="1" applyAlignment="1">
      <alignment horizontal="justify"/>
    </xf>
    <xf numFmtId="42" fontId="92" fillId="48" borderId="109" xfId="0" applyNumberFormat="1" applyFont="1" applyFill="1" applyBorder="1"/>
    <xf numFmtId="0" fontId="87" fillId="0" borderId="109" xfId="0" applyFont="1" applyBorder="1" applyAlignment="1">
      <alignment horizontal="left"/>
    </xf>
    <xf numFmtId="0" fontId="95" fillId="59" borderId="81" xfId="0" applyFont="1" applyFill="1" applyBorder="1" applyAlignment="1">
      <alignment horizontal="center" vertical="center" wrapText="1" readingOrder="1"/>
    </xf>
    <xf numFmtId="0" fontId="87" fillId="0" borderId="81" xfId="0" applyFont="1" applyBorder="1" applyAlignment="1">
      <alignment wrapText="1" readingOrder="1"/>
    </xf>
    <xf numFmtId="0" fontId="145" fillId="58" borderId="41" xfId="331" applyFont="1" applyFill="1" applyBorder="1" applyAlignment="1">
      <alignment horizontal="center" vertical="center" wrapText="1"/>
    </xf>
    <xf numFmtId="0" fontId="87" fillId="0" borderId="81" xfId="0" applyFont="1" applyBorder="1" applyAlignment="1">
      <alignment horizontal="center" vertical="center"/>
    </xf>
    <xf numFmtId="0" fontId="117" fillId="0" borderId="0" xfId="331"/>
    <xf numFmtId="0" fontId="92" fillId="57" borderId="92" xfId="0" applyFont="1" applyFill="1" applyBorder="1"/>
    <xf numFmtId="170" fontId="92" fillId="0" borderId="92" xfId="1" applyNumberFormat="1" applyFont="1" applyBorder="1"/>
    <xf numFmtId="164" fontId="92" fillId="57" borderId="92" xfId="4" applyNumberFormat="1" applyFont="1" applyFill="1" applyBorder="1"/>
    <xf numFmtId="0" fontId="107" fillId="57" borderId="100" xfId="0" applyFont="1" applyFill="1" applyBorder="1"/>
    <xf numFmtId="0" fontId="98" fillId="58" borderId="27" xfId="0" applyFont="1" applyFill="1" applyBorder="1" applyAlignment="1">
      <alignment vertical="center"/>
    </xf>
    <xf numFmtId="0" fontId="98" fillId="58" borderId="27" xfId="0" applyFont="1" applyFill="1" applyBorder="1" applyAlignment="1">
      <alignment horizontal="center" vertical="center" wrapText="1"/>
    </xf>
    <xf numFmtId="43" fontId="87" fillId="0" borderId="0" xfId="4" applyFont="1" applyFill="1" applyBorder="1" applyAlignment="1">
      <alignment vertical="center"/>
    </xf>
    <xf numFmtId="164" fontId="87" fillId="0" borderId="0" xfId="4" applyNumberFormat="1" applyFont="1" applyFill="1" applyBorder="1" applyAlignment="1">
      <alignment horizontal="center" vertical="center"/>
    </xf>
    <xf numFmtId="0" fontId="7" fillId="0" borderId="0" xfId="0" applyFont="1" applyAlignment="1">
      <alignment horizontal="center"/>
    </xf>
    <xf numFmtId="164" fontId="95" fillId="0" borderId="0" xfId="4" applyNumberFormat="1" applyFont="1" applyFill="1" applyBorder="1"/>
    <xf numFmtId="177" fontId="95" fillId="0" borderId="0" xfId="4" applyNumberFormat="1" applyFont="1" applyFill="1" applyBorder="1"/>
    <xf numFmtId="165" fontId="95" fillId="0" borderId="0" xfId="2" applyNumberFormat="1" applyFont="1" applyFill="1" applyBorder="1"/>
    <xf numFmtId="164" fontId="91" fillId="0" borderId="0" xfId="4" applyNumberFormat="1" applyFont="1" applyFill="1"/>
    <xf numFmtId="164" fontId="91" fillId="0" borderId="0" xfId="4" applyNumberFormat="1" applyFont="1" applyFill="1" applyAlignment="1">
      <alignment vertical="top" wrapText="1"/>
    </xf>
    <xf numFmtId="9" fontId="91" fillId="0" borderId="0" xfId="332" applyFont="1" applyFill="1" applyAlignment="1">
      <alignment vertical="top" wrapText="1"/>
    </xf>
    <xf numFmtId="3" fontId="91" fillId="0" borderId="112" xfId="0" applyNumberFormat="1" applyFont="1" applyBorder="1" applyAlignment="1">
      <alignment horizontal="center" vertical="center"/>
    </xf>
    <xf numFmtId="0" fontId="88" fillId="58" borderId="73" xfId="329" applyFont="1" applyFill="1" applyBorder="1" applyAlignment="1">
      <alignment horizontal="center" vertical="center" wrapText="1"/>
    </xf>
    <xf numFmtId="0" fontId="88" fillId="58" borderId="42" xfId="329" applyFont="1" applyFill="1" applyBorder="1" applyAlignment="1">
      <alignment horizontal="center" vertical="center" wrapText="1"/>
    </xf>
    <xf numFmtId="3" fontId="88" fillId="58" borderId="42" xfId="329" applyNumberFormat="1" applyFont="1" applyFill="1" applyBorder="1" applyAlignment="1">
      <alignment horizontal="center" vertical="center" wrapText="1"/>
    </xf>
    <xf numFmtId="3" fontId="88" fillId="58" borderId="78" xfId="329" applyNumberFormat="1" applyFont="1" applyFill="1" applyBorder="1" applyAlignment="1">
      <alignment horizontal="center" vertical="center" wrapText="1"/>
    </xf>
    <xf numFmtId="0" fontId="91" fillId="58" borderId="93" xfId="329" applyFont="1" applyFill="1" applyBorder="1"/>
    <xf numFmtId="0" fontId="91" fillId="0" borderId="92" xfId="0" applyFont="1" applyBorder="1" applyAlignment="1">
      <alignment horizontal="center" vertical="center" wrapText="1"/>
    </xf>
    <xf numFmtId="0" fontId="91" fillId="0" borderId="92" xfId="0" applyFont="1" applyBorder="1" applyAlignment="1">
      <alignment horizontal="center" vertical="center"/>
    </xf>
    <xf numFmtId="41" fontId="91" fillId="0" borderId="84" xfId="4" applyNumberFormat="1" applyFont="1" applyFill="1" applyBorder="1" applyAlignment="1">
      <alignment vertical="top"/>
    </xf>
    <xf numFmtId="41" fontId="91" fillId="0" borderId="31" xfId="4" applyNumberFormat="1" applyFont="1" applyFill="1" applyBorder="1" applyAlignment="1">
      <alignment vertical="top"/>
    </xf>
    <xf numFmtId="41" fontId="91" fillId="0" borderId="30" xfId="4" applyNumberFormat="1" applyFont="1" applyFill="1" applyBorder="1" applyAlignment="1">
      <alignment vertical="top"/>
    </xf>
    <xf numFmtId="42" fontId="91" fillId="0" borderId="75" xfId="2" applyNumberFormat="1" applyFont="1" applyFill="1" applyBorder="1"/>
    <xf numFmtId="41" fontId="91" fillId="0" borderId="28" xfId="4" applyNumberFormat="1" applyFont="1" applyFill="1" applyBorder="1" applyAlignment="1">
      <alignment vertical="top"/>
    </xf>
    <xf numFmtId="0" fontId="91" fillId="0" borderId="81" xfId="0" applyFont="1" applyBorder="1" applyAlignment="1">
      <alignment horizontal="center" vertical="center"/>
    </xf>
    <xf numFmtId="41" fontId="91" fillId="0" borderId="28" xfId="4" applyNumberFormat="1" applyFont="1" applyBorder="1" applyAlignment="1">
      <alignment vertical="top"/>
    </xf>
    <xf numFmtId="41" fontId="91" fillId="0" borderId="31" xfId="4" applyNumberFormat="1" applyFont="1" applyBorder="1" applyAlignment="1">
      <alignment vertical="top"/>
    </xf>
    <xf numFmtId="41" fontId="91" fillId="0" borderId="30" xfId="4" applyNumberFormat="1" applyFont="1" applyBorder="1" applyAlignment="1">
      <alignment vertical="top"/>
    </xf>
    <xf numFmtId="42" fontId="91" fillId="0" borderId="75" xfId="2" applyNumberFormat="1" applyFont="1" applyBorder="1"/>
    <xf numFmtId="0" fontId="91" fillId="0" borderId="81" xfId="0" applyFont="1" applyBorder="1" applyAlignment="1">
      <alignment horizontal="center"/>
    </xf>
    <xf numFmtId="0" fontId="91" fillId="0" borderId="92" xfId="16815" applyFont="1" applyBorder="1" applyAlignment="1">
      <alignment horizontal="center"/>
    </xf>
    <xf numFmtId="0" fontId="88" fillId="0" borderId="53" xfId="329" applyFont="1" applyBorder="1" applyAlignment="1">
      <alignment horizontal="left"/>
    </xf>
    <xf numFmtId="0" fontId="91" fillId="48" borderId="50" xfId="0" applyFont="1" applyFill="1" applyBorder="1" applyAlignment="1">
      <alignment horizontal="center" vertical="center"/>
    </xf>
    <xf numFmtId="41" fontId="88" fillId="0" borderId="58" xfId="329" applyNumberFormat="1" applyFont="1" applyBorder="1"/>
    <xf numFmtId="41" fontId="88" fillId="0" borderId="64" xfId="329" applyNumberFormat="1" applyFont="1" applyBorder="1"/>
    <xf numFmtId="42" fontId="88" fillId="0" borderId="50" xfId="2" applyNumberFormat="1" applyFont="1" applyFill="1" applyBorder="1" applyAlignment="1">
      <alignment horizontal="center"/>
    </xf>
    <xf numFmtId="0" fontId="91" fillId="0" borderId="0" xfId="329" applyFont="1"/>
    <xf numFmtId="3" fontId="91" fillId="0" borderId="0" xfId="329" applyNumberFormat="1" applyFont="1"/>
    <xf numFmtId="0" fontId="92" fillId="0" borderId="0" xfId="0" applyFont="1" applyAlignment="1">
      <alignment wrapText="1"/>
    </xf>
    <xf numFmtId="0" fontId="88" fillId="61" borderId="83" xfId="762" applyFont="1" applyFill="1" applyBorder="1"/>
    <xf numFmtId="0" fontId="88" fillId="61" borderId="41" xfId="762" applyFont="1" applyFill="1" applyBorder="1" applyAlignment="1">
      <alignment horizontal="center"/>
    </xf>
    <xf numFmtId="0" fontId="88" fillId="61" borderId="42" xfId="762" applyFont="1" applyFill="1" applyBorder="1" applyAlignment="1">
      <alignment horizontal="center"/>
    </xf>
    <xf numFmtId="0" fontId="88" fillId="61" borderId="40" xfId="762" applyFont="1" applyFill="1" applyBorder="1" applyAlignment="1">
      <alignment horizontal="center"/>
    </xf>
    <xf numFmtId="0" fontId="88" fillId="61" borderId="74" xfId="762" applyFont="1" applyFill="1" applyBorder="1" applyAlignment="1">
      <alignment horizontal="center"/>
    </xf>
    <xf numFmtId="165" fontId="91" fillId="61" borderId="34" xfId="2" applyNumberFormat="1" applyFont="1" applyFill="1" applyBorder="1"/>
    <xf numFmtId="0" fontId="91" fillId="61" borderId="4" xfId="762" applyFont="1" applyFill="1" applyBorder="1"/>
    <xf numFmtId="0" fontId="91" fillId="61" borderId="57" xfId="762" applyFont="1" applyFill="1" applyBorder="1"/>
    <xf numFmtId="0" fontId="91" fillId="61" borderId="53" xfId="762" applyFont="1" applyFill="1" applyBorder="1"/>
    <xf numFmtId="0" fontId="91" fillId="0" borderId="75" xfId="0" applyFont="1" applyBorder="1"/>
    <xf numFmtId="0" fontId="91" fillId="0" borderId="27" xfId="0" applyFont="1" applyBorder="1"/>
    <xf numFmtId="0" fontId="88" fillId="61" borderId="78" xfId="762" applyFont="1" applyFill="1" applyBorder="1" applyAlignment="1">
      <alignment horizontal="center"/>
    </xf>
    <xf numFmtId="165" fontId="91" fillId="61" borderId="36" xfId="2" applyNumberFormat="1" applyFont="1" applyFill="1" applyBorder="1"/>
    <xf numFmtId="165" fontId="91" fillId="61" borderId="53" xfId="2" applyNumberFormat="1" applyFont="1" applyFill="1" applyBorder="1"/>
    <xf numFmtId="165" fontId="91" fillId="61" borderId="4" xfId="2" applyNumberFormat="1" applyFont="1" applyFill="1" applyBorder="1"/>
    <xf numFmtId="39" fontId="91" fillId="0" borderId="79" xfId="1290" applyNumberFormat="1" applyFont="1" applyFill="1" applyBorder="1" applyAlignment="1">
      <alignment vertical="top"/>
    </xf>
    <xf numFmtId="39" fontId="91" fillId="0" borderId="34" xfId="1290" applyNumberFormat="1" applyFont="1" applyFill="1" applyBorder="1" applyAlignment="1">
      <alignment vertical="top"/>
    </xf>
    <xf numFmtId="39" fontId="91" fillId="0" borderId="29" xfId="1290" applyNumberFormat="1" applyFont="1" applyFill="1" applyBorder="1" applyAlignment="1">
      <alignment vertical="top"/>
    </xf>
    <xf numFmtId="39" fontId="91" fillId="0" borderId="36" xfId="1290" applyNumberFormat="1" applyFont="1" applyFill="1" applyBorder="1" applyAlignment="1">
      <alignment vertical="top"/>
    </xf>
    <xf numFmtId="9" fontId="91" fillId="0" borderId="29" xfId="1" applyFont="1" applyBorder="1"/>
    <xf numFmtId="0" fontId="91" fillId="0" borderId="80" xfId="0" applyFont="1" applyBorder="1"/>
    <xf numFmtId="0" fontId="91" fillId="0" borderId="81" xfId="0" applyFont="1" applyBorder="1"/>
    <xf numFmtId="0" fontId="91" fillId="0" borderId="82" xfId="0" applyFont="1" applyBorder="1"/>
    <xf numFmtId="2" fontId="87" fillId="0" borderId="0" xfId="762" applyNumberFormat="1" applyFont="1" applyAlignment="1">
      <alignment wrapText="1"/>
    </xf>
    <xf numFmtId="10" fontId="87" fillId="0" borderId="0" xfId="0" applyNumberFormat="1" applyFont="1"/>
    <xf numFmtId="0" fontId="147" fillId="0" borderId="0" xfId="0" applyFont="1"/>
    <xf numFmtId="5" fontId="95" fillId="56" borderId="0" xfId="0" applyNumberFormat="1" applyFont="1" applyFill="1" applyAlignment="1">
      <alignment horizontal="left"/>
    </xf>
    <xf numFmtId="165" fontId="87" fillId="0" borderId="0" xfId="30976" applyNumberFormat="1" applyFont="1" applyFill="1" applyBorder="1"/>
    <xf numFmtId="165" fontId="87" fillId="0" borderId="0" xfId="2" applyNumberFormat="1" applyFont="1" applyFill="1" applyBorder="1"/>
    <xf numFmtId="0" fontId="91" fillId="63" borderId="89" xfId="762" applyFont="1" applyFill="1" applyBorder="1"/>
    <xf numFmtId="0" fontId="91" fillId="63" borderId="72" xfId="762" applyFont="1" applyFill="1" applyBorder="1"/>
    <xf numFmtId="0" fontId="91" fillId="63" borderId="90" xfId="762" applyFont="1" applyFill="1" applyBorder="1"/>
    <xf numFmtId="165" fontId="91" fillId="65" borderId="45" xfId="30976" applyNumberFormat="1" applyFont="1" applyFill="1" applyBorder="1"/>
    <xf numFmtId="165" fontId="91" fillId="65" borderId="46" xfId="2" applyNumberFormat="1" applyFont="1" applyFill="1" applyBorder="1"/>
    <xf numFmtId="165" fontId="91" fillId="65" borderId="47" xfId="2" applyNumberFormat="1" applyFont="1" applyFill="1" applyBorder="1"/>
    <xf numFmtId="165" fontId="91" fillId="0" borderId="0" xfId="30976" applyNumberFormat="1" applyFont="1" applyFill="1" applyBorder="1"/>
    <xf numFmtId="165" fontId="91" fillId="0" borderId="0" xfId="2" applyNumberFormat="1" applyFont="1" applyFill="1" applyBorder="1"/>
    <xf numFmtId="0" fontId="88" fillId="0" borderId="0" xfId="0" applyFont="1" applyAlignment="1">
      <alignment horizontal="center"/>
    </xf>
    <xf numFmtId="0" fontId="88" fillId="61" borderId="29" xfId="0" applyFont="1" applyFill="1" applyBorder="1" applyAlignment="1">
      <alignment horizontal="center" vertical="center" wrapText="1"/>
    </xf>
    <xf numFmtId="43" fontId="88" fillId="61" borderId="29" xfId="0" applyNumberFormat="1" applyFont="1" applyFill="1" applyBorder="1" applyAlignment="1">
      <alignment horizontal="center" vertical="center" wrapText="1"/>
    </xf>
    <xf numFmtId="0" fontId="88" fillId="62" borderId="80" xfId="0" applyFont="1" applyFill="1" applyBorder="1" applyAlignment="1">
      <alignment vertical="center"/>
    </xf>
    <xf numFmtId="0" fontId="91" fillId="62" borderId="81" xfId="0" applyFont="1" applyFill="1" applyBorder="1" applyAlignment="1">
      <alignment vertical="center"/>
    </xf>
    <xf numFmtId="0" fontId="91" fillId="62" borderId="81" xfId="0" applyFont="1" applyFill="1" applyBorder="1"/>
    <xf numFmtId="43" fontId="91" fillId="62" borderId="81" xfId="0" applyNumberFormat="1" applyFont="1" applyFill="1" applyBorder="1"/>
    <xf numFmtId="10" fontId="91" fillId="62" borderId="92" xfId="0" applyNumberFormat="1" applyFont="1" applyFill="1" applyBorder="1"/>
    <xf numFmtId="0" fontId="91" fillId="56" borderId="80" xfId="0" applyFont="1" applyFill="1" applyBorder="1" applyAlignment="1">
      <alignment vertical="center"/>
    </xf>
    <xf numFmtId="164" fontId="91" fillId="0" borderId="81" xfId="0" applyNumberFormat="1" applyFont="1" applyBorder="1"/>
    <xf numFmtId="43" fontId="91" fillId="0" borderId="81" xfId="0" applyNumberFormat="1" applyFont="1" applyBorder="1"/>
    <xf numFmtId="10" fontId="91" fillId="0" borderId="92" xfId="146" applyNumberFormat="1" applyFont="1" applyFill="1" applyBorder="1"/>
    <xf numFmtId="0" fontId="91" fillId="0" borderId="38" xfId="0" applyFont="1" applyBorder="1"/>
    <xf numFmtId="164" fontId="91" fillId="62" borderId="81" xfId="1260" applyNumberFormat="1" applyFont="1" applyFill="1" applyBorder="1"/>
    <xf numFmtId="43" fontId="91" fillId="62" borderId="81" xfId="1260" applyFont="1" applyFill="1" applyBorder="1"/>
    <xf numFmtId="0" fontId="91" fillId="0" borderId="43" xfId="0" applyFont="1" applyBorder="1"/>
    <xf numFmtId="0" fontId="91" fillId="0" borderId="28" xfId="0" applyFont="1" applyBorder="1"/>
    <xf numFmtId="0" fontId="91" fillId="0" borderId="37" xfId="0" applyFont="1" applyBorder="1"/>
    <xf numFmtId="0" fontId="91" fillId="0" borderId="80" xfId="0" applyFont="1" applyBorder="1" applyAlignment="1">
      <alignment vertical="center"/>
    </xf>
    <xf numFmtId="0" fontId="148" fillId="0" borderId="0" xfId="0" applyFont="1"/>
    <xf numFmtId="0" fontId="91" fillId="0" borderId="83" xfId="0" applyFont="1" applyBorder="1" applyAlignment="1">
      <alignment vertical="center"/>
    </xf>
    <xf numFmtId="0" fontId="91" fillId="0" borderId="75" xfId="335" applyFont="1" applyBorder="1"/>
    <xf numFmtId="0" fontId="91" fillId="0" borderId="83" xfId="335" applyFont="1" applyBorder="1"/>
    <xf numFmtId="0" fontId="91" fillId="56" borderId="83" xfId="0" applyFont="1" applyFill="1" applyBorder="1" applyAlignment="1">
      <alignment vertical="center"/>
    </xf>
    <xf numFmtId="176" fontId="91" fillId="0" borderId="81" xfId="0" applyNumberFormat="1" applyFont="1" applyBorder="1"/>
    <xf numFmtId="10" fontId="91" fillId="62" borderId="92" xfId="146" applyNumberFormat="1" applyFont="1" applyFill="1" applyBorder="1"/>
    <xf numFmtId="165" fontId="91" fillId="0" borderId="81" xfId="2" applyNumberFormat="1" applyFont="1" applyFill="1" applyBorder="1"/>
    <xf numFmtId="0" fontId="88" fillId="62" borderId="109" xfId="0" applyFont="1" applyFill="1" applyBorder="1" applyAlignment="1">
      <alignment vertical="center"/>
    </xf>
    <xf numFmtId="0" fontId="88" fillId="56" borderId="53" xfId="0" applyFont="1" applyFill="1" applyBorder="1" applyAlignment="1">
      <alignment vertical="center"/>
    </xf>
    <xf numFmtId="0" fontId="91" fillId="62" borderId="65" xfId="0" applyFont="1" applyFill="1" applyBorder="1" applyAlignment="1">
      <alignment vertical="center"/>
    </xf>
    <xf numFmtId="164" fontId="91" fillId="0" borderId="58" xfId="0" applyNumberFormat="1" applyFont="1" applyBorder="1"/>
    <xf numFmtId="43" fontId="91" fillId="0" borderId="58" xfId="0" applyNumberFormat="1" applyFont="1" applyBorder="1"/>
    <xf numFmtId="0" fontId="88" fillId="62" borderId="53" xfId="0" applyFont="1" applyFill="1" applyBorder="1"/>
    <xf numFmtId="0" fontId="88" fillId="0" borderId="89" xfId="762" applyFont="1" applyBorder="1"/>
    <xf numFmtId="0" fontId="88" fillId="0" borderId="56" xfId="762" applyFont="1" applyBorder="1"/>
    <xf numFmtId="0" fontId="88" fillId="0" borderId="41" xfId="762" applyFont="1" applyBorder="1" applyAlignment="1">
      <alignment horizontal="center"/>
    </xf>
    <xf numFmtId="0" fontId="88" fillId="0" borderId="42" xfId="762" applyFont="1" applyBorder="1" applyAlignment="1">
      <alignment horizontal="center"/>
    </xf>
    <xf numFmtId="0" fontId="88" fillId="0" borderId="40" xfId="762" applyFont="1" applyBorder="1" applyAlignment="1">
      <alignment horizontal="center"/>
    </xf>
    <xf numFmtId="0" fontId="88" fillId="0" borderId="93" xfId="762" applyFont="1" applyBorder="1"/>
    <xf numFmtId="165" fontId="91" fillId="0" borderId="84" xfId="1290" applyNumberFormat="1" applyFont="1" applyFill="1" applyBorder="1"/>
    <xf numFmtId="165" fontId="91" fillId="0" borderId="79" xfId="1290" applyNumberFormat="1" applyFont="1" applyFill="1" applyBorder="1"/>
    <xf numFmtId="165" fontId="91" fillId="0" borderId="85" xfId="1290" applyNumberFormat="1" applyFont="1" applyFill="1" applyBorder="1"/>
    <xf numFmtId="0" fontId="88" fillId="56" borderId="75" xfId="762" applyFont="1" applyFill="1" applyBorder="1"/>
    <xf numFmtId="165" fontId="91" fillId="0" borderId="80" xfId="1290" applyNumberFormat="1" applyFont="1" applyBorder="1"/>
    <xf numFmtId="165" fontId="91" fillId="0" borderId="81" xfId="1290" applyNumberFormat="1" applyFont="1" applyBorder="1"/>
    <xf numFmtId="0" fontId="150" fillId="0" borderId="0" xfId="0" applyFont="1"/>
    <xf numFmtId="5" fontId="88" fillId="56" borderId="0" xfId="0" applyNumberFormat="1" applyFont="1" applyFill="1" applyAlignment="1">
      <alignment horizontal="left"/>
    </xf>
    <xf numFmtId="10" fontId="91" fillId="62" borderId="82" xfId="0" applyNumberFormat="1" applyFont="1" applyFill="1" applyBorder="1"/>
    <xf numFmtId="0" fontId="91" fillId="0" borderId="114" xfId="0" applyFont="1" applyBorder="1"/>
    <xf numFmtId="0" fontId="91" fillId="0" borderId="25" xfId="30977" applyFont="1" applyBorder="1"/>
    <xf numFmtId="10" fontId="91" fillId="62" borderId="82" xfId="146" applyNumberFormat="1" applyFont="1" applyFill="1" applyBorder="1"/>
    <xf numFmtId="0" fontId="91" fillId="0" borderId="115" xfId="0" applyFont="1" applyBorder="1"/>
    <xf numFmtId="0" fontId="91" fillId="0" borderId="116" xfId="0" applyFont="1" applyBorder="1"/>
    <xf numFmtId="49" fontId="88" fillId="0" borderId="0" xfId="335" applyNumberFormat="1" applyFont="1" applyAlignment="1">
      <alignment horizontal="center"/>
    </xf>
    <xf numFmtId="0" fontId="91" fillId="59" borderId="0" xfId="0" applyFont="1" applyFill="1"/>
    <xf numFmtId="0" fontId="88" fillId="58" borderId="73" xfId="335" applyFont="1" applyFill="1" applyBorder="1"/>
    <xf numFmtId="0" fontId="88" fillId="58" borderId="89" xfId="335" applyFont="1" applyFill="1" applyBorder="1"/>
    <xf numFmtId="0" fontId="88" fillId="58" borderId="104" xfId="335" applyFont="1" applyFill="1" applyBorder="1" applyAlignment="1">
      <alignment horizontal="center" vertical="center" wrapText="1"/>
    </xf>
    <xf numFmtId="0" fontId="145" fillId="58" borderId="105" xfId="335" applyFont="1" applyFill="1" applyBorder="1" applyAlignment="1">
      <alignment horizontal="center" vertical="center" wrapText="1"/>
    </xf>
    <xf numFmtId="0" fontId="91" fillId="57" borderId="34" xfId="335" applyFont="1" applyFill="1" applyBorder="1"/>
    <xf numFmtId="0" fontId="91" fillId="57" borderId="27" xfId="335" applyFont="1" applyFill="1" applyBorder="1"/>
    <xf numFmtId="0" fontId="151" fillId="0" borderId="0" xfId="0" applyFont="1"/>
    <xf numFmtId="0" fontId="101" fillId="0" borderId="75" xfId="335" applyFont="1" applyBorder="1"/>
    <xf numFmtId="0" fontId="88" fillId="57" borderId="75" xfId="335" quotePrefix="1" applyFont="1" applyFill="1" applyBorder="1" applyAlignment="1">
      <alignment horizontal="left"/>
    </xf>
    <xf numFmtId="0" fontId="91" fillId="57" borderId="83" xfId="335" applyFont="1" applyFill="1" applyBorder="1"/>
    <xf numFmtId="0" fontId="91" fillId="57" borderId="75" xfId="335" applyFont="1" applyFill="1" applyBorder="1"/>
    <xf numFmtId="0" fontId="91" fillId="57" borderId="38" xfId="335" applyFont="1" applyFill="1" applyBorder="1"/>
    <xf numFmtId="164" fontId="91" fillId="0" borderId="80" xfId="0" applyNumberFormat="1" applyFont="1" applyBorder="1"/>
    <xf numFmtId="164" fontId="91" fillId="0" borderId="38" xfId="0" applyNumberFormat="1" applyFont="1" applyBorder="1"/>
    <xf numFmtId="164" fontId="91" fillId="0" borderId="0" xfId="0" applyNumberFormat="1" applyFont="1"/>
    <xf numFmtId="0" fontId="91" fillId="56" borderId="83" xfId="335" applyFont="1" applyFill="1" applyBorder="1"/>
    <xf numFmtId="0" fontId="88" fillId="57" borderId="75" xfId="335" applyFont="1" applyFill="1" applyBorder="1"/>
    <xf numFmtId="0" fontId="91" fillId="57" borderId="81" xfId="335" applyFont="1" applyFill="1" applyBorder="1"/>
    <xf numFmtId="164" fontId="91" fillId="57" borderId="81" xfId="1260" applyNumberFormat="1" applyFont="1" applyFill="1" applyBorder="1"/>
    <xf numFmtId="165" fontId="91" fillId="57" borderId="81" xfId="2" applyNumberFormat="1" applyFont="1" applyFill="1" applyBorder="1"/>
    <xf numFmtId="0" fontId="91" fillId="57" borderId="92" xfId="335" applyFont="1" applyFill="1" applyBorder="1"/>
    <xf numFmtId="0" fontId="91" fillId="57" borderId="80" xfId="335" applyFont="1" applyFill="1" applyBorder="1"/>
    <xf numFmtId="0" fontId="88" fillId="0" borderId="75" xfId="335" applyFont="1" applyBorder="1"/>
    <xf numFmtId="164" fontId="91" fillId="0" borderId="81" xfId="1260" applyNumberFormat="1" applyFont="1" applyBorder="1"/>
    <xf numFmtId="165" fontId="91" fillId="0" borderId="81" xfId="2" applyNumberFormat="1" applyFont="1" applyBorder="1"/>
    <xf numFmtId="0" fontId="91" fillId="0" borderId="80" xfId="335" applyFont="1" applyBorder="1"/>
    <xf numFmtId="0" fontId="91" fillId="0" borderId="107" xfId="335" applyFont="1" applyBorder="1"/>
    <xf numFmtId="0" fontId="91" fillId="0" borderId="38" xfId="335" applyFont="1" applyBorder="1"/>
    <xf numFmtId="0" fontId="91" fillId="0" borderId="110" xfId="335" applyFont="1" applyBorder="1"/>
    <xf numFmtId="164" fontId="91" fillId="0" borderId="38" xfId="335" applyNumberFormat="1" applyFont="1" applyBorder="1"/>
    <xf numFmtId="0" fontId="88" fillId="0" borderId="38" xfId="335" applyFont="1" applyBorder="1"/>
    <xf numFmtId="164" fontId="91" fillId="56" borderId="38" xfId="0" applyNumberFormat="1" applyFont="1" applyFill="1" applyBorder="1"/>
    <xf numFmtId="0" fontId="88" fillId="56" borderId="38" xfId="335" applyFont="1" applyFill="1" applyBorder="1"/>
    <xf numFmtId="0" fontId="91" fillId="56" borderId="38" xfId="335" applyFont="1" applyFill="1" applyBorder="1"/>
    <xf numFmtId="9" fontId="91" fillId="0" borderId="38" xfId="623" applyFont="1" applyBorder="1"/>
    <xf numFmtId="175" fontId="88" fillId="56" borderId="38" xfId="0" applyNumberFormat="1" applyFont="1" applyFill="1" applyBorder="1"/>
    <xf numFmtId="0" fontId="91" fillId="57" borderId="114" xfId="335" applyFont="1" applyFill="1" applyBorder="1"/>
    <xf numFmtId="0" fontId="91" fillId="0" borderId="115" xfId="335" applyFont="1" applyBorder="1"/>
    <xf numFmtId="164" fontId="91" fillId="0" borderId="115" xfId="1260" applyNumberFormat="1" applyFont="1" applyBorder="1"/>
    <xf numFmtId="0" fontId="88" fillId="0" borderId="115" xfId="335" applyFont="1" applyBorder="1"/>
    <xf numFmtId="164" fontId="91" fillId="59" borderId="0" xfId="0" applyNumberFormat="1" applyFont="1" applyFill="1"/>
    <xf numFmtId="0" fontId="91" fillId="57" borderId="84" xfId="335" applyFont="1" applyFill="1" applyBorder="1"/>
    <xf numFmtId="0" fontId="91" fillId="0" borderId="114" xfId="335" applyFont="1" applyBorder="1"/>
    <xf numFmtId="0" fontId="91" fillId="0" borderId="41" xfId="335" applyFont="1" applyBorder="1"/>
    <xf numFmtId="0" fontId="88" fillId="0" borderId="124" xfId="335" applyFont="1" applyBorder="1"/>
    <xf numFmtId="0" fontId="88" fillId="0" borderId="116" xfId="335" applyFont="1" applyBorder="1"/>
    <xf numFmtId="0" fontId="92" fillId="57" borderId="82" xfId="0" applyFont="1" applyFill="1" applyBorder="1"/>
    <xf numFmtId="0" fontId="0" fillId="0" borderId="114" xfId="0" applyBorder="1"/>
    <xf numFmtId="0" fontId="134" fillId="0" borderId="114" xfId="0" applyFont="1" applyBorder="1"/>
    <xf numFmtId="164" fontId="92" fillId="57" borderId="82" xfId="4" applyNumberFormat="1" applyFont="1" applyFill="1" applyBorder="1"/>
    <xf numFmtId="0" fontId="107" fillId="57" borderId="41" xfId="0" applyFont="1" applyFill="1" applyBorder="1"/>
    <xf numFmtId="170" fontId="92" fillId="0" borderId="92" xfId="1" applyNumberFormat="1" applyFont="1" applyFill="1" applyBorder="1"/>
    <xf numFmtId="0" fontId="88" fillId="58" borderId="85" xfId="0" applyFont="1" applyFill="1" applyBorder="1" applyAlignment="1">
      <alignment vertical="center"/>
    </xf>
    <xf numFmtId="0" fontId="88" fillId="58" borderId="40" xfId="0" applyFont="1" applyFill="1" applyBorder="1" applyAlignment="1">
      <alignment horizontal="center" vertical="center" wrapText="1"/>
    </xf>
    <xf numFmtId="0" fontId="87" fillId="0" borderId="80" xfId="0" applyFont="1" applyBorder="1" applyAlignment="1">
      <alignment horizontal="left" wrapText="1"/>
    </xf>
    <xf numFmtId="0" fontId="87" fillId="0" borderId="80" xfId="0" quotePrefix="1" applyFont="1" applyBorder="1" applyAlignment="1">
      <alignment horizontal="left" wrapText="1"/>
    </xf>
    <xf numFmtId="0" fontId="95" fillId="58" borderId="41" xfId="0" applyFont="1" applyFill="1" applyBorder="1" applyAlignment="1">
      <alignment horizontal="left" wrapText="1"/>
    </xf>
    <xf numFmtId="0" fontId="87" fillId="58" borderId="78" xfId="333" applyFont="1" applyFill="1" applyBorder="1" applyAlignment="1">
      <alignment horizontal="center" vertical="top" wrapText="1"/>
    </xf>
    <xf numFmtId="0" fontId="87" fillId="0" borderId="28" xfId="0" applyFont="1" applyBorder="1" applyAlignment="1">
      <alignment horizontal="left" wrapText="1"/>
    </xf>
    <xf numFmtId="0" fontId="95" fillId="48" borderId="80" xfId="0" applyFont="1" applyFill="1" applyBorder="1"/>
    <xf numFmtId="0" fontId="95" fillId="48" borderId="82" xfId="0" applyFont="1" applyFill="1" applyBorder="1" applyAlignment="1">
      <alignment horizontal="center" vertical="center" wrapText="1"/>
    </xf>
    <xf numFmtId="0" fontId="95" fillId="0" borderId="41" xfId="0" applyFont="1" applyBorder="1"/>
    <xf numFmtId="164" fontId="95" fillId="0" borderId="42" xfId="0" applyNumberFormat="1" applyFont="1" applyBorder="1"/>
    <xf numFmtId="164" fontId="95" fillId="0" borderId="40" xfId="0" applyNumberFormat="1" applyFont="1" applyBorder="1"/>
    <xf numFmtId="0" fontId="95" fillId="48" borderId="84" xfId="0" applyFont="1" applyFill="1" applyBorder="1" applyAlignment="1">
      <alignment vertical="center"/>
    </xf>
    <xf numFmtId="0" fontId="95" fillId="0" borderId="80" xfId="0" applyFont="1" applyBorder="1" applyAlignment="1">
      <alignment vertical="center" wrapText="1"/>
    </xf>
    <xf numFmtId="164" fontId="87" fillId="0" borderId="80" xfId="4" applyNumberFormat="1" applyFont="1" applyBorder="1"/>
    <xf numFmtId="164" fontId="87" fillId="0" borderId="82" xfId="4" applyNumberFormat="1" applyFont="1" applyBorder="1"/>
    <xf numFmtId="43" fontId="6" fillId="0" borderId="0" xfId="4" applyFont="1" applyFill="1"/>
    <xf numFmtId="0" fontId="95" fillId="58" borderId="28" xfId="0" applyFont="1" applyFill="1" applyBorder="1" applyAlignment="1" applyProtection="1">
      <alignment horizontal="justify" vertical="center" wrapText="1"/>
      <protection locked="0"/>
    </xf>
    <xf numFmtId="0" fontId="95" fillId="58" borderId="31" xfId="0" applyFont="1" applyFill="1" applyBorder="1" applyAlignment="1" applyProtection="1">
      <alignment horizontal="center" vertical="center" wrapText="1"/>
      <protection locked="0"/>
    </xf>
    <xf numFmtId="0" fontId="87" fillId="59" borderId="80" xfId="0" applyFont="1" applyFill="1" applyBorder="1" applyAlignment="1" applyProtection="1">
      <alignment horizontal="center" wrapText="1"/>
      <protection locked="0"/>
    </xf>
    <xf numFmtId="44" fontId="87" fillId="59" borderId="82" xfId="2" applyFont="1" applyFill="1" applyBorder="1" applyAlignment="1" applyProtection="1">
      <alignment horizontal="center"/>
      <protection locked="0"/>
    </xf>
    <xf numFmtId="165" fontId="87" fillId="59" borderId="82" xfId="2" applyNumberFormat="1" applyFont="1" applyFill="1" applyBorder="1" applyAlignment="1" applyProtection="1">
      <alignment horizontal="center"/>
      <protection locked="0"/>
    </xf>
    <xf numFmtId="0" fontId="87" fillId="59" borderId="80" xfId="0" applyFont="1" applyFill="1" applyBorder="1" applyAlignment="1">
      <alignment horizontal="center"/>
    </xf>
    <xf numFmtId="0" fontId="87" fillId="0" borderId="80" xfId="0" applyFont="1" applyBorder="1" applyAlignment="1">
      <alignment horizontal="center"/>
    </xf>
    <xf numFmtId="0" fontId="87" fillId="0" borderId="41" xfId="0" applyFont="1" applyBorder="1" applyAlignment="1">
      <alignment horizontal="center"/>
    </xf>
    <xf numFmtId="165" fontId="87" fillId="0" borderId="42" xfId="2" applyNumberFormat="1" applyFont="1" applyFill="1" applyBorder="1" applyAlignment="1" applyProtection="1">
      <alignment horizontal="center"/>
      <protection locked="0"/>
    </xf>
    <xf numFmtId="165" fontId="87" fillId="0" borderId="42" xfId="2" applyNumberFormat="1" applyFont="1" applyBorder="1" applyAlignment="1" applyProtection="1">
      <alignment wrapText="1"/>
      <protection locked="0"/>
    </xf>
    <xf numFmtId="2" fontId="87" fillId="0" borderId="42" xfId="4" applyNumberFormat="1" applyFont="1" applyBorder="1" applyAlignment="1" applyProtection="1">
      <alignment horizontal="center" vertical="center" wrapText="1"/>
      <protection locked="0"/>
    </xf>
    <xf numFmtId="165" fontId="87" fillId="0" borderId="40" xfId="2" applyNumberFormat="1" applyFont="1" applyBorder="1" applyAlignment="1" applyProtection="1">
      <alignment horizontal="center"/>
      <protection locked="0"/>
    </xf>
    <xf numFmtId="0" fontId="116" fillId="0" borderId="80" xfId="0" applyFont="1" applyBorder="1" applyAlignment="1" applyProtection="1">
      <alignment horizontal="center" wrapText="1"/>
      <protection locked="0"/>
    </xf>
    <xf numFmtId="0" fontId="87" fillId="0" borderId="80" xfId="0" applyFont="1" applyBorder="1" applyAlignment="1" applyProtection="1">
      <alignment horizontal="center" wrapText="1"/>
      <protection locked="0"/>
    </xf>
    <xf numFmtId="0" fontId="152" fillId="0" borderId="0" xfId="0" applyFont="1"/>
    <xf numFmtId="0" fontId="106" fillId="0" borderId="0" xfId="0" applyFont="1"/>
    <xf numFmtId="0" fontId="153" fillId="0" borderId="0" xfId="0" applyFont="1"/>
    <xf numFmtId="165" fontId="153" fillId="0" borderId="0" xfId="2" applyNumberFormat="1" applyFont="1"/>
    <xf numFmtId="0" fontId="106" fillId="0" borderId="0" xfId="0" applyFont="1" applyAlignment="1">
      <alignment horizontal="center" vertical="center" wrapText="1"/>
    </xf>
    <xf numFmtId="165" fontId="106" fillId="0" borderId="0" xfId="2" applyNumberFormat="1" applyFont="1"/>
    <xf numFmtId="165" fontId="153" fillId="0" borderId="0" xfId="0" applyNumberFormat="1" applyFont="1"/>
    <xf numFmtId="41" fontId="92" fillId="0" borderId="0" xfId="0" applyNumberFormat="1" applyFont="1"/>
    <xf numFmtId="41" fontId="153" fillId="0" borderId="0" xfId="0" applyNumberFormat="1" applyFont="1"/>
    <xf numFmtId="0" fontId="87" fillId="0" borderId="84" xfId="0" applyFont="1" applyBorder="1" applyAlignment="1">
      <alignment horizontal="center" vertical="center" wrapText="1"/>
    </xf>
    <xf numFmtId="0" fontId="87" fillId="0" borderId="79" xfId="0" applyFont="1" applyBorder="1" applyAlignment="1">
      <alignment horizontal="center" vertical="center" wrapText="1"/>
    </xf>
    <xf numFmtId="0" fontId="87" fillId="0" borderId="85" xfId="0" applyFont="1" applyBorder="1" applyAlignment="1">
      <alignment horizontal="center" vertical="center" wrapText="1"/>
    </xf>
    <xf numFmtId="0" fontId="91" fillId="0" borderId="80" xfId="0" applyFont="1" applyBorder="1" applyAlignment="1">
      <alignment horizontal="center" vertical="center" wrapText="1"/>
    </xf>
    <xf numFmtId="3" fontId="87" fillId="0" borderId="82" xfId="2" applyNumberFormat="1" applyFont="1" applyFill="1" applyBorder="1" applyAlignment="1">
      <alignment horizontal="center" vertical="center" wrapText="1"/>
    </xf>
    <xf numFmtId="0" fontId="91" fillId="0" borderId="41" xfId="0" applyFont="1" applyBorder="1" applyAlignment="1">
      <alignment horizontal="center" vertical="center" wrapText="1"/>
    </xf>
    <xf numFmtId="0" fontId="91" fillId="0" borderId="42" xfId="0" applyFont="1" applyBorder="1" applyAlignment="1">
      <alignment horizontal="center" vertical="center" wrapText="1"/>
    </xf>
    <xf numFmtId="165" fontId="87" fillId="0" borderId="42" xfId="2" applyNumberFormat="1" applyFont="1" applyFill="1" applyBorder="1" applyAlignment="1">
      <alignment horizontal="center" vertical="center" wrapText="1"/>
    </xf>
    <xf numFmtId="3" fontId="87" fillId="0" borderId="42" xfId="2" applyNumberFormat="1" applyFont="1" applyFill="1" applyBorder="1" applyAlignment="1">
      <alignment horizontal="center" vertical="center" wrapText="1"/>
    </xf>
    <xf numFmtId="165" fontId="91" fillId="0" borderId="42" xfId="2" applyNumberFormat="1" applyFont="1" applyFill="1" applyBorder="1" applyAlignment="1">
      <alignment horizontal="center" vertical="center" wrapText="1"/>
    </xf>
    <xf numFmtId="3" fontId="87" fillId="0" borderId="40" xfId="2" applyNumberFormat="1" applyFont="1" applyFill="1" applyBorder="1" applyAlignment="1">
      <alignment horizontal="center" vertical="center" wrapText="1"/>
    </xf>
    <xf numFmtId="0" fontId="98" fillId="63" borderId="84" xfId="0" applyFont="1" applyFill="1" applyBorder="1" applyAlignment="1">
      <alignment horizontal="center" vertical="center" wrapText="1"/>
    </xf>
    <xf numFmtId="0" fontId="98" fillId="63" borderId="79" xfId="0" applyFont="1" applyFill="1" applyBorder="1" applyAlignment="1">
      <alignment horizontal="center" vertical="center" wrapText="1"/>
    </xf>
    <xf numFmtId="0" fontId="98" fillId="63" borderId="85" xfId="0" applyFont="1" applyFill="1" applyBorder="1" applyAlignment="1">
      <alignment horizontal="center" vertical="center" wrapText="1"/>
    </xf>
    <xf numFmtId="0" fontId="92" fillId="0" borderId="80" xfId="0" applyFont="1" applyBorder="1" applyAlignment="1">
      <alignment horizontal="center" vertical="center" wrapText="1"/>
    </xf>
    <xf numFmtId="0" fontId="92" fillId="0" borderId="41" xfId="0" applyFont="1" applyBorder="1" applyAlignment="1">
      <alignment horizontal="center" vertical="center" wrapText="1"/>
    </xf>
    <xf numFmtId="0" fontId="91" fillId="0" borderId="42" xfId="0" applyFont="1" applyBorder="1" applyAlignment="1">
      <alignment horizontal="left" vertical="center" wrapText="1"/>
    </xf>
    <xf numFmtId="0" fontId="88" fillId="0" borderId="0" xfId="0" applyFont="1" applyAlignment="1">
      <alignment wrapText="1"/>
    </xf>
    <xf numFmtId="49" fontId="88" fillId="0" borderId="0" xfId="854" quotePrefix="1" applyNumberFormat="1" applyFont="1"/>
    <xf numFmtId="0" fontId="88" fillId="63" borderId="50" xfId="0" applyFont="1" applyFill="1" applyBorder="1" applyAlignment="1">
      <alignment horizontal="center" wrapText="1"/>
    </xf>
    <xf numFmtId="0" fontId="88" fillId="63" borderId="83" xfId="0" applyFont="1" applyFill="1" applyBorder="1" applyAlignment="1">
      <alignment horizontal="left" vertical="center" wrapText="1"/>
    </xf>
    <xf numFmtId="0" fontId="88" fillId="63" borderId="93" xfId="0" applyFont="1" applyFill="1" applyBorder="1" applyAlignment="1">
      <alignment horizontal="center" wrapText="1"/>
    </xf>
    <xf numFmtId="9" fontId="91" fillId="0" borderId="75" xfId="1" applyFont="1" applyBorder="1"/>
    <xf numFmtId="0" fontId="88" fillId="0" borderId="27" xfId="0" applyFont="1" applyBorder="1" applyAlignment="1">
      <alignment horizontal="center" wrapText="1"/>
    </xf>
    <xf numFmtId="9" fontId="91" fillId="0" borderId="27" xfId="1" applyFont="1" applyBorder="1"/>
    <xf numFmtId="9" fontId="91" fillId="0" borderId="27" xfId="1" applyFont="1" applyFill="1" applyBorder="1"/>
    <xf numFmtId="0" fontId="88" fillId="63" borderId="34" xfId="0" applyFont="1" applyFill="1" applyBorder="1" applyAlignment="1">
      <alignment horizontal="left" vertical="center" wrapText="1"/>
    </xf>
    <xf numFmtId="0" fontId="88" fillId="63" borderId="27" xfId="0" applyFont="1" applyFill="1" applyBorder="1" applyAlignment="1">
      <alignment horizontal="center" wrapText="1"/>
    </xf>
    <xf numFmtId="0" fontId="91" fillId="0" borderId="27" xfId="30951" applyFont="1" applyBorder="1"/>
    <xf numFmtId="0" fontId="91" fillId="0" borderId="75" xfId="30951" applyFont="1" applyBorder="1"/>
    <xf numFmtId="0" fontId="91" fillId="0" borderId="75" xfId="30951" applyFont="1" applyBorder="1" applyAlignment="1">
      <alignment wrapText="1"/>
    </xf>
    <xf numFmtId="0" fontId="88" fillId="63" borderId="80" xfId="0" applyFont="1" applyFill="1" applyBorder="1" applyAlignment="1">
      <alignment horizontal="center" wrapText="1"/>
    </xf>
    <xf numFmtId="0" fontId="88" fillId="63" borderId="81" xfId="0" applyFont="1" applyFill="1" applyBorder="1" applyAlignment="1">
      <alignment horizontal="center" wrapText="1"/>
    </xf>
    <xf numFmtId="0" fontId="88" fillId="63" borderId="92" xfId="0" applyFont="1" applyFill="1" applyBorder="1" applyAlignment="1">
      <alignment horizontal="center" wrapText="1"/>
    </xf>
    <xf numFmtId="0" fontId="88" fillId="63" borderId="82" xfId="0" applyFont="1" applyFill="1" applyBorder="1" applyAlignment="1">
      <alignment horizontal="center" wrapText="1"/>
    </xf>
    <xf numFmtId="3" fontId="91" fillId="0" borderId="27" xfId="0" applyNumberFormat="1" applyFont="1" applyBorder="1"/>
    <xf numFmtId="0" fontId="94" fillId="0" borderId="0" xfId="0" applyFont="1" applyAlignment="1">
      <alignment horizontal="left" vertical="center" wrapText="1"/>
    </xf>
    <xf numFmtId="0" fontId="94" fillId="0" borderId="0" xfId="0" applyFont="1" applyAlignment="1">
      <alignment horizontal="left" vertical="center"/>
    </xf>
    <xf numFmtId="0" fontId="94" fillId="0" borderId="0" xfId="0" applyFont="1" applyAlignment="1">
      <alignment horizontal="center" vertical="center"/>
    </xf>
    <xf numFmtId="0" fontId="88" fillId="68" borderId="27" xfId="0" applyFont="1" applyFill="1" applyBorder="1" applyAlignment="1">
      <alignment wrapText="1"/>
    </xf>
    <xf numFmtId="164" fontId="88" fillId="67" borderId="36" xfId="4" applyNumberFormat="1" applyFont="1" applyFill="1" applyBorder="1" applyAlignment="1">
      <alignment wrapText="1"/>
    </xf>
    <xf numFmtId="164" fontId="91" fillId="68" borderId="48" xfId="4" applyNumberFormat="1" applyFont="1" applyFill="1" applyBorder="1" applyAlignment="1">
      <alignment wrapText="1"/>
    </xf>
    <xf numFmtId="0" fontId="88" fillId="68" borderId="48" xfId="0" applyFont="1" applyFill="1" applyBorder="1" applyAlignment="1">
      <alignment wrapText="1"/>
    </xf>
    <xf numFmtId="0" fontId="88" fillId="67" borderId="48" xfId="0" applyFont="1" applyFill="1" applyBorder="1" applyAlignment="1">
      <alignment wrapText="1"/>
    </xf>
    <xf numFmtId="3" fontId="91" fillId="69" borderId="27" xfId="0" applyNumberFormat="1" applyFont="1" applyFill="1" applyBorder="1"/>
    <xf numFmtId="43" fontId="91" fillId="0" borderId="36" xfId="4" applyFont="1" applyBorder="1"/>
    <xf numFmtId="9" fontId="91" fillId="69" borderId="27" xfId="0" applyNumberFormat="1" applyFont="1" applyFill="1" applyBorder="1"/>
    <xf numFmtId="164" fontId="91" fillId="69" borderId="48" xfId="4" applyNumberFormat="1" applyFont="1" applyFill="1" applyBorder="1" applyAlignment="1">
      <alignment wrapText="1"/>
    </xf>
    <xf numFmtId="9" fontId="91" fillId="69" borderId="48" xfId="0" applyNumberFormat="1" applyFont="1" applyFill="1" applyBorder="1"/>
    <xf numFmtId="43" fontId="91" fillId="0" borderId="48" xfId="0" applyNumberFormat="1" applyFont="1" applyBorder="1"/>
    <xf numFmtId="43" fontId="88" fillId="67" borderId="36" xfId="4" applyFont="1" applyFill="1" applyBorder="1" applyAlignment="1">
      <alignment wrapText="1"/>
    </xf>
    <xf numFmtId="43" fontId="88" fillId="67" borderId="48" xfId="0" applyNumberFormat="1" applyFont="1" applyFill="1" applyBorder="1" applyAlignment="1">
      <alignment wrapText="1"/>
    </xf>
    <xf numFmtId="9" fontId="91" fillId="69" borderId="27" xfId="0" applyNumberFormat="1" applyFont="1" applyFill="1" applyBorder="1" applyAlignment="1">
      <alignment horizontal="right" vertical="center"/>
    </xf>
    <xf numFmtId="0" fontId="91" fillId="69" borderId="48" xfId="0" applyFont="1" applyFill="1" applyBorder="1" applyAlignment="1">
      <alignment horizontal="right"/>
    </xf>
    <xf numFmtId="0" fontId="88" fillId="68" borderId="28" xfId="0" applyFont="1" applyFill="1" applyBorder="1" applyAlignment="1">
      <alignment wrapText="1"/>
    </xf>
    <xf numFmtId="164" fontId="91" fillId="68" borderId="37" xfId="4" applyNumberFormat="1" applyFont="1" applyFill="1" applyBorder="1" applyAlignment="1">
      <alignment wrapText="1"/>
    </xf>
    <xf numFmtId="0" fontId="88" fillId="68" borderId="37" xfId="0" applyFont="1" applyFill="1" applyBorder="1" applyAlignment="1">
      <alignment wrapText="1"/>
    </xf>
    <xf numFmtId="43" fontId="88" fillId="67" borderId="37" xfId="0" applyNumberFormat="1" applyFont="1" applyFill="1" applyBorder="1" applyAlignment="1">
      <alignment wrapText="1"/>
    </xf>
    <xf numFmtId="43" fontId="88" fillId="67" borderId="36" xfId="0" applyNumberFormat="1" applyFont="1" applyFill="1" applyBorder="1" applyAlignment="1">
      <alignment wrapText="1"/>
    </xf>
    <xf numFmtId="43" fontId="88" fillId="67" borderId="31" xfId="0" applyNumberFormat="1" applyFont="1" applyFill="1" applyBorder="1" applyAlignment="1">
      <alignment wrapText="1"/>
    </xf>
    <xf numFmtId="3" fontId="91" fillId="69" borderId="48" xfId="0" applyNumberFormat="1" applyFont="1" applyFill="1" applyBorder="1"/>
    <xf numFmtId="1" fontId="91" fillId="69" borderId="48" xfId="0" applyNumberFormat="1" applyFont="1" applyFill="1" applyBorder="1" applyAlignment="1">
      <alignment horizontal="right"/>
    </xf>
    <xf numFmtId="0" fontId="91" fillId="69" borderId="48" xfId="0" applyFont="1" applyFill="1" applyBorder="1"/>
    <xf numFmtId="3" fontId="91" fillId="69" borderId="26" xfId="0" applyNumberFormat="1" applyFont="1" applyFill="1" applyBorder="1"/>
    <xf numFmtId="0" fontId="88" fillId="63" borderId="50" xfId="0" applyFont="1" applyFill="1" applyBorder="1" applyAlignment="1">
      <alignment horizontal="center" vertical="center" wrapText="1"/>
    </xf>
    <xf numFmtId="0" fontId="88" fillId="63" borderId="92" xfId="0" applyFont="1" applyFill="1" applyBorder="1" applyAlignment="1">
      <alignment horizontal="left" vertical="center" wrapText="1"/>
    </xf>
    <xf numFmtId="9" fontId="91" fillId="0" borderId="27" xfId="1" applyFont="1" applyBorder="1" applyAlignment="1">
      <alignment horizontal="right" wrapText="1"/>
    </xf>
    <xf numFmtId="0" fontId="91" fillId="0" borderId="27" xfId="0" quotePrefix="1" applyFont="1" applyBorder="1" applyAlignment="1">
      <alignment horizontal="left" wrapText="1"/>
    </xf>
    <xf numFmtId="42" fontId="91" fillId="0" borderId="80" xfId="0" applyNumberFormat="1" applyFont="1" applyBorder="1"/>
    <xf numFmtId="42" fontId="91" fillId="0" borderId="92" xfId="30974" applyNumberFormat="1" applyFont="1" applyBorder="1"/>
    <xf numFmtId="9" fontId="91" fillId="0" borderId="27" xfId="0" applyNumberFormat="1" applyFont="1" applyBorder="1" applyAlignment="1">
      <alignment horizontal="left" wrapText="1"/>
    </xf>
    <xf numFmtId="42" fontId="91" fillId="0" borderId="28" xfId="0" applyNumberFormat="1" applyFont="1" applyBorder="1"/>
    <xf numFmtId="9" fontId="91" fillId="0" borderId="27" xfId="0" quotePrefix="1" applyNumberFormat="1" applyFont="1" applyBorder="1" applyAlignment="1">
      <alignment horizontal="left" wrapText="1"/>
    </xf>
    <xf numFmtId="0" fontId="91" fillId="0" borderId="75" xfId="0" quotePrefix="1" applyFont="1" applyBorder="1" applyAlignment="1">
      <alignment horizontal="left" wrapText="1"/>
    </xf>
    <xf numFmtId="9" fontId="91" fillId="0" borderId="75" xfId="0" applyNumberFormat="1" applyFont="1" applyBorder="1" applyAlignment="1">
      <alignment horizontal="left" wrapText="1"/>
    </xf>
    <xf numFmtId="9" fontId="91" fillId="0" borderId="75" xfId="0" quotePrefix="1" applyNumberFormat="1" applyFont="1" applyBorder="1" applyAlignment="1">
      <alignment horizontal="left" wrapText="1"/>
    </xf>
    <xf numFmtId="0" fontId="91" fillId="0" borderId="75" xfId="0" applyFont="1" applyBorder="1" applyAlignment="1">
      <alignment horizontal="justify" wrapText="1"/>
    </xf>
    <xf numFmtId="42" fontId="91" fillId="0" borderId="109" xfId="0" applyNumberFormat="1" applyFont="1" applyBorder="1"/>
    <xf numFmtId="0" fontId="91" fillId="48" borderId="39" xfId="0" applyFont="1" applyFill="1" applyBorder="1" applyAlignment="1">
      <alignment horizontal="justify" wrapText="1"/>
    </xf>
    <xf numFmtId="42" fontId="91" fillId="48" borderId="41" xfId="0" applyNumberFormat="1" applyFont="1" applyFill="1" applyBorder="1"/>
    <xf numFmtId="42" fontId="91" fillId="48" borderId="70" xfId="0" applyNumberFormat="1" applyFont="1" applyFill="1" applyBorder="1"/>
    <xf numFmtId="0" fontId="91" fillId="48" borderId="39" xfId="0" applyFont="1" applyFill="1" applyBorder="1" applyAlignment="1">
      <alignment horizontal="center" wrapText="1"/>
    </xf>
    <xf numFmtId="0" fontId="88" fillId="0" borderId="35" xfId="0" applyFont="1" applyBorder="1" applyAlignment="1">
      <alignment horizontal="justify" wrapText="1"/>
    </xf>
    <xf numFmtId="42" fontId="88" fillId="0" borderId="0" xfId="0" applyNumberFormat="1" applyFont="1"/>
    <xf numFmtId="9" fontId="88" fillId="0" borderId="35" xfId="0" applyNumberFormat="1" applyFont="1" applyBorder="1" applyAlignment="1">
      <alignment horizontal="right" wrapText="1"/>
    </xf>
    <xf numFmtId="0" fontId="91" fillId="0" borderId="93" xfId="0" quotePrefix="1" applyFont="1" applyBorder="1" applyAlignment="1">
      <alignment horizontal="left" wrapText="1"/>
    </xf>
    <xf numFmtId="42" fontId="88" fillId="0" borderId="84" xfId="0" applyNumberFormat="1" applyFont="1" applyBorder="1"/>
    <xf numFmtId="42" fontId="91" fillId="0" borderId="92" xfId="0" applyNumberFormat="1" applyFont="1" applyBorder="1"/>
    <xf numFmtId="9" fontId="91" fillId="0" borderId="93" xfId="0" applyNumberFormat="1" applyFont="1" applyBorder="1" applyAlignment="1">
      <alignment horizontal="right" wrapText="1"/>
    </xf>
    <xf numFmtId="0" fontId="91" fillId="0" borderId="75" xfId="0" applyFont="1" applyBorder="1" applyAlignment="1">
      <alignment wrapText="1"/>
    </xf>
    <xf numFmtId="9" fontId="91" fillId="0" borderId="75" xfId="0" applyNumberFormat="1" applyFont="1" applyBorder="1" applyAlignment="1">
      <alignment horizontal="right" wrapText="1"/>
    </xf>
    <xf numFmtId="0" fontId="88" fillId="0" borderId="55" xfId="0" applyFont="1" applyBorder="1" applyAlignment="1">
      <alignment wrapText="1"/>
    </xf>
    <xf numFmtId="42" fontId="88" fillId="0" borderId="54" xfId="0" applyNumberFormat="1" applyFont="1" applyBorder="1"/>
    <xf numFmtId="42" fontId="88" fillId="0" borderId="100" xfId="0" applyNumberFormat="1" applyFont="1" applyBorder="1"/>
    <xf numFmtId="9" fontId="88" fillId="0" borderId="55" xfId="0" applyNumberFormat="1" applyFont="1" applyBorder="1" applyAlignment="1">
      <alignment horizontal="right" wrapText="1"/>
    </xf>
    <xf numFmtId="0" fontId="91" fillId="0" borderId="28" xfId="0" applyFont="1" applyBorder="1" applyAlignment="1">
      <alignment horizontal="left"/>
    </xf>
    <xf numFmtId="0" fontId="91" fillId="0" borderId="29" xfId="0" applyFont="1" applyBorder="1"/>
    <xf numFmtId="0" fontId="91" fillId="0" borderId="31" xfId="0" applyFont="1" applyBorder="1"/>
    <xf numFmtId="0" fontId="91" fillId="0" borderId="80" xfId="0" applyFont="1" applyBorder="1" applyAlignment="1">
      <alignment horizontal="left"/>
    </xf>
    <xf numFmtId="0" fontId="91" fillId="0" borderId="109" xfId="0" applyFont="1" applyBorder="1" applyAlignment="1">
      <alignment horizontal="left"/>
    </xf>
    <xf numFmtId="0" fontId="88" fillId="0" borderId="51" xfId="0" applyFont="1" applyBorder="1" applyAlignment="1">
      <alignment horizontal="center"/>
    </xf>
    <xf numFmtId="0" fontId="91" fillId="0" borderId="58" xfId="0" applyFont="1" applyBorder="1"/>
    <xf numFmtId="0" fontId="91" fillId="0" borderId="59" xfId="0" applyFont="1" applyBorder="1"/>
    <xf numFmtId="0" fontId="91" fillId="0" borderId="0" xfId="0" applyFont="1" applyAlignment="1">
      <alignment horizontal="left"/>
    </xf>
    <xf numFmtId="0" fontId="87" fillId="0" borderId="80" xfId="0" applyFont="1" applyBorder="1" applyAlignment="1">
      <alignment horizontal="right" vertical="center" wrapText="1"/>
    </xf>
    <xf numFmtId="3" fontId="87" fillId="0" borderId="82" xfId="1703" applyNumberFormat="1" applyFont="1" applyBorder="1" applyAlignment="1">
      <alignment horizontal="right" vertical="center"/>
    </xf>
    <xf numFmtId="0" fontId="87" fillId="0" borderId="41" xfId="0" applyFont="1" applyBorder="1" applyAlignment="1">
      <alignment horizontal="right" vertical="center" wrapText="1"/>
    </xf>
    <xf numFmtId="0" fontId="87" fillId="58" borderId="42" xfId="0" applyFont="1" applyFill="1" applyBorder="1" applyAlignment="1">
      <alignment horizontal="right" vertical="center" wrapText="1"/>
    </xf>
    <xf numFmtId="9" fontId="87" fillId="0" borderId="42" xfId="0" applyNumberFormat="1" applyFont="1" applyBorder="1" applyAlignment="1">
      <alignment horizontal="right" vertical="center"/>
    </xf>
    <xf numFmtId="9" fontId="87" fillId="0" borderId="40" xfId="0" applyNumberFormat="1" applyFont="1" applyBorder="1" applyAlignment="1">
      <alignment horizontal="right" vertical="center"/>
    </xf>
    <xf numFmtId="0" fontId="87" fillId="58" borderId="41" xfId="0" applyFont="1" applyFill="1" applyBorder="1" applyAlignment="1">
      <alignment horizontal="right" vertical="center" wrapText="1"/>
    </xf>
    <xf numFmtId="0" fontId="87" fillId="58" borderId="40" xfId="0" applyFont="1" applyFill="1" applyBorder="1" applyAlignment="1">
      <alignment horizontal="right" vertical="center" wrapText="1"/>
    </xf>
    <xf numFmtId="9" fontId="87" fillId="0" borderId="42" xfId="4" applyNumberFormat="1" applyFont="1" applyBorder="1" applyAlignment="1">
      <alignment horizontal="right"/>
    </xf>
    <xf numFmtId="0" fontId="95" fillId="58" borderId="84" xfId="0" applyFont="1" applyFill="1" applyBorder="1" applyAlignment="1">
      <alignment horizontal="center" vertical="center" wrapText="1"/>
    </xf>
    <xf numFmtId="0" fontId="95" fillId="58" borderId="79" xfId="0" applyFont="1" applyFill="1" applyBorder="1" applyAlignment="1">
      <alignment horizontal="center" vertical="center" wrapText="1"/>
    </xf>
    <xf numFmtId="9" fontId="95" fillId="58" borderId="79" xfId="0" applyNumberFormat="1" applyFont="1" applyFill="1" applyBorder="1" applyAlignment="1">
      <alignment horizontal="center" vertical="center" wrapText="1"/>
    </xf>
    <xf numFmtId="0" fontId="95" fillId="58" borderId="85" xfId="0" applyFont="1" applyFill="1" applyBorder="1" applyAlignment="1">
      <alignment horizontal="center" vertical="center" wrapText="1"/>
    </xf>
    <xf numFmtId="9" fontId="87" fillId="0" borderId="82" xfId="4" applyNumberFormat="1" applyFont="1" applyFill="1" applyBorder="1" applyAlignment="1">
      <alignment horizontal="right"/>
    </xf>
    <xf numFmtId="0" fontId="108" fillId="0" borderId="0" xfId="762" applyFont="1" applyAlignment="1">
      <alignment horizontal="center"/>
    </xf>
    <xf numFmtId="42" fontId="92" fillId="0" borderId="34" xfId="1290" applyNumberFormat="1" applyFont="1" applyFill="1" applyBorder="1" applyAlignment="1">
      <alignment vertical="top"/>
    </xf>
    <xf numFmtId="42" fontId="92" fillId="0" borderId="29" xfId="1290" applyNumberFormat="1" applyFont="1" applyFill="1" applyBorder="1" applyAlignment="1">
      <alignment vertical="top"/>
    </xf>
    <xf numFmtId="42" fontId="92" fillId="0" borderId="48" xfId="1290" applyNumberFormat="1" applyFont="1" applyFill="1" applyBorder="1" applyAlignment="1">
      <alignment vertical="top"/>
    </xf>
    <xf numFmtId="9" fontId="92" fillId="0" borderId="28" xfId="150" applyFont="1" applyFill="1" applyBorder="1"/>
    <xf numFmtId="9" fontId="92" fillId="0" borderId="29" xfId="150" applyFont="1" applyFill="1" applyBorder="1"/>
    <xf numFmtId="9" fontId="92" fillId="0" borderId="31" xfId="150" applyFont="1" applyFill="1" applyBorder="1"/>
    <xf numFmtId="42" fontId="92" fillId="0" borderId="25" xfId="1290" applyNumberFormat="1" applyFont="1" applyFill="1" applyBorder="1" applyAlignment="1">
      <alignment vertical="top"/>
    </xf>
    <xf numFmtId="42" fontId="98" fillId="0" borderId="97" xfId="1290" applyNumberFormat="1" applyFont="1" applyFill="1" applyBorder="1" applyAlignment="1">
      <alignment vertical="top"/>
    </xf>
    <xf numFmtId="42" fontId="98" fillId="0" borderId="56" xfId="1290" applyNumberFormat="1" applyFont="1" applyFill="1" applyBorder="1" applyAlignment="1">
      <alignment vertical="top"/>
    </xf>
    <xf numFmtId="0" fontId="98" fillId="0" borderId="0" xfId="762" quotePrefix="1" applyFont="1" applyAlignment="1">
      <alignment horizontal="left" wrapText="1"/>
    </xf>
    <xf numFmtId="42" fontId="98" fillId="0" borderId="0" xfId="1290" applyNumberFormat="1" applyFont="1" applyFill="1" applyBorder="1" applyAlignment="1">
      <alignment vertical="top"/>
    </xf>
    <xf numFmtId="9" fontId="92" fillId="0" borderId="0" xfId="150" applyFont="1" applyFill="1" applyBorder="1"/>
    <xf numFmtId="0" fontId="98" fillId="61" borderId="86" xfId="762" applyFont="1" applyFill="1" applyBorder="1"/>
    <xf numFmtId="0" fontId="98" fillId="61" borderId="83" xfId="762" applyFont="1" applyFill="1" applyBorder="1"/>
    <xf numFmtId="0" fontId="98" fillId="61" borderId="41" xfId="762" applyFont="1" applyFill="1" applyBorder="1" applyAlignment="1">
      <alignment horizontal="center"/>
    </xf>
    <xf numFmtId="0" fontId="98" fillId="61" borderId="42" xfId="762" applyFont="1" applyFill="1" applyBorder="1" applyAlignment="1">
      <alignment horizontal="center"/>
    </xf>
    <xf numFmtId="0" fontId="98" fillId="61" borderId="40" xfId="762" applyFont="1" applyFill="1" applyBorder="1" applyAlignment="1">
      <alignment horizontal="center"/>
    </xf>
    <xf numFmtId="42" fontId="92" fillId="0" borderId="34" xfId="1290" applyNumberFormat="1" applyFont="1" applyBorder="1" applyAlignment="1">
      <alignment vertical="top"/>
    </xf>
    <xf numFmtId="42" fontId="92" fillId="0" borderId="29" xfId="1290" applyNumberFormat="1" applyFont="1" applyBorder="1" applyAlignment="1">
      <alignment vertical="top"/>
    </xf>
    <xf numFmtId="42" fontId="92" fillId="0" borderId="48" xfId="1290" applyNumberFormat="1" applyFont="1" applyBorder="1" applyAlignment="1">
      <alignment vertical="top"/>
    </xf>
    <xf numFmtId="9" fontId="92" fillId="0" borderId="28" xfId="150" applyFont="1" applyBorder="1"/>
    <xf numFmtId="9" fontId="92" fillId="0" borderId="29" xfId="150" applyFont="1" applyBorder="1"/>
    <xf numFmtId="9" fontId="92" fillId="0" borderId="31" xfId="150" applyFont="1" applyBorder="1"/>
    <xf numFmtId="42" fontId="92" fillId="0" borderId="25" xfId="1290" applyNumberFormat="1" applyFont="1" applyBorder="1" applyAlignment="1">
      <alignment vertical="top"/>
    </xf>
    <xf numFmtId="42" fontId="92" fillId="0" borderId="26" xfId="1290" applyNumberFormat="1" applyFont="1" applyBorder="1" applyAlignment="1">
      <alignment vertical="top"/>
    </xf>
    <xf numFmtId="9" fontId="92" fillId="0" borderId="24" xfId="150" applyFont="1" applyBorder="1"/>
    <xf numFmtId="42" fontId="98" fillId="0" borderId="53" xfId="1290" applyNumberFormat="1" applyFont="1" applyBorder="1" applyAlignment="1">
      <alignment vertical="top"/>
    </xf>
    <xf numFmtId="42" fontId="98" fillId="0" borderId="58" xfId="1290" applyNumberFormat="1" applyFont="1" applyBorder="1" applyAlignment="1">
      <alignment vertical="top"/>
    </xf>
    <xf numFmtId="42" fontId="98" fillId="0" borderId="57" xfId="1290" applyNumberFormat="1" applyFont="1" applyBorder="1" applyAlignment="1">
      <alignment vertical="top"/>
    </xf>
    <xf numFmtId="9" fontId="92" fillId="0" borderId="59" xfId="150" applyFont="1" applyBorder="1"/>
    <xf numFmtId="42" fontId="98" fillId="0" borderId="0" xfId="1290" applyNumberFormat="1" applyFont="1" applyBorder="1" applyAlignment="1">
      <alignment vertical="top"/>
    </xf>
    <xf numFmtId="9" fontId="92" fillId="0" borderId="0" xfId="150" applyFont="1" applyBorder="1"/>
    <xf numFmtId="0" fontId="98" fillId="59" borderId="86" xfId="762" applyFont="1" applyFill="1" applyBorder="1"/>
    <xf numFmtId="0" fontId="98" fillId="59" borderId="83" xfId="762" applyFont="1" applyFill="1" applyBorder="1"/>
    <xf numFmtId="0" fontId="98" fillId="59" borderId="41" xfId="762" applyFont="1" applyFill="1" applyBorder="1" applyAlignment="1">
      <alignment horizontal="center"/>
    </xf>
    <xf numFmtId="0" fontId="98" fillId="59" borderId="42" xfId="762" applyFont="1" applyFill="1" applyBorder="1" applyAlignment="1">
      <alignment horizontal="center"/>
    </xf>
    <xf numFmtId="0" fontId="98" fillId="59" borderId="40" xfId="762" applyFont="1" applyFill="1" applyBorder="1" applyAlignment="1">
      <alignment horizontal="center"/>
    </xf>
    <xf numFmtId="42" fontId="92" fillId="0" borderId="26" xfId="1290" applyNumberFormat="1" applyFont="1" applyFill="1" applyBorder="1" applyAlignment="1">
      <alignment vertical="top"/>
    </xf>
    <xf numFmtId="9" fontId="92" fillId="0" borderId="24" xfId="150" applyFont="1" applyFill="1" applyBorder="1"/>
    <xf numFmtId="42" fontId="98" fillId="0" borderId="53" xfId="1290" applyNumberFormat="1" applyFont="1" applyFill="1" applyBorder="1" applyAlignment="1">
      <alignment vertical="top"/>
    </xf>
    <xf numFmtId="42" fontId="98" fillId="0" borderId="58" xfId="1290" applyNumberFormat="1" applyFont="1" applyFill="1" applyBorder="1" applyAlignment="1">
      <alignment vertical="top"/>
    </xf>
    <xf numFmtId="42" fontId="98" fillId="0" borderId="57" xfId="1290" applyNumberFormat="1" applyFont="1" applyFill="1" applyBorder="1" applyAlignment="1">
      <alignment vertical="top"/>
    </xf>
    <xf numFmtId="9" fontId="92" fillId="0" borderId="51" xfId="150" applyFont="1" applyFill="1" applyBorder="1"/>
    <xf numFmtId="9" fontId="92" fillId="0" borderId="58" xfId="150" applyFont="1" applyFill="1" applyBorder="1"/>
    <xf numFmtId="9" fontId="92" fillId="0" borderId="59" xfId="150" applyFont="1" applyFill="1" applyBorder="1"/>
    <xf numFmtId="0" fontId="92" fillId="0" borderId="83" xfId="762" applyFont="1" applyBorder="1" applyAlignment="1">
      <alignment wrapText="1"/>
    </xf>
    <xf numFmtId="0" fontId="98" fillId="0" borderId="70" xfId="762" quotePrefix="1" applyFont="1" applyBorder="1" applyAlignment="1">
      <alignment horizontal="left" wrapText="1"/>
    </xf>
    <xf numFmtId="0" fontId="92" fillId="59" borderId="0" xfId="762" applyFont="1" applyFill="1"/>
    <xf numFmtId="0" fontId="92" fillId="0" borderId="83" xfId="762" applyFont="1" applyBorder="1"/>
    <xf numFmtId="42" fontId="98" fillId="0" borderId="56" xfId="1290" applyNumberFormat="1" applyFont="1" applyBorder="1" applyAlignment="1">
      <alignment vertical="top"/>
    </xf>
    <xf numFmtId="42" fontId="98" fillId="0" borderId="97" xfId="1290" applyNumberFormat="1" applyFont="1" applyBorder="1" applyAlignment="1">
      <alignment vertical="top"/>
    </xf>
    <xf numFmtId="3" fontId="115" fillId="58" borderId="58" xfId="331" applyNumberFormat="1" applyFont="1" applyFill="1" applyBorder="1" applyAlignment="1">
      <alignment horizontal="center" vertical="center" wrapText="1"/>
    </xf>
    <xf numFmtId="0" fontId="115" fillId="58" borderId="58" xfId="331" applyFont="1" applyFill="1" applyBorder="1" applyAlignment="1">
      <alignment horizontal="center" vertical="center" wrapText="1"/>
    </xf>
    <xf numFmtId="0" fontId="115" fillId="58" borderId="81" xfId="0" applyFont="1" applyFill="1" applyBorder="1" applyAlignment="1">
      <alignment horizontal="center" vertical="center" wrapText="1"/>
    </xf>
    <xf numFmtId="0" fontId="101" fillId="58" borderId="81" xfId="125" applyFont="1" applyFill="1" applyBorder="1" applyAlignment="1">
      <alignment horizontal="center" wrapText="1"/>
    </xf>
    <xf numFmtId="0" fontId="115" fillId="58" borderId="50" xfId="0" applyFont="1" applyFill="1" applyBorder="1" applyAlignment="1">
      <alignment horizontal="center" vertical="center" wrapText="1"/>
    </xf>
    <xf numFmtId="0" fontId="115" fillId="58" borderId="58" xfId="0" applyFont="1" applyFill="1" applyBorder="1" applyAlignment="1">
      <alignment horizontal="center" vertical="center" wrapText="1"/>
    </xf>
    <xf numFmtId="0" fontId="115" fillId="58" borderId="51" xfId="0" applyFont="1" applyFill="1" applyBorder="1" applyAlignment="1">
      <alignment horizontal="center" vertical="center" wrapText="1"/>
    </xf>
    <xf numFmtId="0" fontId="115" fillId="58" borderId="4" xfId="0" applyFont="1" applyFill="1" applyBorder="1" applyAlignment="1">
      <alignment horizontal="center" vertical="center" wrapText="1"/>
    </xf>
    <xf numFmtId="0" fontId="87" fillId="0" borderId="0" xfId="0" applyFont="1" applyAlignment="1">
      <alignment wrapText="1"/>
    </xf>
    <xf numFmtId="165" fontId="98" fillId="0" borderId="43" xfId="0" applyNumberFormat="1" applyFont="1" applyBorder="1"/>
    <xf numFmtId="42" fontId="92" fillId="0" borderId="48" xfId="0" applyNumberFormat="1" applyFont="1" applyBorder="1" applyAlignment="1">
      <alignment vertical="top"/>
    </xf>
    <xf numFmtId="10" fontId="88" fillId="61" borderId="30" xfId="0" applyNumberFormat="1" applyFont="1" applyFill="1" applyBorder="1" applyAlignment="1">
      <alignment horizontal="center" vertical="center" wrapText="1"/>
    </xf>
    <xf numFmtId="10" fontId="88" fillId="61" borderId="26" xfId="0" applyNumberFormat="1" applyFont="1" applyFill="1" applyBorder="1" applyAlignment="1">
      <alignment horizontal="center" vertical="center" wrapText="1"/>
    </xf>
    <xf numFmtId="0" fontId="91" fillId="0" borderId="43" xfId="0" applyFont="1" applyBorder="1" applyAlignment="1">
      <alignment vertical="center"/>
    </xf>
    <xf numFmtId="0" fontId="91" fillId="62" borderId="43" xfId="0" applyFont="1" applyFill="1" applyBorder="1" applyAlignment="1">
      <alignment vertical="center"/>
    </xf>
    <xf numFmtId="0" fontId="91" fillId="0" borderId="24" xfId="0" applyFont="1" applyBorder="1"/>
    <xf numFmtId="0" fontId="88" fillId="62" borderId="80" xfId="335" applyFont="1" applyFill="1" applyBorder="1"/>
    <xf numFmtId="10" fontId="91" fillId="0" borderId="4" xfId="146" applyNumberFormat="1" applyFont="1" applyFill="1" applyBorder="1"/>
    <xf numFmtId="165" fontId="91" fillId="0" borderId="58" xfId="2" applyNumberFormat="1" applyFont="1" applyFill="1" applyBorder="1"/>
    <xf numFmtId="0" fontId="91" fillId="62" borderId="58" xfId="0" applyFont="1" applyFill="1" applyBorder="1" applyAlignment="1">
      <alignment vertical="center"/>
    </xf>
    <xf numFmtId="0" fontId="88" fillId="62" borderId="59" xfId="0" applyFont="1" applyFill="1" applyBorder="1" applyAlignment="1">
      <alignment horizontal="center"/>
    </xf>
    <xf numFmtId="0" fontId="88" fillId="0" borderId="28" xfId="0" applyFont="1" applyBorder="1" applyAlignment="1">
      <alignment wrapText="1"/>
    </xf>
    <xf numFmtId="0" fontId="91" fillId="66" borderId="31" xfId="0" applyFont="1" applyFill="1" applyBorder="1" applyAlignment="1">
      <alignment horizontal="center"/>
    </xf>
    <xf numFmtId="0" fontId="88" fillId="0" borderId="28" xfId="0" applyFont="1" applyBorder="1" applyAlignment="1">
      <alignment horizontal="left" wrapText="1" indent="1"/>
    </xf>
    <xf numFmtId="0" fontId="88" fillId="0" borderId="80" xfId="0" applyFont="1" applyBorder="1" applyAlignment="1">
      <alignment wrapText="1"/>
    </xf>
    <xf numFmtId="0" fontId="91" fillId="66" borderId="82" xfId="0" applyFont="1" applyFill="1" applyBorder="1" applyAlignment="1">
      <alignment horizontal="center"/>
    </xf>
    <xf numFmtId="0" fontId="88" fillId="0" borderId="41" xfId="0" applyFont="1" applyBorder="1" applyAlignment="1">
      <alignment wrapText="1"/>
    </xf>
    <xf numFmtId="0" fontId="91" fillId="66" borderId="40" xfId="0" applyFont="1" applyFill="1" applyBorder="1" applyAlignment="1">
      <alignment horizontal="center"/>
    </xf>
    <xf numFmtId="0" fontId="88" fillId="62" borderId="50" xfId="0" applyFont="1" applyFill="1" applyBorder="1" applyAlignment="1">
      <alignment horizontal="center"/>
    </xf>
    <xf numFmtId="0" fontId="88" fillId="0" borderId="54" xfId="0" applyFont="1" applyBorder="1" applyAlignment="1">
      <alignment wrapText="1"/>
    </xf>
    <xf numFmtId="0" fontId="91" fillId="0" borderId="61" xfId="0" applyFont="1" applyBorder="1"/>
    <xf numFmtId="0" fontId="91" fillId="0" borderId="62" xfId="0" applyFont="1" applyBorder="1"/>
    <xf numFmtId="5" fontId="88" fillId="56" borderId="56" xfId="0" applyNumberFormat="1" applyFont="1" applyFill="1" applyBorder="1" applyAlignment="1">
      <alignment horizontal="left"/>
    </xf>
    <xf numFmtId="0" fontId="91" fillId="63" borderId="50" xfId="762" applyFont="1" applyFill="1" applyBorder="1"/>
    <xf numFmtId="165" fontId="91" fillId="0" borderId="82" xfId="1290" applyNumberFormat="1" applyFont="1" applyFill="1" applyBorder="1"/>
    <xf numFmtId="0" fontId="91" fillId="0" borderId="128" xfId="0" applyFont="1" applyBorder="1"/>
    <xf numFmtId="0" fontId="91" fillId="57" borderId="128" xfId="335" applyFont="1" applyFill="1" applyBorder="1"/>
    <xf numFmtId="164" fontId="91" fillId="0" borderId="128" xfId="0" applyNumberFormat="1" applyFont="1" applyBorder="1"/>
    <xf numFmtId="0" fontId="91" fillId="0" borderId="129" xfId="0" applyFont="1" applyBorder="1"/>
    <xf numFmtId="0" fontId="91" fillId="0" borderId="130" xfId="0" applyFont="1" applyBorder="1"/>
    <xf numFmtId="0" fontId="91" fillId="57" borderId="26" xfId="335" applyFont="1" applyFill="1" applyBorder="1"/>
    <xf numFmtId="0" fontId="91" fillId="57" borderId="108" xfId="335" applyFont="1" applyFill="1" applyBorder="1"/>
    <xf numFmtId="0" fontId="91" fillId="0" borderId="81" xfId="335" applyFont="1" applyBorder="1" applyAlignment="1">
      <alignment horizontal="center"/>
    </xf>
    <xf numFmtId="165" fontId="91" fillId="0" borderId="81" xfId="335" applyNumberFormat="1" applyFont="1" applyBorder="1" applyAlignment="1">
      <alignment horizontal="center"/>
    </xf>
    <xf numFmtId="170" fontId="91" fillId="0" borderId="81" xfId="623" applyNumberFormat="1" applyFont="1" applyBorder="1"/>
    <xf numFmtId="0" fontId="91" fillId="0" borderId="81" xfId="335" applyFont="1" applyBorder="1"/>
    <xf numFmtId="0" fontId="151" fillId="0" borderId="128" xfId="0" applyFont="1" applyBorder="1"/>
    <xf numFmtId="0" fontId="151" fillId="0" borderId="128" xfId="0" applyFont="1" applyBorder="1" applyAlignment="1">
      <alignment vertical="center"/>
    </xf>
    <xf numFmtId="0" fontId="94" fillId="0" borderId="128" xfId="0" applyFont="1" applyBorder="1" applyAlignment="1">
      <alignment wrapText="1"/>
    </xf>
    <xf numFmtId="0" fontId="87" fillId="57" borderId="92" xfId="331" applyFont="1" applyFill="1" applyBorder="1"/>
    <xf numFmtId="0" fontId="38" fillId="0" borderId="98" xfId="331" applyFont="1" applyBorder="1" applyAlignment="1">
      <alignment vertical="center" wrapText="1"/>
    </xf>
    <xf numFmtId="0" fontId="17" fillId="63" borderId="73" xfId="331" quotePrefix="1" applyFont="1" applyFill="1" applyBorder="1" applyAlignment="1">
      <alignment horizontal="center" wrapText="1"/>
    </xf>
    <xf numFmtId="0" fontId="17" fillId="63" borderId="43" xfId="331" applyFont="1" applyFill="1" applyBorder="1" applyAlignment="1">
      <alignment horizontal="center" wrapText="1"/>
    </xf>
    <xf numFmtId="0" fontId="17" fillId="63" borderId="81" xfId="331" applyFont="1" applyFill="1" applyBorder="1" applyAlignment="1">
      <alignment horizontal="center" wrapText="1"/>
    </xf>
    <xf numFmtId="0" fontId="17" fillId="63" borderId="94" xfId="331" applyFont="1" applyFill="1" applyBorder="1" applyAlignment="1">
      <alignment horizontal="center" wrapText="1"/>
    </xf>
    <xf numFmtId="0" fontId="17" fillId="63" borderId="80" xfId="331" applyFont="1" applyFill="1" applyBorder="1" applyAlignment="1">
      <alignment horizontal="center" wrapText="1"/>
    </xf>
    <xf numFmtId="0" fontId="17" fillId="63" borderId="51" xfId="331" applyFont="1" applyFill="1" applyBorder="1" applyAlignment="1">
      <alignment horizontal="center" wrapText="1"/>
    </xf>
    <xf numFmtId="0" fontId="17" fillId="63" borderId="58" xfId="331" applyFont="1" applyFill="1" applyBorder="1" applyAlignment="1">
      <alignment horizontal="center" wrapText="1"/>
    </xf>
    <xf numFmtId="0" fontId="38" fillId="63" borderId="58" xfId="331" applyFont="1" applyFill="1" applyBorder="1" applyAlignment="1">
      <alignment horizontal="left" wrapText="1"/>
    </xf>
    <xf numFmtId="0" fontId="16" fillId="63" borderId="58" xfId="331" applyFont="1" applyFill="1" applyBorder="1" applyAlignment="1">
      <alignment horizontal="center" wrapText="1"/>
    </xf>
    <xf numFmtId="0" fontId="16" fillId="63" borderId="59" xfId="331" applyFont="1" applyFill="1" applyBorder="1" applyAlignment="1">
      <alignment horizontal="center" wrapText="1"/>
    </xf>
    <xf numFmtId="0" fontId="17" fillId="0" borderId="75" xfId="331" applyFont="1" applyBorder="1" applyAlignment="1">
      <alignment horizontal="center" wrapText="1"/>
    </xf>
    <xf numFmtId="0" fontId="17" fillId="0" borderId="32" xfId="331" applyFont="1" applyBorder="1" applyAlignment="1">
      <alignment horizontal="center" wrapText="1"/>
    </xf>
    <xf numFmtId="0" fontId="17" fillId="0" borderId="82" xfId="331" applyFont="1" applyBorder="1" applyAlignment="1">
      <alignment horizontal="center" wrapText="1"/>
    </xf>
    <xf numFmtId="0" fontId="17" fillId="63" borderId="24" xfId="331" applyFont="1" applyFill="1" applyBorder="1" applyAlignment="1">
      <alignment horizontal="center" wrapText="1"/>
    </xf>
    <xf numFmtId="0" fontId="38" fillId="63" borderId="112" xfId="331" applyFont="1" applyFill="1" applyBorder="1" applyAlignment="1">
      <alignment horizontal="center" wrapText="1"/>
    </xf>
    <xf numFmtId="0" fontId="38" fillId="63" borderId="81" xfId="331" applyFont="1" applyFill="1" applyBorder="1" applyAlignment="1">
      <alignment horizontal="left" wrapText="1"/>
    </xf>
    <xf numFmtId="0" fontId="38" fillId="63" borderId="92" xfId="331" applyFont="1" applyFill="1" applyBorder="1" applyAlignment="1">
      <alignment horizontal="center" wrapText="1"/>
    </xf>
    <xf numFmtId="0" fontId="38" fillId="63" borderId="95" xfId="331" applyFont="1" applyFill="1" applyBorder="1" applyAlignment="1">
      <alignment horizontal="center" wrapText="1"/>
    </xf>
    <xf numFmtId="0" fontId="38" fillId="63" borderId="94" xfId="331" applyFont="1" applyFill="1" applyBorder="1" applyAlignment="1">
      <alignment horizontal="center" wrapText="1"/>
    </xf>
    <xf numFmtId="0" fontId="38" fillId="63" borderId="24" xfId="331" applyFont="1" applyFill="1" applyBorder="1" applyAlignment="1">
      <alignment horizontal="center" wrapText="1"/>
    </xf>
    <xf numFmtId="0" fontId="38" fillId="0" borderId="27" xfId="331" applyFont="1" applyBorder="1" applyAlignment="1">
      <alignment horizontal="justify" wrapText="1"/>
    </xf>
    <xf numFmtId="165" fontId="43" fillId="0" borderId="43" xfId="496" applyNumberFormat="1" applyFont="1" applyBorder="1"/>
    <xf numFmtId="165" fontId="43" fillId="0" borderId="81" xfId="496" applyNumberFormat="1" applyFont="1" applyBorder="1"/>
    <xf numFmtId="165" fontId="43" fillId="0" borderId="82" xfId="496" applyNumberFormat="1" applyFont="1" applyBorder="1"/>
    <xf numFmtId="0" fontId="156" fillId="0" borderId="28" xfId="331" applyFont="1" applyBorder="1" applyAlignment="1">
      <alignment horizontal="center"/>
    </xf>
    <xf numFmtId="0" fontId="156" fillId="0" borderId="29" xfId="331" applyFont="1" applyBorder="1" applyAlignment="1">
      <alignment horizontal="center"/>
    </xf>
    <xf numFmtId="0" fontId="156" fillId="0" borderId="30" xfId="331" applyFont="1" applyBorder="1" applyAlignment="1">
      <alignment horizontal="center"/>
    </xf>
    <xf numFmtId="0" fontId="156" fillId="0" borderId="31" xfId="331" applyFont="1" applyBorder="1" applyAlignment="1">
      <alignment horizontal="center"/>
    </xf>
    <xf numFmtId="0" fontId="43" fillId="0" borderId="75" xfId="331" applyFont="1" applyBorder="1" applyAlignment="1">
      <alignment horizontal="justify" vertical="top" wrapText="1"/>
    </xf>
    <xf numFmtId="0" fontId="43" fillId="0" borderId="95" xfId="331" applyFont="1" applyBorder="1" applyAlignment="1">
      <alignment horizontal="justify" vertical="top" wrapText="1"/>
    </xf>
    <xf numFmtId="165" fontId="43" fillId="0" borderId="94" xfId="496" applyNumberFormat="1" applyFont="1" applyBorder="1"/>
    <xf numFmtId="175" fontId="43" fillId="0" borderId="75" xfId="331" quotePrefix="1" applyNumberFormat="1" applyFont="1" applyBorder="1" applyAlignment="1">
      <alignment horizontal="left" wrapText="1"/>
    </xf>
    <xf numFmtId="170" fontId="43" fillId="0" borderId="81" xfId="625" applyNumberFormat="1" applyFont="1" applyBorder="1" applyAlignment="1">
      <alignment horizontal="center"/>
    </xf>
    <xf numFmtId="0" fontId="43" fillId="0" borderId="81" xfId="331" quotePrefix="1" applyFont="1" applyBorder="1" applyAlignment="1">
      <alignment horizontal="left" wrapText="1"/>
    </xf>
    <xf numFmtId="0" fontId="43" fillId="0" borderId="82" xfId="331" applyFont="1" applyBorder="1" applyAlignment="1">
      <alignment wrapText="1"/>
    </xf>
    <xf numFmtId="175" fontId="43" fillId="0" borderId="75" xfId="331" applyNumberFormat="1" applyFont="1" applyBorder="1" applyAlignment="1">
      <alignment horizontal="justify" wrapText="1"/>
    </xf>
    <xf numFmtId="0" fontId="43" fillId="0" borderId="81" xfId="331" applyFont="1" applyBorder="1" applyAlignment="1">
      <alignment wrapText="1"/>
    </xf>
    <xf numFmtId="0" fontId="43" fillId="0" borderId="82" xfId="331" quotePrefix="1" applyFont="1" applyBorder="1" applyAlignment="1">
      <alignment horizontal="left" wrapText="1"/>
    </xf>
    <xf numFmtId="9" fontId="43" fillId="0" borderId="81" xfId="625" applyFont="1" applyBorder="1" applyAlignment="1">
      <alignment horizontal="center"/>
    </xf>
    <xf numFmtId="175" fontId="38" fillId="0" borderId="75" xfId="331" applyNumberFormat="1" applyFont="1" applyBorder="1" applyAlignment="1">
      <alignment wrapText="1"/>
    </xf>
    <xf numFmtId="175" fontId="43" fillId="48" borderId="75" xfId="331" applyNumberFormat="1" applyFont="1" applyFill="1" applyBorder="1" applyAlignment="1">
      <alignment horizontal="justify" vertical="top" wrapText="1"/>
    </xf>
    <xf numFmtId="175" fontId="43" fillId="48" borderId="81" xfId="331" applyNumberFormat="1" applyFont="1" applyFill="1" applyBorder="1" applyAlignment="1">
      <alignment horizontal="justify" vertical="top" wrapText="1"/>
    </xf>
    <xf numFmtId="175" fontId="43" fillId="48" borderId="82" xfId="331" applyNumberFormat="1" applyFont="1" applyFill="1" applyBorder="1" applyAlignment="1">
      <alignment horizontal="justify" vertical="top" wrapText="1"/>
    </xf>
    <xf numFmtId="9" fontId="43" fillId="0" borderId="29" xfId="625" applyFont="1" applyBorder="1" applyAlignment="1">
      <alignment horizontal="center"/>
    </xf>
    <xf numFmtId="175" fontId="38" fillId="0" borderId="39" xfId="331" applyNumberFormat="1" applyFont="1" applyBorder="1" applyAlignment="1">
      <alignment horizontal="left" wrapText="1"/>
    </xf>
    <xf numFmtId="165" fontId="38" fillId="0" borderId="40" xfId="496" applyNumberFormat="1" applyFont="1" applyBorder="1"/>
    <xf numFmtId="165" fontId="38" fillId="0" borderId="42" xfId="496" applyNumberFormat="1" applyFont="1" applyBorder="1"/>
    <xf numFmtId="170" fontId="38" fillId="0" borderId="42" xfId="625" applyNumberFormat="1" applyFont="1" applyBorder="1" applyAlignment="1">
      <alignment horizontal="center"/>
    </xf>
    <xf numFmtId="0" fontId="43" fillId="0" borderId="42" xfId="331" applyFont="1" applyBorder="1" applyAlignment="1">
      <alignment wrapText="1"/>
    </xf>
    <xf numFmtId="170" fontId="43" fillId="0" borderId="81" xfId="625" applyNumberFormat="1" applyFont="1" applyFill="1" applyBorder="1" applyAlignment="1">
      <alignment horizontal="center"/>
    </xf>
    <xf numFmtId="165" fontId="153" fillId="0" borderId="0" xfId="2" applyNumberFormat="1" applyFont="1" applyFill="1"/>
    <xf numFmtId="0" fontId="91" fillId="0" borderId="0" xfId="0" quotePrefix="1" applyFont="1"/>
    <xf numFmtId="0" fontId="0" fillId="0" borderId="25" xfId="0" applyBorder="1"/>
    <xf numFmtId="0" fontId="95" fillId="58" borderId="89" xfId="331" applyFont="1" applyFill="1" applyBorder="1"/>
    <xf numFmtId="0" fontId="95" fillId="59" borderId="84" xfId="331" applyFont="1" applyFill="1" applyBorder="1" applyAlignment="1">
      <alignment horizontal="centerContinuous"/>
    </xf>
    <xf numFmtId="0" fontId="95" fillId="59" borderId="79" xfId="331" applyFont="1" applyFill="1" applyBorder="1" applyAlignment="1">
      <alignment horizontal="centerContinuous"/>
    </xf>
    <xf numFmtId="0" fontId="95" fillId="59" borderId="85" xfId="331" applyFont="1" applyFill="1" applyBorder="1" applyAlignment="1">
      <alignment horizontal="centerContinuous"/>
    </xf>
    <xf numFmtId="0" fontId="95" fillId="58" borderId="86" xfId="331" applyFont="1" applyFill="1" applyBorder="1" applyAlignment="1">
      <alignment horizontal="centerContinuous"/>
    </xf>
    <xf numFmtId="0" fontId="87" fillId="58" borderId="76" xfId="331" applyFont="1" applyFill="1" applyBorder="1" applyAlignment="1">
      <alignment horizontal="centerContinuous"/>
    </xf>
    <xf numFmtId="0" fontId="87" fillId="58" borderId="77" xfId="331" applyFont="1" applyFill="1" applyBorder="1" applyAlignment="1">
      <alignment horizontal="centerContinuous"/>
    </xf>
    <xf numFmtId="0" fontId="95" fillId="58" borderId="34" xfId="331" applyFont="1" applyFill="1" applyBorder="1"/>
    <xf numFmtId="0" fontId="95" fillId="58" borderId="80" xfId="331" applyFont="1" applyFill="1" applyBorder="1" applyAlignment="1">
      <alignment horizontal="center"/>
    </xf>
    <xf numFmtId="0" fontId="95" fillId="58" borderId="81" xfId="331" applyFont="1" applyFill="1" applyBorder="1" applyAlignment="1">
      <alignment horizontal="center"/>
    </xf>
    <xf numFmtId="0" fontId="95" fillId="58" borderId="82" xfId="331" applyFont="1" applyFill="1" applyBorder="1" applyAlignment="1">
      <alignment horizontal="center"/>
    </xf>
    <xf numFmtId="42" fontId="87" fillId="0" borderId="81" xfId="0" applyNumberFormat="1" applyFont="1" applyBorder="1" applyAlignment="1">
      <alignment horizontal="right" vertical="center"/>
    </xf>
    <xf numFmtId="0" fontId="91" fillId="0" borderId="131" xfId="335" applyFont="1" applyBorder="1"/>
    <xf numFmtId="3" fontId="87" fillId="0" borderId="133" xfId="331" applyNumberFormat="1" applyFont="1" applyBorder="1" applyAlignment="1">
      <alignment horizontal="center" vertical="center"/>
    </xf>
    <xf numFmtId="10" fontId="87" fillId="0" borderId="133" xfId="331" applyNumberFormat="1" applyFont="1" applyBorder="1" applyAlignment="1">
      <alignment horizontal="center" vertical="center"/>
    </xf>
    <xf numFmtId="0" fontId="98" fillId="58" borderId="134" xfId="0" applyFont="1" applyFill="1" applyBorder="1" applyAlignment="1">
      <alignment horizontal="center" vertical="center" wrapText="1"/>
    </xf>
    <xf numFmtId="0" fontId="95" fillId="58" borderId="133" xfId="0" applyFont="1" applyFill="1" applyBorder="1" applyAlignment="1">
      <alignment horizontal="center" vertical="center"/>
    </xf>
    <xf numFmtId="0" fontId="95" fillId="58" borderId="134" xfId="0" applyFont="1" applyFill="1" applyBorder="1" applyAlignment="1">
      <alignment horizontal="center" vertical="center"/>
    </xf>
    <xf numFmtId="165" fontId="91" fillId="61" borderId="89" xfId="2" applyNumberFormat="1" applyFont="1" applyFill="1" applyBorder="1"/>
    <xf numFmtId="165" fontId="91" fillId="61" borderId="72" xfId="2" applyNumberFormat="1" applyFont="1" applyFill="1" applyBorder="1"/>
    <xf numFmtId="39" fontId="91" fillId="0" borderId="0" xfId="1290" applyNumberFormat="1" applyFont="1" applyBorder="1" applyAlignment="1">
      <alignment vertical="top"/>
    </xf>
    <xf numFmtId="39" fontId="91" fillId="0" borderId="25" xfId="1290" applyNumberFormat="1" applyFont="1" applyFill="1" applyBorder="1" applyAlignment="1">
      <alignment vertical="top"/>
    </xf>
    <xf numFmtId="9" fontId="91" fillId="0" borderId="81" xfId="1" applyFont="1" applyBorder="1"/>
    <xf numFmtId="9" fontId="91" fillId="0" borderId="58" xfId="0" applyNumberFormat="1" applyFont="1" applyBorder="1"/>
    <xf numFmtId="42" fontId="92" fillId="0" borderId="133" xfId="1290" applyNumberFormat="1" applyFont="1" applyBorder="1" applyAlignment="1">
      <alignment vertical="top"/>
    </xf>
    <xf numFmtId="9" fontId="92" fillId="0" borderId="133" xfId="150" applyFont="1" applyBorder="1"/>
    <xf numFmtId="9" fontId="92" fillId="0" borderId="134" xfId="150" applyFont="1" applyBorder="1"/>
    <xf numFmtId="42" fontId="92" fillId="0" borderId="133" xfId="1290" applyNumberFormat="1" applyFont="1" applyFill="1" applyBorder="1" applyAlignment="1">
      <alignment vertical="top"/>
    </xf>
    <xf numFmtId="9" fontId="92" fillId="0" borderId="133" xfId="150" applyFont="1" applyFill="1" applyBorder="1"/>
    <xf numFmtId="9" fontId="92" fillId="0" borderId="134" xfId="150" applyFont="1" applyFill="1" applyBorder="1"/>
    <xf numFmtId="0" fontId="0" fillId="63" borderId="133" xfId="762" applyFont="1" applyFill="1" applyBorder="1"/>
    <xf numFmtId="0" fontId="17" fillId="0" borderId="133" xfId="331" applyFont="1" applyBorder="1" applyAlignment="1">
      <alignment horizontal="center" wrapText="1"/>
    </xf>
    <xf numFmtId="0" fontId="17" fillId="63" borderId="133" xfId="331" applyFont="1" applyFill="1" applyBorder="1" applyAlignment="1">
      <alignment horizontal="center" wrapText="1"/>
    </xf>
    <xf numFmtId="0" fontId="38" fillId="63" borderId="133" xfId="331" applyFont="1" applyFill="1" applyBorder="1" applyAlignment="1">
      <alignment horizontal="center" wrapText="1"/>
    </xf>
    <xf numFmtId="0" fontId="38" fillId="63" borderId="134" xfId="331" applyFont="1" applyFill="1" applyBorder="1" applyAlignment="1">
      <alignment horizontal="center" wrapText="1"/>
    </xf>
    <xf numFmtId="3" fontId="87" fillId="0" borderId="81" xfId="2" applyNumberFormat="1" applyFont="1" applyBorder="1" applyAlignment="1">
      <alignment horizontal="center" vertical="center" wrapText="1"/>
    </xf>
    <xf numFmtId="9" fontId="91" fillId="0" borderId="37" xfId="1" applyFont="1" applyBorder="1"/>
    <xf numFmtId="165" fontId="91" fillId="61" borderId="90" xfId="2" applyNumberFormat="1" applyFont="1" applyFill="1" applyBorder="1"/>
    <xf numFmtId="39" fontId="91" fillId="0" borderId="136" xfId="0" applyNumberFormat="1" applyFont="1" applyBorder="1"/>
    <xf numFmtId="39" fontId="91" fillId="0" borderId="138" xfId="0" applyNumberFormat="1" applyFont="1" applyBorder="1"/>
    <xf numFmtId="39" fontId="91" fillId="0" borderId="38" xfId="0" applyNumberFormat="1" applyFont="1" applyBorder="1"/>
    <xf numFmtId="39" fontId="88" fillId="0" borderId="140" xfId="1290" applyNumberFormat="1" applyFont="1" applyBorder="1" applyAlignment="1">
      <alignment vertical="top"/>
    </xf>
    <xf numFmtId="0" fontId="92" fillId="0" borderId="0" xfId="762" applyFont="1"/>
    <xf numFmtId="165" fontId="98" fillId="0" borderId="38" xfId="0" applyNumberFormat="1" applyFont="1" applyBorder="1"/>
    <xf numFmtId="165" fontId="98" fillId="0" borderId="92" xfId="0" applyNumberFormat="1" applyFont="1" applyBorder="1"/>
    <xf numFmtId="9" fontId="92" fillId="0" borderId="37" xfId="623" applyFont="1" applyBorder="1"/>
    <xf numFmtId="165" fontId="98" fillId="0" borderId="32" xfId="0" applyNumberFormat="1" applyFont="1" applyBorder="1"/>
    <xf numFmtId="165" fontId="98" fillId="0" borderId="133" xfId="0" applyNumberFormat="1" applyFont="1" applyBorder="1"/>
    <xf numFmtId="165" fontId="98" fillId="0" borderId="112" xfId="0" applyNumberFormat="1" applyFont="1" applyBorder="1"/>
    <xf numFmtId="9" fontId="92" fillId="0" borderId="32" xfId="623" applyFont="1" applyBorder="1"/>
    <xf numFmtId="9" fontId="92" fillId="0" borderId="133" xfId="623" applyFont="1" applyBorder="1"/>
    <xf numFmtId="9" fontId="98" fillId="0" borderId="81" xfId="623" applyFont="1" applyBorder="1"/>
    <xf numFmtId="9" fontId="92" fillId="0" borderId="51" xfId="151" applyFont="1" applyBorder="1"/>
    <xf numFmtId="9" fontId="92" fillId="0" borderId="58" xfId="151" applyFont="1" applyBorder="1"/>
    <xf numFmtId="0" fontId="92" fillId="0" borderId="0" xfId="0" applyFont="1" applyAlignment="1">
      <alignment horizontal="left"/>
    </xf>
    <xf numFmtId="0" fontId="92" fillId="0" borderId="0" xfId="0" quotePrefix="1" applyFont="1"/>
    <xf numFmtId="0" fontId="98" fillId="58" borderId="73" xfId="335" applyFont="1" applyFill="1" applyBorder="1"/>
    <xf numFmtId="0" fontId="98" fillId="57" borderId="27" xfId="335" applyFont="1" applyFill="1" applyBorder="1"/>
    <xf numFmtId="0" fontId="92" fillId="57" borderId="27" xfId="335" applyFont="1" applyFill="1" applyBorder="1"/>
    <xf numFmtId="0" fontId="107" fillId="57" borderId="36" xfId="335" applyFont="1" applyFill="1" applyBorder="1" applyAlignment="1">
      <alignment horizontal="center"/>
    </xf>
    <xf numFmtId="0" fontId="92" fillId="57" borderId="48" xfId="335" applyFont="1" applyFill="1" applyBorder="1" applyAlignment="1">
      <alignment horizontal="center"/>
    </xf>
    <xf numFmtId="0" fontId="92" fillId="0" borderId="75" xfId="335" applyFont="1" applyBorder="1"/>
    <xf numFmtId="164" fontId="92" fillId="0" borderId="80" xfId="331" applyNumberFormat="1" applyFont="1" applyBorder="1"/>
    <xf numFmtId="164" fontId="92" fillId="0" borderId="81" xfId="331" applyNumberFormat="1" applyFont="1" applyBorder="1"/>
    <xf numFmtId="164" fontId="92" fillId="0" borderId="95" xfId="331" applyNumberFormat="1" applyFont="1" applyBorder="1"/>
    <xf numFmtId="170" fontId="92" fillId="0" borderId="94" xfId="623" applyNumberFormat="1" applyFont="1" applyBorder="1"/>
    <xf numFmtId="0" fontId="98" fillId="57" borderId="75" xfId="335" quotePrefix="1" applyFont="1" applyFill="1" applyBorder="1" applyAlignment="1">
      <alignment horizontal="left"/>
    </xf>
    <xf numFmtId="0" fontId="92" fillId="57" borderId="75" xfId="335" applyFont="1" applyFill="1" applyBorder="1"/>
    <xf numFmtId="0" fontId="92" fillId="57" borderId="80" xfId="335" applyFont="1" applyFill="1" applyBorder="1"/>
    <xf numFmtId="0" fontId="92" fillId="57" borderId="81" xfId="335" applyFont="1" applyFill="1" applyBorder="1"/>
    <xf numFmtId="0" fontId="92" fillId="57" borderId="95" xfId="335" applyFont="1" applyFill="1" applyBorder="1"/>
    <xf numFmtId="0" fontId="92" fillId="57" borderId="94" xfId="335" applyFont="1" applyFill="1" applyBorder="1"/>
    <xf numFmtId="0" fontId="138" fillId="0" borderId="75" xfId="335" applyFont="1" applyBorder="1"/>
    <xf numFmtId="170" fontId="92" fillId="0" borderId="82" xfId="623" applyNumberFormat="1" applyFont="1" applyBorder="1"/>
    <xf numFmtId="164" fontId="92" fillId="0" borderId="43" xfId="331" applyNumberFormat="1" applyFont="1" applyBorder="1"/>
    <xf numFmtId="0" fontId="92" fillId="57" borderId="43" xfId="335" applyFont="1" applyFill="1" applyBorder="1"/>
    <xf numFmtId="170" fontId="92" fillId="0" borderId="94" xfId="335" applyNumberFormat="1" applyFont="1" applyBorder="1"/>
    <xf numFmtId="0" fontId="92" fillId="56" borderId="75" xfId="335" applyFont="1" applyFill="1" applyBorder="1"/>
    <xf numFmtId="0" fontId="98" fillId="57" borderId="75" xfId="335" applyFont="1" applyFill="1" applyBorder="1"/>
    <xf numFmtId="0" fontId="92" fillId="0" borderId="94" xfId="335" applyFont="1" applyBorder="1"/>
    <xf numFmtId="164" fontId="92" fillId="57" borderId="43" xfId="1260" applyNumberFormat="1" applyFont="1" applyFill="1" applyBorder="1"/>
    <xf numFmtId="0" fontId="98" fillId="0" borderId="75" xfId="335" applyFont="1" applyBorder="1"/>
    <xf numFmtId="164" fontId="92" fillId="0" borderId="43" xfId="1260" applyNumberFormat="1" applyFont="1" applyBorder="1"/>
    <xf numFmtId="0" fontId="92" fillId="57" borderId="28" xfId="335" applyFont="1" applyFill="1" applyBorder="1"/>
    <xf numFmtId="0" fontId="92" fillId="57" borderId="37" xfId="335" applyFont="1" applyFill="1" applyBorder="1"/>
    <xf numFmtId="0" fontId="92" fillId="57" borderId="48" xfId="335" applyFont="1" applyFill="1" applyBorder="1"/>
    <xf numFmtId="0" fontId="92" fillId="0" borderId="39" xfId="335" applyFont="1" applyBorder="1"/>
    <xf numFmtId="0" fontId="92" fillId="0" borderId="99" xfId="335" applyFont="1" applyBorder="1"/>
    <xf numFmtId="0" fontId="92" fillId="0" borderId="97" xfId="335" applyFont="1" applyBorder="1"/>
    <xf numFmtId="0" fontId="92" fillId="57" borderId="84" xfId="335" applyFont="1" applyFill="1" applyBorder="1"/>
    <xf numFmtId="0" fontId="92" fillId="0" borderId="38" xfId="335" applyFont="1" applyBorder="1"/>
    <xf numFmtId="164" fontId="92" fillId="0" borderId="38" xfId="335" applyNumberFormat="1" applyFont="1" applyBorder="1"/>
    <xf numFmtId="0" fontId="98" fillId="56" borderId="38" xfId="335" applyFont="1" applyFill="1" applyBorder="1"/>
    <xf numFmtId="0" fontId="92" fillId="56" borderId="38" xfId="335" applyFont="1" applyFill="1" applyBorder="1"/>
    <xf numFmtId="2" fontId="92" fillId="0" borderId="0" xfId="762" applyNumberFormat="1" applyFont="1" applyAlignment="1">
      <alignment wrapText="1"/>
    </xf>
    <xf numFmtId="10" fontId="92" fillId="0" borderId="0" xfId="0" applyNumberFormat="1" applyFont="1"/>
    <xf numFmtId="0" fontId="157" fillId="0" borderId="0" xfId="0" applyFont="1"/>
    <xf numFmtId="0" fontId="91" fillId="63" borderId="53" xfId="762" applyFont="1" applyFill="1" applyBorder="1"/>
    <xf numFmtId="0" fontId="91" fillId="63" borderId="4" xfId="762" applyFont="1" applyFill="1" applyBorder="1"/>
    <xf numFmtId="0" fontId="91" fillId="63" borderId="57" xfId="762" applyFont="1" applyFill="1" applyBorder="1"/>
    <xf numFmtId="165" fontId="91" fillId="65" borderId="52" xfId="30976" applyNumberFormat="1" applyFont="1" applyFill="1" applyBorder="1"/>
    <xf numFmtId="165" fontId="91" fillId="65" borderId="61" xfId="2" applyNumberFormat="1" applyFont="1" applyFill="1" applyBorder="1"/>
    <xf numFmtId="165" fontId="91" fillId="65" borderId="62" xfId="2" applyNumberFormat="1" applyFont="1" applyFill="1" applyBorder="1"/>
    <xf numFmtId="5" fontId="98" fillId="56" borderId="0" xfId="0" applyNumberFormat="1" applyFont="1" applyFill="1" applyAlignment="1">
      <alignment horizontal="left"/>
    </xf>
    <xf numFmtId="42" fontId="87" fillId="0" borderId="81" xfId="0" applyNumberFormat="1" applyFont="1" applyBorder="1"/>
    <xf numFmtId="42" fontId="92" fillId="0" borderId="75" xfId="335" applyNumberFormat="1" applyFont="1" applyBorder="1"/>
    <xf numFmtId="42" fontId="98" fillId="57" borderId="75" xfId="335" quotePrefix="1" applyNumberFormat="1" applyFont="1" applyFill="1" applyBorder="1" applyAlignment="1">
      <alignment horizontal="left"/>
    </xf>
    <xf numFmtId="42" fontId="98" fillId="57" borderId="75" xfId="335" applyNumberFormat="1" applyFont="1" applyFill="1" applyBorder="1"/>
    <xf numFmtId="42" fontId="92" fillId="57" borderId="75" xfId="335" applyNumberFormat="1" applyFont="1" applyFill="1" applyBorder="1"/>
    <xf numFmtId="42" fontId="98" fillId="0" borderId="75" xfId="335" applyNumberFormat="1" applyFont="1" applyBorder="1"/>
    <xf numFmtId="42" fontId="92" fillId="0" borderId="81" xfId="1290" applyNumberFormat="1" applyFont="1" applyBorder="1"/>
    <xf numFmtId="42" fontId="92" fillId="57" borderId="81" xfId="1290" applyNumberFormat="1" applyFont="1" applyFill="1" applyBorder="1"/>
    <xf numFmtId="42" fontId="92" fillId="0" borderId="43" xfId="1290" applyNumberFormat="1" applyFont="1" applyBorder="1"/>
    <xf numFmtId="42" fontId="92" fillId="57" borderId="43" xfId="1290" applyNumberFormat="1" applyFont="1" applyFill="1" applyBorder="1"/>
    <xf numFmtId="165" fontId="91" fillId="65" borderId="46" xfId="1290" applyNumberFormat="1" applyFont="1" applyFill="1" applyBorder="1"/>
    <xf numFmtId="165" fontId="91" fillId="65" borderId="47" xfId="1290" applyNumberFormat="1" applyFont="1" applyFill="1" applyBorder="1"/>
    <xf numFmtId="42" fontId="95" fillId="34" borderId="59" xfId="2" applyNumberFormat="1" applyFont="1" applyFill="1" applyBorder="1"/>
    <xf numFmtId="42" fontId="87" fillId="0" borderId="82" xfId="2" applyNumberFormat="1" applyFont="1" applyBorder="1"/>
    <xf numFmtId="42" fontId="87" fillId="58" borderId="82" xfId="2" applyNumberFormat="1" applyFont="1" applyFill="1" applyBorder="1"/>
    <xf numFmtId="42" fontId="87" fillId="0" borderId="31" xfId="2" applyNumberFormat="1" applyFont="1" applyBorder="1" applyAlignment="1">
      <alignment vertical="top" wrapText="1"/>
    </xf>
    <xf numFmtId="42" fontId="87" fillId="0" borderId="82" xfId="2" applyNumberFormat="1" applyFont="1" applyBorder="1" applyAlignment="1">
      <alignment vertical="top" wrapText="1"/>
    </xf>
    <xf numFmtId="42" fontId="95" fillId="0" borderId="59" xfId="2" applyNumberFormat="1" applyFont="1" applyBorder="1"/>
    <xf numFmtId="42" fontId="87" fillId="0" borderId="31" xfId="2" applyNumberFormat="1" applyFont="1" applyBorder="1"/>
    <xf numFmtId="42" fontId="95" fillId="58" borderId="40" xfId="2" applyNumberFormat="1" applyFont="1" applyFill="1" applyBorder="1"/>
    <xf numFmtId="42" fontId="87" fillId="0" borderId="81" xfId="2" applyNumberFormat="1" applyFont="1" applyBorder="1" applyAlignment="1"/>
    <xf numFmtId="42" fontId="87" fillId="56" borderId="81" xfId="2" applyNumberFormat="1" applyFont="1" applyFill="1" applyBorder="1" applyAlignment="1"/>
    <xf numFmtId="42" fontId="87" fillId="0" borderId="81" xfId="2" applyNumberFormat="1" applyFont="1" applyFill="1" applyBorder="1" applyAlignment="1"/>
    <xf numFmtId="42" fontId="87" fillId="57" borderId="92" xfId="0" applyNumberFormat="1" applyFont="1" applyFill="1" applyBorder="1"/>
    <xf numFmtId="42" fontId="87" fillId="56" borderId="92" xfId="2" applyNumberFormat="1" applyFont="1" applyFill="1" applyBorder="1" applyAlignment="1"/>
    <xf numFmtId="42" fontId="95" fillId="56" borderId="81" xfId="2" applyNumberFormat="1" applyFont="1" applyFill="1" applyBorder="1" applyAlignment="1"/>
    <xf numFmtId="42" fontId="87" fillId="57" borderId="38" xfId="0" applyNumberFormat="1" applyFont="1" applyFill="1" applyBorder="1"/>
    <xf numFmtId="42" fontId="87" fillId="57" borderId="81" xfId="0" applyNumberFormat="1" applyFont="1" applyFill="1" applyBorder="1"/>
    <xf numFmtId="41" fontId="95" fillId="0" borderId="81" xfId="0" applyNumberFormat="1" applyFont="1" applyBorder="1" applyAlignment="1">
      <alignment horizontal="right"/>
    </xf>
    <xf numFmtId="41" fontId="95" fillId="0" borderId="82" xfId="0" applyNumberFormat="1" applyFont="1" applyBorder="1" applyAlignment="1">
      <alignment horizontal="right"/>
    </xf>
    <xf numFmtId="41" fontId="95" fillId="0" borderId="42" xfId="0" applyNumberFormat="1" applyFont="1" applyBorder="1" applyAlignment="1">
      <alignment horizontal="center"/>
    </xf>
    <xf numFmtId="41" fontId="95" fillId="0" borderId="40" xfId="0" applyNumberFormat="1" applyFont="1" applyBorder="1" applyAlignment="1">
      <alignment horizontal="center"/>
    </xf>
    <xf numFmtId="41" fontId="95" fillId="0" borderId="80" xfId="0" applyNumberFormat="1" applyFont="1" applyBorder="1" applyAlignment="1">
      <alignment horizontal="left"/>
    </xf>
    <xf numFmtId="41" fontId="95" fillId="0" borderId="41" xfId="0" applyNumberFormat="1" applyFont="1" applyBorder="1" applyAlignment="1">
      <alignment horizontal="left"/>
    </xf>
    <xf numFmtId="42" fontId="43" fillId="0" borderId="80" xfId="496" applyNumberFormat="1" applyFont="1" applyBorder="1" applyAlignment="1"/>
    <xf numFmtId="42" fontId="43" fillId="0" borderId="81" xfId="496" applyNumberFormat="1" applyFont="1" applyBorder="1" applyAlignment="1"/>
    <xf numFmtId="42" fontId="43" fillId="0" borderId="82" xfId="496" applyNumberFormat="1" applyFont="1" applyBorder="1" applyAlignment="1"/>
    <xf numFmtId="42" fontId="43" fillId="0" borderId="82" xfId="496" applyNumberFormat="1" applyFont="1" applyFill="1" applyBorder="1" applyAlignment="1"/>
    <xf numFmtId="42" fontId="38" fillId="0" borderId="82" xfId="496" applyNumberFormat="1" applyFont="1" applyBorder="1" applyAlignment="1"/>
    <xf numFmtId="42" fontId="43" fillId="0" borderId="80" xfId="496" applyNumberFormat="1" applyFont="1" applyFill="1" applyBorder="1" applyAlignment="1"/>
    <xf numFmtId="42" fontId="43" fillId="0" borderId="43" xfId="496" applyNumberFormat="1" applyFont="1" applyBorder="1" applyAlignment="1"/>
    <xf numFmtId="42" fontId="43" fillId="0" borderId="94" xfId="496" applyNumberFormat="1" applyFont="1" applyBorder="1" applyAlignment="1"/>
    <xf numFmtId="42" fontId="43" fillId="0" borderId="43" xfId="496" applyNumberFormat="1" applyFont="1" applyFill="1" applyBorder="1" applyAlignment="1"/>
    <xf numFmtId="42" fontId="43" fillId="0" borderId="81" xfId="496" applyNumberFormat="1" applyFont="1" applyFill="1" applyBorder="1" applyAlignment="1"/>
    <xf numFmtId="42" fontId="43" fillId="0" borderId="94" xfId="496" applyNumberFormat="1" applyFont="1" applyFill="1" applyBorder="1" applyAlignment="1"/>
    <xf numFmtId="42" fontId="38" fillId="0" borderId="82" xfId="496" applyNumberFormat="1" applyFont="1" applyFill="1" applyBorder="1" applyAlignment="1"/>
    <xf numFmtId="42" fontId="43" fillId="0" borderId="92" xfId="496" applyNumberFormat="1" applyFont="1" applyBorder="1" applyAlignment="1"/>
    <xf numFmtId="42" fontId="43" fillId="0" borderId="0" xfId="331" applyNumberFormat="1" applyFont="1"/>
    <xf numFmtId="42" fontId="0" fillId="0" borderId="81" xfId="30955" applyNumberFormat="1" applyFont="1" applyBorder="1" applyAlignment="1"/>
    <xf numFmtId="42" fontId="38" fillId="0" borderId="43" xfId="496" applyNumberFormat="1" applyFont="1" applyBorder="1" applyAlignment="1"/>
    <xf numFmtId="42" fontId="38" fillId="0" borderId="81" xfId="496" applyNumberFormat="1" applyFont="1" applyBorder="1" applyAlignment="1"/>
    <xf numFmtId="42" fontId="38" fillId="0" borderId="80" xfId="496" applyNumberFormat="1" applyFont="1" applyBorder="1" applyAlignment="1"/>
    <xf numFmtId="42" fontId="38" fillId="0" borderId="80" xfId="496" applyNumberFormat="1" applyFont="1" applyFill="1" applyBorder="1" applyAlignment="1"/>
    <xf numFmtId="42" fontId="38" fillId="0" borderId="81" xfId="496" applyNumberFormat="1" applyFont="1" applyFill="1" applyBorder="1" applyAlignment="1"/>
    <xf numFmtId="42" fontId="43" fillId="48" borderId="43" xfId="331" applyNumberFormat="1" applyFont="1" applyFill="1" applyBorder="1" applyAlignment="1">
      <alignment horizontal="justify" wrapText="1"/>
    </xf>
    <xf numFmtId="42" fontId="43" fillId="48" borderId="81" xfId="331" applyNumberFormat="1" applyFont="1" applyFill="1" applyBorder="1" applyAlignment="1">
      <alignment horizontal="justify" wrapText="1"/>
    </xf>
    <xf numFmtId="42" fontId="43" fillId="48" borderId="82" xfId="331" applyNumberFormat="1" applyFont="1" applyFill="1" applyBorder="1" applyAlignment="1">
      <alignment horizontal="justify" wrapText="1"/>
    </xf>
    <xf numFmtId="42" fontId="43" fillId="48" borderId="83" xfId="331" applyNumberFormat="1" applyFont="1" applyFill="1" applyBorder="1" applyAlignment="1">
      <alignment horizontal="justify" wrapText="1"/>
    </xf>
    <xf numFmtId="42" fontId="43" fillId="48" borderId="95" xfId="331" applyNumberFormat="1" applyFont="1" applyFill="1" applyBorder="1" applyAlignment="1">
      <alignment horizontal="justify" wrapText="1"/>
    </xf>
    <xf numFmtId="42" fontId="43" fillId="48" borderId="94" xfId="331" applyNumberFormat="1" applyFont="1" applyFill="1" applyBorder="1" applyAlignment="1">
      <alignment horizontal="justify" wrapText="1"/>
    </xf>
    <xf numFmtId="42" fontId="43" fillId="48" borderId="80" xfId="496" applyNumberFormat="1" applyFont="1" applyFill="1" applyBorder="1" applyAlignment="1">
      <alignment horizontal="justify" wrapText="1"/>
    </xf>
    <xf numFmtId="42" fontId="38" fillId="0" borderId="74" xfId="496" applyNumberFormat="1" applyFont="1" applyBorder="1" applyAlignment="1"/>
    <xf numFmtId="42" fontId="38" fillId="0" borderId="40" xfId="496" applyNumberFormat="1" applyFont="1" applyBorder="1" applyAlignment="1"/>
    <xf numFmtId="42" fontId="38" fillId="0" borderId="41" xfId="496" applyNumberFormat="1" applyFont="1" applyBorder="1" applyAlignment="1"/>
    <xf numFmtId="42" fontId="38" fillId="0" borderId="42" xfId="496" applyNumberFormat="1" applyFont="1" applyBorder="1" applyAlignment="1"/>
    <xf numFmtId="6" fontId="91" fillId="0" borderId="0" xfId="0" applyNumberFormat="1" applyFont="1"/>
    <xf numFmtId="0" fontId="112" fillId="0" borderId="0" xfId="0" applyFont="1" applyAlignment="1">
      <alignment vertical="center"/>
    </xf>
    <xf numFmtId="0" fontId="112" fillId="0" borderId="0" xfId="0" applyFont="1" applyAlignment="1">
      <alignment vertical="top"/>
    </xf>
    <xf numFmtId="165" fontId="91" fillId="0" borderId="66" xfId="1290" applyNumberFormat="1" applyFont="1" applyFill="1" applyBorder="1"/>
    <xf numFmtId="0" fontId="88" fillId="56" borderId="39" xfId="762" applyFont="1" applyFill="1" applyBorder="1"/>
    <xf numFmtId="165" fontId="91" fillId="0" borderId="31" xfId="1290" applyNumberFormat="1" applyFont="1" applyFill="1" applyBorder="1"/>
    <xf numFmtId="0" fontId="88" fillId="0" borderId="63" xfId="762" applyFont="1" applyBorder="1"/>
    <xf numFmtId="0" fontId="88" fillId="0" borderId="69" xfId="762" applyFont="1" applyBorder="1"/>
    <xf numFmtId="0" fontId="88" fillId="0" borderId="72" xfId="762" applyFont="1" applyBorder="1"/>
    <xf numFmtId="0" fontId="88" fillId="0" borderId="54" xfId="762" applyFont="1" applyBorder="1"/>
    <xf numFmtId="0" fontId="88" fillId="0" borderId="99" xfId="762" applyFont="1" applyBorder="1"/>
    <xf numFmtId="0" fontId="88" fillId="0" borderId="98" xfId="762" applyFont="1" applyBorder="1"/>
    <xf numFmtId="0" fontId="88" fillId="0" borderId="87" xfId="762" applyFont="1" applyBorder="1"/>
    <xf numFmtId="0" fontId="88" fillId="0" borderId="76" xfId="762" applyFont="1" applyBorder="1"/>
    <xf numFmtId="0" fontId="88" fillId="56" borderId="43" xfId="762" applyFont="1" applyFill="1" applyBorder="1"/>
    <xf numFmtId="0" fontId="88" fillId="56" borderId="95" xfId="762" applyFont="1" applyFill="1" applyBorder="1"/>
    <xf numFmtId="0" fontId="88" fillId="56" borderId="96" xfId="762" applyFont="1" applyFill="1" applyBorder="1"/>
    <xf numFmtId="0" fontId="88" fillId="56" borderId="33" xfId="762" applyFont="1" applyFill="1" applyBorder="1"/>
    <xf numFmtId="0" fontId="91" fillId="63" borderId="51" xfId="762" applyFont="1" applyFill="1" applyBorder="1"/>
    <xf numFmtId="0" fontId="91" fillId="63" borderId="65" xfId="762" applyFont="1" applyFill="1" applyBorder="1"/>
    <xf numFmtId="5" fontId="88" fillId="56" borderId="53" xfId="0" applyNumberFormat="1" applyFont="1" applyFill="1" applyBorder="1" applyAlignment="1">
      <alignment horizontal="left"/>
    </xf>
    <xf numFmtId="5" fontId="88" fillId="56" borderId="58" xfId="0" applyNumberFormat="1" applyFont="1" applyFill="1" applyBorder="1" applyAlignment="1">
      <alignment horizontal="left"/>
    </xf>
    <xf numFmtId="5" fontId="88" fillId="56" borderId="64" xfId="0" applyNumberFormat="1" applyFont="1" applyFill="1" applyBorder="1" applyAlignment="1">
      <alignment horizontal="left"/>
    </xf>
    <xf numFmtId="0" fontId="91" fillId="0" borderId="27" xfId="30951" applyFont="1" applyBorder="1" applyAlignment="1">
      <alignment wrapText="1"/>
    </xf>
    <xf numFmtId="0" fontId="91" fillId="0" borderId="75" xfId="0" applyFont="1" applyBorder="1" applyAlignment="1">
      <alignment horizontal="left"/>
    </xf>
    <xf numFmtId="0" fontId="91" fillId="0" borderId="0" xfId="0" applyFont="1" applyAlignment="1">
      <alignment horizontal="left" vertical="center" wrapText="1"/>
    </xf>
    <xf numFmtId="39" fontId="91" fillId="59" borderId="34" xfId="1290" applyNumberFormat="1" applyFont="1" applyFill="1" applyBorder="1" applyAlignment="1">
      <alignment vertical="top"/>
    </xf>
    <xf numFmtId="39" fontId="91" fillId="59" borderId="29" xfId="1290" applyNumberFormat="1" applyFont="1" applyFill="1" applyBorder="1" applyAlignment="1">
      <alignment vertical="top"/>
    </xf>
    <xf numFmtId="39" fontId="91" fillId="59" borderId="36" xfId="1290" applyNumberFormat="1" applyFont="1" applyFill="1" applyBorder="1" applyAlignment="1">
      <alignment vertical="top"/>
    </xf>
    <xf numFmtId="37" fontId="91" fillId="0" borderId="135" xfId="0" applyNumberFormat="1" applyFont="1" applyBorder="1"/>
    <xf numFmtId="37" fontId="91" fillId="0" borderId="138" xfId="0" applyNumberFormat="1" applyFont="1" applyBorder="1"/>
    <xf numFmtId="37" fontId="88" fillId="0" borderId="139" xfId="1290" applyNumberFormat="1" applyFont="1" applyBorder="1" applyAlignment="1">
      <alignment vertical="top"/>
    </xf>
    <xf numFmtId="165" fontId="43" fillId="0" borderId="80" xfId="496" applyNumberFormat="1" applyFont="1" applyFill="1" applyBorder="1"/>
    <xf numFmtId="165" fontId="43" fillId="0" borderId="81" xfId="496" applyNumberFormat="1" applyFont="1" applyFill="1" applyBorder="1"/>
    <xf numFmtId="42" fontId="43" fillId="0" borderId="80" xfId="496" applyNumberFormat="1" applyFont="1" applyBorder="1"/>
    <xf numFmtId="42" fontId="43" fillId="0" borderId="81" xfId="496" applyNumberFormat="1" applyFont="1" applyBorder="1"/>
    <xf numFmtId="42" fontId="38" fillId="0" borderId="82" xfId="496" applyNumberFormat="1" applyFont="1" applyBorder="1"/>
    <xf numFmtId="0" fontId="43" fillId="0" borderId="81" xfId="0" applyFont="1" applyBorder="1" applyAlignment="1">
      <alignment vertical="top" wrapText="1"/>
    </xf>
    <xf numFmtId="0" fontId="43" fillId="0" borderId="81" xfId="331" applyFont="1" applyBorder="1" applyAlignment="1">
      <alignment vertical="top" wrapText="1"/>
    </xf>
    <xf numFmtId="0" fontId="43" fillId="0" borderId="82" xfId="0" applyFont="1" applyBorder="1" applyAlignment="1">
      <alignment vertical="top" wrapText="1"/>
    </xf>
    <xf numFmtId="0" fontId="43" fillId="0" borderId="82" xfId="331" applyFont="1" applyBorder="1" applyAlignment="1">
      <alignment vertical="top" wrapText="1"/>
    </xf>
    <xf numFmtId="0" fontId="43" fillId="0" borderId="81" xfId="331" quotePrefix="1" applyFont="1" applyBorder="1" applyAlignment="1">
      <alignment horizontal="left" vertical="top" wrapText="1"/>
    </xf>
    <xf numFmtId="165" fontId="91" fillId="0" borderId="43" xfId="2" applyNumberFormat="1" applyFont="1" applyBorder="1" applyAlignment="1">
      <alignment horizontal="center" vertical="center" wrapText="1"/>
    </xf>
    <xf numFmtId="0" fontId="91" fillId="0" borderId="0" xfId="30978" applyFont="1" applyAlignment="1">
      <alignment horizontal="left" vertical="center"/>
    </xf>
    <xf numFmtId="164" fontId="91" fillId="0" borderId="0" xfId="4" applyNumberFormat="1" applyFont="1" applyFill="1" applyBorder="1" applyAlignment="1">
      <alignment horizontal="left" vertical="center"/>
    </xf>
    <xf numFmtId="2" fontId="91" fillId="0" borderId="0" xfId="0" applyNumberFormat="1" applyFont="1" applyAlignment="1">
      <alignment horizontal="left" vertical="center"/>
    </xf>
    <xf numFmtId="165" fontId="91" fillId="0" borderId="0" xfId="2" applyNumberFormat="1" applyFont="1" applyFill="1" applyBorder="1" applyAlignment="1">
      <alignment horizontal="left" vertical="center"/>
    </xf>
    <xf numFmtId="3" fontId="87" fillId="0" borderId="92" xfId="2" applyNumberFormat="1" applyFont="1" applyFill="1" applyBorder="1" applyAlignment="1">
      <alignment horizontal="center" vertical="center" wrapText="1"/>
    </xf>
    <xf numFmtId="3" fontId="87" fillId="0" borderId="82" xfId="2" applyNumberFormat="1" applyFont="1" applyBorder="1" applyAlignment="1">
      <alignment horizontal="center" vertical="center" wrapText="1"/>
    </xf>
    <xf numFmtId="0" fontId="87" fillId="0" borderId="88" xfId="0" applyFont="1" applyBorder="1" applyAlignment="1">
      <alignment horizontal="center" vertical="center" wrapText="1"/>
    </xf>
    <xf numFmtId="3" fontId="87" fillId="0" borderId="78" xfId="2" applyNumberFormat="1" applyFont="1" applyFill="1" applyBorder="1" applyAlignment="1">
      <alignment horizontal="center" vertical="center" wrapText="1"/>
    </xf>
    <xf numFmtId="3" fontId="87" fillId="0" borderId="31" xfId="2" applyNumberFormat="1" applyFont="1" applyBorder="1" applyAlignment="1">
      <alignment horizontal="center" vertical="center" wrapText="1"/>
    </xf>
    <xf numFmtId="0" fontId="91" fillId="0" borderId="0" xfId="30979" applyFont="1" applyAlignment="1">
      <alignment horizontal="left" vertical="center"/>
    </xf>
    <xf numFmtId="0" fontId="94" fillId="0" borderId="0" xfId="30951" applyFont="1"/>
    <xf numFmtId="9" fontId="94" fillId="0" borderId="0" xfId="1" applyFont="1" applyFill="1" applyBorder="1"/>
    <xf numFmtId="2" fontId="148" fillId="0" borderId="0" xfId="0" applyNumberFormat="1" applyFont="1" applyAlignment="1">
      <alignment horizontal="center" wrapText="1"/>
    </xf>
    <xf numFmtId="9" fontId="92" fillId="0" borderId="43" xfId="1" applyFont="1" applyBorder="1"/>
    <xf numFmtId="0" fontId="98" fillId="58" borderId="50" xfId="335" applyFont="1" applyFill="1" applyBorder="1"/>
    <xf numFmtId="0" fontId="88" fillId="0" borderId="84" xfId="762" applyFont="1" applyBorder="1" applyAlignment="1">
      <alignment horizontal="left" indent="1"/>
    </xf>
    <xf numFmtId="0" fontId="88" fillId="56" borderId="80" xfId="762" applyFont="1" applyFill="1" applyBorder="1" applyAlignment="1">
      <alignment horizontal="left" indent="1"/>
    </xf>
    <xf numFmtId="0" fontId="88" fillId="56" borderId="41" xfId="762" applyFont="1" applyFill="1" applyBorder="1" applyAlignment="1">
      <alignment horizontal="left" indent="1"/>
    </xf>
    <xf numFmtId="0" fontId="88" fillId="0" borderId="93" xfId="762" applyFont="1" applyBorder="1" applyAlignment="1">
      <alignment horizontal="left" indent="1"/>
    </xf>
    <xf numFmtId="0" fontId="88" fillId="56" borderId="75" xfId="762" applyFont="1" applyFill="1" applyBorder="1" applyAlignment="1">
      <alignment horizontal="left" indent="1"/>
    </xf>
    <xf numFmtId="0" fontId="88" fillId="56" borderId="39" xfId="762" applyFont="1" applyFill="1" applyBorder="1" applyAlignment="1">
      <alignment horizontal="left" indent="1"/>
    </xf>
    <xf numFmtId="165" fontId="91" fillId="0" borderId="84" xfId="1290" applyNumberFormat="1" applyFont="1" applyFill="1" applyBorder="1" applyAlignment="1"/>
    <xf numFmtId="165" fontId="91" fillId="0" borderId="79" xfId="1290" applyNumberFormat="1" applyFont="1" applyFill="1" applyBorder="1" applyAlignment="1"/>
    <xf numFmtId="165" fontId="91" fillId="0" borderId="85" xfId="1290" applyNumberFormat="1" applyFont="1" applyFill="1" applyBorder="1" applyAlignment="1"/>
    <xf numFmtId="165" fontId="91" fillId="0" borderId="80" xfId="1290" applyNumberFormat="1" applyFont="1" applyBorder="1" applyAlignment="1"/>
    <xf numFmtId="165" fontId="91" fillId="0" borderId="81" xfId="1290" applyNumberFormat="1" applyFont="1" applyBorder="1" applyAlignment="1"/>
    <xf numFmtId="165" fontId="91" fillId="0" borderId="82" xfId="1290" applyNumberFormat="1" applyFont="1" applyFill="1" applyBorder="1" applyAlignment="1"/>
    <xf numFmtId="165" fontId="91" fillId="0" borderId="25" xfId="1290" applyNumberFormat="1" applyFont="1" applyBorder="1" applyAlignment="1"/>
    <xf numFmtId="165" fontId="91" fillId="0" borderId="42" xfId="1290" applyNumberFormat="1" applyFont="1" applyBorder="1" applyAlignment="1"/>
    <xf numFmtId="165" fontId="91" fillId="65" borderId="45" xfId="30976" applyNumberFormat="1" applyFont="1" applyFill="1" applyBorder="1" applyAlignment="1"/>
    <xf numFmtId="165" fontId="91" fillId="65" borderId="46" xfId="2" applyNumberFormat="1" applyFont="1" applyFill="1" applyBorder="1" applyAlignment="1"/>
    <xf numFmtId="165" fontId="91" fillId="65" borderId="47" xfId="2" applyNumberFormat="1" applyFont="1" applyFill="1" applyBorder="1" applyAlignment="1"/>
    <xf numFmtId="0" fontId="88" fillId="56" borderId="25" xfId="762" applyFont="1" applyFill="1" applyBorder="1" applyAlignment="1">
      <alignment horizontal="left" indent="1"/>
    </xf>
    <xf numFmtId="164" fontId="95" fillId="0" borderId="0" xfId="4" applyNumberFormat="1" applyFont="1" applyFill="1" applyBorder="1" applyAlignment="1">
      <alignment vertical="top"/>
    </xf>
    <xf numFmtId="177" fontId="95" fillId="0" borderId="0" xfId="4" applyNumberFormat="1" applyFont="1" applyFill="1" applyBorder="1" applyAlignment="1">
      <alignment vertical="top"/>
    </xf>
    <xf numFmtId="165" fontId="95" fillId="0" borderId="0" xfId="2" applyNumberFormat="1" applyFont="1" applyFill="1" applyBorder="1" applyAlignment="1">
      <alignment vertical="top"/>
    </xf>
    <xf numFmtId="0" fontId="91" fillId="0" borderId="0" xfId="331" applyFont="1" applyAlignment="1">
      <alignment wrapText="1"/>
    </xf>
    <xf numFmtId="0" fontId="92" fillId="0" borderId="83" xfId="762" quotePrefix="1" applyFont="1" applyBorder="1" applyAlignment="1">
      <alignment horizontal="left"/>
    </xf>
    <xf numFmtId="0" fontId="98" fillId="61" borderId="54" xfId="762" applyFont="1" applyFill="1" applyBorder="1" applyAlignment="1">
      <alignment horizontal="center"/>
    </xf>
    <xf numFmtId="0" fontId="92" fillId="57" borderId="86" xfId="335" applyFont="1" applyFill="1" applyBorder="1"/>
    <xf numFmtId="0" fontId="98" fillId="57" borderId="83" xfId="335" applyFont="1" applyFill="1" applyBorder="1"/>
    <xf numFmtId="0" fontId="92" fillId="0" borderId="83" xfId="335" applyFont="1" applyBorder="1"/>
    <xf numFmtId="0" fontId="98" fillId="0" borderId="83" xfId="335" applyFont="1" applyBorder="1"/>
    <xf numFmtId="0" fontId="92" fillId="0" borderId="107" xfId="335" applyFont="1" applyBorder="1"/>
    <xf numFmtId="0" fontId="92" fillId="0" borderId="91" xfId="335" applyFont="1" applyBorder="1"/>
    <xf numFmtId="0" fontId="98" fillId="56" borderId="142" xfId="335" applyFont="1" applyFill="1" applyBorder="1"/>
    <xf numFmtId="175" fontId="95" fillId="56" borderId="142" xfId="331" applyNumberFormat="1" applyFont="1" applyFill="1" applyBorder="1"/>
    <xf numFmtId="0" fontId="92" fillId="56" borderId="142" xfId="335" applyFont="1" applyFill="1" applyBorder="1"/>
    <xf numFmtId="0" fontId="92" fillId="0" borderId="115" xfId="335" applyFont="1" applyBorder="1"/>
    <xf numFmtId="0" fontId="92" fillId="0" borderId="143" xfId="335" applyFont="1" applyBorder="1"/>
    <xf numFmtId="0" fontId="92" fillId="0" borderId="106" xfId="335" applyFont="1" applyBorder="1"/>
    <xf numFmtId="0" fontId="92" fillId="0" borderId="144" xfId="335" applyFont="1" applyBorder="1"/>
    <xf numFmtId="164" fontId="92" fillId="0" borderId="106" xfId="335" applyNumberFormat="1" applyFont="1" applyBorder="1"/>
    <xf numFmtId="0" fontId="92" fillId="0" borderId="145" xfId="335" applyFont="1" applyBorder="1"/>
    <xf numFmtId="0" fontId="91" fillId="57" borderId="106" xfId="335" applyFont="1" applyFill="1" applyBorder="1"/>
    <xf numFmtId="0" fontId="91" fillId="0" borderId="106" xfId="335" applyFont="1" applyBorder="1"/>
    <xf numFmtId="0" fontId="91" fillId="0" borderId="145" xfId="335" applyFont="1" applyBorder="1"/>
    <xf numFmtId="0" fontId="91" fillId="57" borderId="147" xfId="335" applyFont="1" applyFill="1" applyBorder="1"/>
    <xf numFmtId="0" fontId="88" fillId="57" borderId="146" xfId="335" applyFont="1" applyFill="1" applyBorder="1"/>
    <xf numFmtId="0" fontId="91" fillId="0" borderId="146" xfId="335" applyFont="1" applyBorder="1"/>
    <xf numFmtId="0" fontId="88" fillId="0" borderId="146" xfId="335" applyFont="1" applyBorder="1"/>
    <xf numFmtId="0" fontId="91" fillId="0" borderId="148" xfId="335" applyFont="1" applyBorder="1"/>
    <xf numFmtId="0" fontId="91" fillId="57" borderId="36" xfId="335" applyFont="1" applyFill="1" applyBorder="1"/>
    <xf numFmtId="0" fontId="91" fillId="0" borderId="143" xfId="0" applyFont="1" applyBorder="1"/>
    <xf numFmtId="0" fontId="91" fillId="0" borderId="95" xfId="335" applyFont="1" applyBorder="1"/>
    <xf numFmtId="0" fontId="91" fillId="0" borderId="43" xfId="335" applyFont="1" applyBorder="1"/>
    <xf numFmtId="0" fontId="91" fillId="0" borderId="33" xfId="335" applyFont="1" applyBorder="1"/>
    <xf numFmtId="0" fontId="91" fillId="57" borderId="29" xfId="335" applyFont="1" applyFill="1" applyBorder="1"/>
    <xf numFmtId="164" fontId="91" fillId="0" borderId="106" xfId="335" applyNumberFormat="1" applyFont="1" applyBorder="1"/>
    <xf numFmtId="0" fontId="91" fillId="57" borderId="96" xfId="335" applyFont="1" applyFill="1" applyBorder="1"/>
    <xf numFmtId="0" fontId="91" fillId="57" borderId="26" xfId="335" applyFont="1" applyFill="1" applyBorder="1" applyAlignment="1">
      <alignment horizontal="center"/>
    </xf>
    <xf numFmtId="0" fontId="91" fillId="0" borderId="29" xfId="335" applyFont="1" applyBorder="1" applyAlignment="1">
      <alignment horizontal="center"/>
    </xf>
    <xf numFmtId="165" fontId="91" fillId="57" borderId="0" xfId="335" applyNumberFormat="1" applyFont="1" applyFill="1" applyAlignment="1">
      <alignment horizontal="center"/>
    </xf>
    <xf numFmtId="165" fontId="91" fillId="0" borderId="92" xfId="335" applyNumberFormat="1" applyFont="1" applyBorder="1" applyAlignment="1">
      <alignment horizontal="center"/>
    </xf>
    <xf numFmtId="170" fontId="91" fillId="0" borderId="92" xfId="623" applyNumberFormat="1" applyFont="1" applyBorder="1"/>
    <xf numFmtId="0" fontId="91" fillId="57" borderId="133" xfId="335" applyFont="1" applyFill="1" applyBorder="1" applyAlignment="1">
      <alignment horizontal="center"/>
    </xf>
    <xf numFmtId="0" fontId="88" fillId="57" borderId="34" xfId="335" applyFont="1" applyFill="1" applyBorder="1"/>
    <xf numFmtId="0" fontId="91" fillId="57" borderId="111" xfId="335" applyFont="1" applyFill="1" applyBorder="1" applyAlignment="1">
      <alignment horizontal="center"/>
    </xf>
    <xf numFmtId="0" fontId="91" fillId="57" borderId="0" xfId="335" applyFont="1" applyFill="1" applyAlignment="1">
      <alignment horizontal="center"/>
    </xf>
    <xf numFmtId="0" fontId="88" fillId="58" borderId="149" xfId="335" applyFont="1" applyFill="1" applyBorder="1" applyAlignment="1">
      <alignment horizontal="center" vertical="center" wrapText="1"/>
    </xf>
    <xf numFmtId="165" fontId="91" fillId="0" borderId="29" xfId="335" applyNumberFormat="1" applyFont="1" applyBorder="1" applyAlignment="1">
      <alignment horizontal="center"/>
    </xf>
    <xf numFmtId="0" fontId="88" fillId="58" borderId="149" xfId="335" quotePrefix="1" applyFont="1" applyFill="1" applyBorder="1" applyAlignment="1">
      <alignment horizontal="center" vertical="center" wrapText="1"/>
    </xf>
    <xf numFmtId="165" fontId="91" fillId="57" borderId="111" xfId="335" applyNumberFormat="1" applyFont="1" applyFill="1" applyBorder="1" applyAlignment="1">
      <alignment horizontal="center"/>
    </xf>
    <xf numFmtId="0" fontId="88" fillId="58" borderId="150" xfId="335" applyFont="1" applyFill="1" applyBorder="1" applyAlignment="1">
      <alignment horizontal="center" vertical="center" wrapText="1"/>
    </xf>
    <xf numFmtId="0" fontId="91" fillId="57" borderId="29" xfId="335" applyFont="1" applyFill="1" applyBorder="1" applyAlignment="1">
      <alignment horizontal="center"/>
    </xf>
    <xf numFmtId="0" fontId="145" fillId="58" borderId="104" xfId="335" applyFont="1" applyFill="1" applyBorder="1" applyAlignment="1">
      <alignment horizontal="center" vertical="center" wrapText="1"/>
    </xf>
    <xf numFmtId="0" fontId="88" fillId="58" borderId="151" xfId="335" applyFont="1" applyFill="1" applyBorder="1" applyAlignment="1">
      <alignment horizontal="center" vertical="center" wrapText="1"/>
    </xf>
    <xf numFmtId="0" fontId="91" fillId="57" borderId="36" xfId="335" applyFont="1" applyFill="1" applyBorder="1" applyAlignment="1">
      <alignment horizontal="center"/>
    </xf>
    <xf numFmtId="0" fontId="91" fillId="0" borderId="36" xfId="335" applyFont="1" applyBorder="1" applyAlignment="1">
      <alignment horizontal="center"/>
    </xf>
    <xf numFmtId="0" fontId="91" fillId="57" borderId="95" xfId="335" applyFont="1" applyFill="1" applyBorder="1"/>
    <xf numFmtId="164" fontId="91" fillId="0" borderId="95" xfId="0" applyNumberFormat="1" applyFont="1" applyBorder="1"/>
    <xf numFmtId="0" fontId="91" fillId="57" borderId="113" xfId="335" applyFont="1" applyFill="1" applyBorder="1"/>
    <xf numFmtId="0" fontId="91" fillId="0" borderId="109" xfId="335" applyFont="1" applyBorder="1"/>
    <xf numFmtId="164" fontId="91" fillId="0" borderId="43" xfId="0" applyNumberFormat="1" applyFont="1" applyBorder="1"/>
    <xf numFmtId="164" fontId="91" fillId="56" borderId="43" xfId="0" applyNumberFormat="1" applyFont="1" applyFill="1" applyBorder="1"/>
    <xf numFmtId="9" fontId="91" fillId="0" borderId="43" xfId="623" applyFont="1" applyBorder="1"/>
    <xf numFmtId="164" fontId="91" fillId="0" borderId="74" xfId="1260" applyNumberFormat="1" applyFont="1" applyBorder="1"/>
    <xf numFmtId="0" fontId="91" fillId="57" borderId="28" xfId="335" applyFont="1" applyFill="1" applyBorder="1"/>
    <xf numFmtId="0" fontId="88" fillId="58" borderId="89" xfId="335" applyFont="1" applyFill="1" applyBorder="1" applyAlignment="1">
      <alignment vertical="center"/>
    </xf>
    <xf numFmtId="0" fontId="88" fillId="58" borderId="152" xfId="335" applyFont="1" applyFill="1" applyBorder="1" applyAlignment="1">
      <alignment horizontal="center" wrapText="1"/>
    </xf>
    <xf numFmtId="0" fontId="88" fillId="58" borderId="155" xfId="335" applyFont="1" applyFill="1" applyBorder="1" applyAlignment="1">
      <alignment horizontal="center" vertical="center" wrapText="1"/>
    </xf>
    <xf numFmtId="0" fontId="88" fillId="58" borderId="156" xfId="335" applyFont="1" applyFill="1" applyBorder="1" applyAlignment="1">
      <alignment horizontal="center" vertical="center" wrapText="1"/>
    </xf>
    <xf numFmtId="0" fontId="88" fillId="58" borderId="156" xfId="335" quotePrefix="1" applyFont="1" applyFill="1" applyBorder="1" applyAlignment="1">
      <alignment horizontal="center" vertical="center" wrapText="1"/>
    </xf>
    <xf numFmtId="0" fontId="88" fillId="58" borderId="157" xfId="335" applyFont="1" applyFill="1" applyBorder="1" applyAlignment="1">
      <alignment horizontal="center" vertical="center" wrapText="1"/>
    </xf>
    <xf numFmtId="0" fontId="86" fillId="0" borderId="71" xfId="331" applyFont="1" applyBorder="1" applyAlignment="1">
      <alignment horizontal="left"/>
    </xf>
    <xf numFmtId="0" fontId="17" fillId="0" borderId="131" xfId="335" applyFont="1" applyBorder="1"/>
    <xf numFmtId="0" fontId="0" fillId="0" borderId="39" xfId="331" applyFont="1" applyBorder="1" applyAlignment="1">
      <alignment horizontal="left"/>
    </xf>
    <xf numFmtId="0" fontId="86" fillId="62" borderId="78" xfId="331" applyFont="1" applyFill="1" applyBorder="1"/>
    <xf numFmtId="165" fontId="0" fillId="0" borderId="78" xfId="1290" applyNumberFormat="1" applyFont="1" applyBorder="1"/>
    <xf numFmtId="165" fontId="91" fillId="0" borderId="40" xfId="1290" applyNumberFormat="1" applyFont="1" applyFill="1" applyBorder="1"/>
    <xf numFmtId="0" fontId="88" fillId="0" borderId="133" xfId="0" applyFont="1" applyBorder="1"/>
    <xf numFmtId="0" fontId="88" fillId="58" borderId="131" xfId="0" applyFont="1" applyFill="1" applyBorder="1"/>
    <xf numFmtId="0" fontId="91" fillId="58" borderId="42" xfId="0" applyFont="1" applyFill="1" applyBorder="1"/>
    <xf numFmtId="0" fontId="87" fillId="58" borderId="42" xfId="0" applyFont="1" applyFill="1" applyBorder="1"/>
    <xf numFmtId="177" fontId="87" fillId="58" borderId="42" xfId="0" applyNumberFormat="1" applyFont="1" applyFill="1" applyBorder="1"/>
    <xf numFmtId="42" fontId="87" fillId="58" borderId="40" xfId="2" applyNumberFormat="1" applyFont="1" applyFill="1" applyBorder="1"/>
    <xf numFmtId="164" fontId="87" fillId="34" borderId="133" xfId="4" applyNumberFormat="1" applyFont="1" applyFill="1" applyBorder="1"/>
    <xf numFmtId="42" fontId="87" fillId="34" borderId="134" xfId="4" applyNumberFormat="1" applyFont="1" applyFill="1" applyBorder="1"/>
    <xf numFmtId="0" fontId="129" fillId="0" borderId="53" xfId="0" applyFont="1" applyBorder="1"/>
    <xf numFmtId="164" fontId="87" fillId="34" borderId="58" xfId="4" applyNumberFormat="1" applyFont="1" applyFill="1" applyBorder="1"/>
    <xf numFmtId="177" fontId="87" fillId="0" borderId="58" xfId="4" applyNumberFormat="1" applyFont="1" applyBorder="1"/>
    <xf numFmtId="0" fontId="91" fillId="64" borderId="58" xfId="0" applyFont="1" applyFill="1" applyBorder="1" applyAlignment="1">
      <alignment wrapText="1"/>
    </xf>
    <xf numFmtId="42" fontId="87" fillId="0" borderId="59" xfId="2" applyNumberFormat="1" applyFont="1" applyBorder="1"/>
    <xf numFmtId="0" fontId="88" fillId="58" borderId="24" xfId="0" applyFont="1" applyFill="1" applyBorder="1"/>
    <xf numFmtId="0" fontId="91" fillId="58" borderId="133" xfId="0" applyFont="1" applyFill="1" applyBorder="1"/>
    <xf numFmtId="164" fontId="88" fillId="58" borderId="74" xfId="4" applyNumberFormat="1" applyFont="1" applyFill="1" applyBorder="1" applyAlignment="1">
      <alignment horizontal="center" vertical="center" wrapText="1"/>
    </xf>
    <xf numFmtId="0" fontId="91" fillId="58" borderId="41" xfId="0" applyFont="1" applyFill="1" applyBorder="1"/>
    <xf numFmtId="175" fontId="87" fillId="0" borderId="112" xfId="0" applyNumberFormat="1" applyFont="1" applyBorder="1"/>
    <xf numFmtId="42" fontId="87" fillId="56" borderId="29" xfId="2" applyNumberFormat="1" applyFont="1" applyFill="1" applyBorder="1" applyAlignment="1"/>
    <xf numFmtId="42" fontId="87" fillId="57" borderId="30" xfId="0" applyNumberFormat="1" applyFont="1" applyFill="1" applyBorder="1"/>
    <xf numFmtId="175" fontId="43" fillId="0" borderId="75" xfId="331" quotePrefix="1" applyNumberFormat="1" applyFont="1" applyBorder="1" applyAlignment="1">
      <alignment horizontal="left" wrapText="1" indent="1"/>
    </xf>
    <xf numFmtId="175" fontId="43" fillId="0" borderId="75" xfId="331" quotePrefix="1" applyNumberFormat="1" applyFont="1" applyBorder="1" applyAlignment="1">
      <alignment horizontal="left" indent="1"/>
    </xf>
    <xf numFmtId="175" fontId="43" fillId="0" borderId="75" xfId="331" applyNumberFormat="1" applyFont="1" applyBorder="1" applyAlignment="1">
      <alignment horizontal="left" indent="1"/>
    </xf>
    <xf numFmtId="0" fontId="98" fillId="0" borderId="55" xfId="0" applyFont="1" applyBorder="1" applyAlignment="1">
      <alignment vertical="top" wrapText="1"/>
    </xf>
    <xf numFmtId="42" fontId="91" fillId="0" borderId="86" xfId="1290" applyNumberFormat="1" applyFont="1" applyFill="1" applyBorder="1" applyAlignment="1"/>
    <xf numFmtId="42" fontId="91" fillId="0" borderId="81" xfId="1290" applyNumberFormat="1" applyFont="1" applyFill="1" applyBorder="1" applyAlignment="1"/>
    <xf numFmtId="42" fontId="91" fillId="0" borderId="82" xfId="1290" applyNumberFormat="1" applyFont="1" applyBorder="1" applyAlignment="1"/>
    <xf numFmtId="42" fontId="91" fillId="0" borderId="36" xfId="1290" applyNumberFormat="1" applyFont="1" applyBorder="1" applyAlignment="1"/>
    <xf numFmtId="42" fontId="91" fillId="0" borderId="29" xfId="1290" applyNumberFormat="1" applyFont="1" applyBorder="1" applyAlignment="1"/>
    <xf numFmtId="42" fontId="91" fillId="0" borderId="48" xfId="1290" applyNumberFormat="1" applyFont="1" applyBorder="1" applyAlignment="1"/>
    <xf numFmtId="9" fontId="91" fillId="0" borderId="28" xfId="150" applyFont="1" applyFill="1" applyBorder="1" applyAlignment="1"/>
    <xf numFmtId="9" fontId="91" fillId="0" borderId="29" xfId="150" applyFont="1" applyFill="1" applyBorder="1" applyAlignment="1"/>
    <xf numFmtId="9" fontId="91" fillId="0" borderId="31" xfId="150" applyFont="1" applyBorder="1" applyAlignment="1"/>
    <xf numFmtId="42" fontId="91" fillId="0" borderId="34" xfId="1290" applyNumberFormat="1" applyFont="1" applyFill="1" applyBorder="1" applyAlignment="1"/>
    <xf numFmtId="42" fontId="91" fillId="0" borderId="83" xfId="1290" applyNumberFormat="1" applyFont="1" applyFill="1" applyBorder="1" applyAlignment="1"/>
    <xf numFmtId="42" fontId="91" fillId="0" borderId="36" xfId="1290" applyNumberFormat="1" applyFont="1" applyFill="1" applyBorder="1" applyAlignment="1"/>
    <xf numFmtId="42" fontId="91" fillId="0" borderId="29" xfId="1290" applyNumberFormat="1" applyFont="1" applyFill="1" applyBorder="1" applyAlignment="1"/>
    <xf numFmtId="42" fontId="91" fillId="0" borderId="48" xfId="1290" applyNumberFormat="1" applyFont="1" applyFill="1" applyBorder="1" applyAlignment="1"/>
    <xf numFmtId="9" fontId="91" fillId="0" borderId="31" xfId="150" applyFont="1" applyFill="1" applyBorder="1" applyAlignment="1"/>
    <xf numFmtId="42" fontId="88" fillId="0" borderId="56" xfId="1290" applyNumberFormat="1" applyFont="1" applyFill="1" applyBorder="1" applyAlignment="1"/>
    <xf numFmtId="42" fontId="88" fillId="0" borderId="97" xfId="1290" applyNumberFormat="1" applyFont="1" applyFill="1" applyBorder="1" applyAlignment="1"/>
    <xf numFmtId="42" fontId="88" fillId="0" borderId="98" xfId="1290" applyNumberFormat="1" applyFont="1" applyFill="1" applyBorder="1" applyAlignment="1"/>
    <xf numFmtId="9" fontId="92" fillId="0" borderId="54" xfId="151" applyFont="1" applyFill="1" applyBorder="1" applyAlignment="1"/>
    <xf numFmtId="0" fontId="91" fillId="0" borderId="83" xfId="762" quotePrefix="1" applyFont="1" applyBorder="1" applyAlignment="1">
      <alignment horizontal="left" vertical="top" wrapText="1"/>
    </xf>
    <xf numFmtId="0" fontId="101" fillId="0" borderId="75" xfId="0" applyFont="1" applyBorder="1" applyAlignment="1">
      <alignment vertical="top"/>
    </xf>
    <xf numFmtId="0" fontId="101" fillId="0" borderId="27" xfId="0" applyFont="1" applyBorder="1" applyAlignment="1">
      <alignment vertical="top"/>
    </xf>
    <xf numFmtId="0" fontId="91" fillId="0" borderId="83" xfId="762" applyFont="1" applyBorder="1" applyAlignment="1">
      <alignment vertical="top" wrapText="1"/>
    </xf>
    <xf numFmtId="0" fontId="88" fillId="0" borderId="70" xfId="762" quotePrefix="1" applyFont="1" applyBorder="1" applyAlignment="1">
      <alignment horizontal="left" vertical="top" wrapText="1"/>
    </xf>
    <xf numFmtId="9" fontId="91" fillId="0" borderId="48" xfId="0" applyNumberFormat="1" applyFont="1" applyBorder="1"/>
    <xf numFmtId="0" fontId="91" fillId="48" borderId="71" xfId="0" applyFont="1" applyFill="1" applyBorder="1"/>
    <xf numFmtId="9" fontId="88" fillId="0" borderId="26" xfId="0" applyNumberFormat="1" applyFont="1" applyBorder="1"/>
    <xf numFmtId="9" fontId="88" fillId="0" borderId="77" xfId="0" applyNumberFormat="1" applyFont="1" applyBorder="1"/>
    <xf numFmtId="9" fontId="91" fillId="0" borderId="94" xfId="0" applyNumberFormat="1" applyFont="1" applyBorder="1"/>
    <xf numFmtId="9" fontId="88" fillId="0" borderId="97" xfId="0" applyNumberFormat="1" applyFont="1" applyBorder="1"/>
    <xf numFmtId="42" fontId="91" fillId="0" borderId="27" xfId="0" applyNumberFormat="1" applyFont="1" applyBorder="1"/>
    <xf numFmtId="42" fontId="91" fillId="0" borderId="75" xfId="0" applyNumberFormat="1" applyFont="1" applyBorder="1"/>
    <xf numFmtId="42" fontId="91" fillId="0" borderId="107" xfId="0" applyNumberFormat="1" applyFont="1" applyBorder="1"/>
    <xf numFmtId="42" fontId="91" fillId="48" borderId="39" xfId="0" applyNumberFormat="1" applyFont="1" applyFill="1" applyBorder="1"/>
    <xf numFmtId="42" fontId="88" fillId="0" borderId="35" xfId="0" applyNumberFormat="1" applyFont="1" applyBorder="1"/>
    <xf numFmtId="42" fontId="88" fillId="0" borderId="93" xfId="0" applyNumberFormat="1" applyFont="1" applyBorder="1"/>
    <xf numFmtId="42" fontId="88" fillId="0" borderId="55" xfId="0" applyNumberFormat="1" applyFont="1" applyBorder="1"/>
    <xf numFmtId="42" fontId="91" fillId="0" borderId="30" xfId="0" applyNumberFormat="1" applyFont="1" applyBorder="1"/>
    <xf numFmtId="42" fontId="91" fillId="48" borderId="78" xfId="0" applyNumberFormat="1" applyFont="1" applyFill="1" applyBorder="1"/>
    <xf numFmtId="42" fontId="88" fillId="0" borderId="92" xfId="0" applyNumberFormat="1" applyFont="1" applyBorder="1"/>
    <xf numFmtId="42" fontId="88" fillId="0" borderId="88" xfId="0" applyNumberFormat="1" applyFont="1" applyBorder="1"/>
    <xf numFmtId="42" fontId="88" fillId="0" borderId="24" xfId="0" applyNumberFormat="1" applyFont="1" applyBorder="1"/>
    <xf numFmtId="42" fontId="88" fillId="0" borderId="75" xfId="0" applyNumberFormat="1" applyFont="1" applyBorder="1"/>
    <xf numFmtId="0" fontId="0" fillId="0" borderId="0" xfId="0" applyAlignment="1">
      <alignment horizontal="left" wrapText="1"/>
    </xf>
    <xf numFmtId="180" fontId="91" fillId="0" borderId="0" xfId="0" applyNumberFormat="1" applyFont="1"/>
    <xf numFmtId="43" fontId="87" fillId="0" borderId="81" xfId="4" applyFont="1" applyBorder="1" applyAlignment="1">
      <alignment horizontal="center" vertical="center"/>
    </xf>
    <xf numFmtId="2" fontId="87" fillId="0" borderId="81" xfId="4" applyNumberFormat="1" applyFont="1" applyBorder="1" applyAlignment="1">
      <alignment horizontal="center" vertical="center"/>
    </xf>
    <xf numFmtId="0" fontId="95" fillId="56" borderId="81" xfId="0" applyFont="1" applyFill="1" applyBorder="1" applyAlignment="1">
      <alignment horizontal="center" vertical="center" wrapText="1"/>
    </xf>
    <xf numFmtId="0" fontId="91" fillId="0" borderId="0" xfId="0" quotePrefix="1" applyFont="1" applyAlignment="1">
      <alignment vertical="center" wrapText="1"/>
    </xf>
    <xf numFmtId="175" fontId="91" fillId="0" borderId="0" xfId="0" quotePrefix="1" applyNumberFormat="1" applyFont="1" applyAlignment="1">
      <alignment vertical="top" wrapText="1"/>
    </xf>
    <xf numFmtId="0" fontId="98" fillId="58" borderId="34" xfId="335" applyFont="1" applyFill="1" applyBorder="1"/>
    <xf numFmtId="0" fontId="98" fillId="57" borderId="34" xfId="335" applyFont="1" applyFill="1" applyBorder="1"/>
    <xf numFmtId="0" fontId="92" fillId="57" borderId="77" xfId="335" applyFont="1" applyFill="1" applyBorder="1"/>
    <xf numFmtId="0" fontId="98" fillId="57" borderId="94" xfId="335" applyFont="1" applyFill="1" applyBorder="1"/>
    <xf numFmtId="0" fontId="98" fillId="0" borderId="94" xfId="335" applyFont="1" applyBorder="1"/>
    <xf numFmtId="0" fontId="92" fillId="0" borderId="71" xfId="335" applyFont="1" applyBorder="1"/>
    <xf numFmtId="0" fontId="92" fillId="57" borderId="92" xfId="335" applyFont="1" applyFill="1" applyBorder="1"/>
    <xf numFmtId="0" fontId="92" fillId="0" borderId="110" xfId="335" applyFont="1" applyBorder="1"/>
    <xf numFmtId="0" fontId="98" fillId="0" borderId="110" xfId="335" applyFont="1" applyBorder="1"/>
    <xf numFmtId="0" fontId="98" fillId="0" borderId="162" xfId="335" applyFont="1" applyBorder="1"/>
    <xf numFmtId="0" fontId="98" fillId="0" borderId="124" xfId="335" applyFont="1" applyBorder="1"/>
    <xf numFmtId="0" fontId="92" fillId="57" borderId="93" xfId="335" applyFont="1" applyFill="1" applyBorder="1"/>
    <xf numFmtId="0" fontId="92" fillId="0" borderId="70" xfId="335" applyFont="1" applyBorder="1"/>
    <xf numFmtId="0" fontId="92" fillId="0" borderId="95" xfId="335" applyFont="1" applyBorder="1"/>
    <xf numFmtId="0" fontId="92" fillId="57" borderId="76" xfId="335" applyFont="1" applyFill="1" applyBorder="1"/>
    <xf numFmtId="0" fontId="98" fillId="57" borderId="95" xfId="335" applyFont="1" applyFill="1" applyBorder="1"/>
    <xf numFmtId="0" fontId="98" fillId="0" borderId="95" xfId="335" applyFont="1" applyBorder="1"/>
    <xf numFmtId="0" fontId="92" fillId="57" borderId="163" xfId="335" applyFont="1" applyFill="1" applyBorder="1"/>
    <xf numFmtId="0" fontId="92" fillId="57" borderId="83" xfId="335" applyFont="1" applyFill="1" applyBorder="1"/>
    <xf numFmtId="164" fontId="92" fillId="0" borderId="109" xfId="331" applyNumberFormat="1" applyFont="1" applyBorder="1"/>
    <xf numFmtId="0" fontId="92" fillId="57" borderId="109" xfId="335" applyFont="1" applyFill="1" applyBorder="1"/>
    <xf numFmtId="164" fontId="92" fillId="56" borderId="80" xfId="331" applyNumberFormat="1" applyFont="1" applyFill="1" applyBorder="1"/>
    <xf numFmtId="9" fontId="92" fillId="0" borderId="80" xfId="623" applyFont="1" applyBorder="1"/>
    <xf numFmtId="164" fontId="92" fillId="0" borderId="41" xfId="1260" applyNumberFormat="1" applyFont="1" applyBorder="1"/>
    <xf numFmtId="0" fontId="98" fillId="57" borderId="72" xfId="335" applyFont="1" applyFill="1" applyBorder="1" applyAlignment="1">
      <alignment wrapText="1"/>
    </xf>
    <xf numFmtId="0" fontId="98" fillId="57" borderId="85" xfId="335" applyFont="1" applyFill="1" applyBorder="1" applyAlignment="1">
      <alignment wrapText="1"/>
    </xf>
    <xf numFmtId="0" fontId="98" fillId="57" borderId="88" xfId="335" applyFont="1" applyFill="1" applyBorder="1" applyAlignment="1">
      <alignment wrapText="1"/>
    </xf>
    <xf numFmtId="0" fontId="92" fillId="57" borderId="30" xfId="335" applyFont="1" applyFill="1" applyBorder="1"/>
    <xf numFmtId="0" fontId="92" fillId="0" borderId="108" xfId="335" applyFont="1" applyBorder="1"/>
    <xf numFmtId="0" fontId="92" fillId="57" borderId="132" xfId="335" applyFont="1" applyFill="1" applyBorder="1"/>
    <xf numFmtId="0" fontId="91" fillId="0" borderId="131" xfId="0" applyFont="1" applyBorder="1" applyAlignment="1">
      <alignment vertical="center"/>
    </xf>
    <xf numFmtId="0" fontId="86" fillId="62" borderId="54" xfId="331" applyFont="1" applyFill="1" applyBorder="1"/>
    <xf numFmtId="0" fontId="0" fillId="0" borderId="94" xfId="331" applyFont="1" applyBorder="1"/>
    <xf numFmtId="0" fontId="17" fillId="62" borderId="90" xfId="331" applyFont="1" applyFill="1" applyBorder="1"/>
    <xf numFmtId="0" fontId="0" fillId="62" borderId="107" xfId="331" applyFont="1" applyFill="1" applyBorder="1"/>
    <xf numFmtId="0" fontId="17" fillId="0" borderId="94" xfId="331" applyFont="1" applyBorder="1"/>
    <xf numFmtId="0" fontId="17" fillId="0" borderId="48" xfId="331" applyFont="1" applyBorder="1"/>
    <xf numFmtId="164" fontId="0" fillId="0" borderId="94" xfId="331" applyNumberFormat="1" applyFont="1" applyBorder="1"/>
    <xf numFmtId="0" fontId="17" fillId="62" borderId="93" xfId="331" applyFont="1" applyFill="1" applyBorder="1"/>
    <xf numFmtId="5" fontId="17" fillId="56" borderId="56" xfId="0" applyNumberFormat="1" applyFont="1" applyFill="1" applyBorder="1" applyAlignment="1">
      <alignment horizontal="left"/>
    </xf>
    <xf numFmtId="0" fontId="0" fillId="63" borderId="50" xfId="762" applyFont="1" applyFill="1" applyBorder="1"/>
    <xf numFmtId="0" fontId="17" fillId="63" borderId="99" xfId="331" applyFont="1" applyFill="1" applyBorder="1" applyAlignment="1">
      <alignment horizontal="center" vertical="center" wrapText="1"/>
    </xf>
    <xf numFmtId="0" fontId="92" fillId="57" borderId="48" xfId="0" applyFont="1" applyFill="1" applyBorder="1"/>
    <xf numFmtId="0" fontId="92" fillId="57" borderId="132" xfId="0" applyFont="1" applyFill="1" applyBorder="1"/>
    <xf numFmtId="0" fontId="43" fillId="0" borderId="83" xfId="331" applyFont="1" applyBorder="1"/>
    <xf numFmtId="170" fontId="43" fillId="0" borderId="29" xfId="625" applyNumberFormat="1" applyFont="1" applyBorder="1" applyAlignment="1">
      <alignment horizontal="center"/>
    </xf>
    <xf numFmtId="0" fontId="43" fillId="0" borderId="95" xfId="331" applyFont="1" applyBorder="1"/>
    <xf numFmtId="0" fontId="43" fillId="0" borderId="29" xfId="331" quotePrefix="1" applyFont="1" applyBorder="1" applyAlignment="1">
      <alignment horizontal="left" wrapText="1"/>
    </xf>
    <xf numFmtId="0" fontId="43" fillId="0" borderId="31" xfId="331" applyFont="1" applyBorder="1" applyAlignment="1">
      <alignment wrapText="1"/>
    </xf>
    <xf numFmtId="0" fontId="43" fillId="0" borderId="94" xfId="331" applyFont="1" applyBorder="1"/>
    <xf numFmtId="3" fontId="95" fillId="0" borderId="4" xfId="328" applyNumberFormat="1" applyFont="1" applyBorder="1"/>
    <xf numFmtId="3" fontId="95" fillId="0" borderId="59" xfId="328" applyNumberFormat="1" applyFont="1" applyBorder="1"/>
    <xf numFmtId="3" fontId="95" fillId="0" borderId="64" xfId="328" applyNumberFormat="1" applyFont="1" applyBorder="1"/>
    <xf numFmtId="9" fontId="95" fillId="0" borderId="4" xfId="4" applyNumberFormat="1" applyFont="1" applyFill="1" applyBorder="1" applyAlignment="1">
      <alignment horizontal="right"/>
    </xf>
    <xf numFmtId="9" fontId="95" fillId="0" borderId="64" xfId="4" applyNumberFormat="1" applyFont="1" applyFill="1" applyBorder="1" applyAlignment="1">
      <alignment horizontal="right"/>
    </xf>
    <xf numFmtId="3" fontId="87" fillId="0" borderId="100" xfId="328" applyNumberFormat="1" applyFont="1" applyBorder="1"/>
    <xf numFmtId="3" fontId="87" fillId="0" borderId="86" xfId="328" applyNumberFormat="1" applyFont="1" applyBorder="1"/>
    <xf numFmtId="9" fontId="87" fillId="0" borderId="87" xfId="4" applyNumberFormat="1" applyFont="1" applyFill="1" applyBorder="1" applyAlignment="1">
      <alignment horizontal="right"/>
    </xf>
    <xf numFmtId="0" fontId="87" fillId="0" borderId="89" xfId="328" applyFont="1" applyBorder="1" applyAlignment="1">
      <alignment horizontal="right" vertical="center"/>
    </xf>
    <xf numFmtId="0" fontId="87" fillId="0" borderId="39" xfId="328" applyFont="1" applyBorder="1" applyAlignment="1">
      <alignment horizontal="right" vertical="center"/>
    </xf>
    <xf numFmtId="3" fontId="87" fillId="0" borderId="87" xfId="328" applyNumberFormat="1" applyFont="1" applyBorder="1"/>
    <xf numFmtId="3" fontId="87" fillId="0" borderId="37" xfId="328" applyNumberFormat="1" applyFont="1" applyBorder="1"/>
    <xf numFmtId="3" fontId="87" fillId="0" borderId="88" xfId="328" applyNumberFormat="1" applyFont="1" applyBorder="1"/>
    <xf numFmtId="0" fontId="95" fillId="58" borderId="59" xfId="0" applyFont="1" applyFill="1" applyBorder="1" applyAlignment="1">
      <alignment horizontal="center" vertical="center"/>
    </xf>
    <xf numFmtId="3" fontId="87" fillId="0" borderId="85" xfId="328" applyNumberFormat="1" applyFont="1" applyBorder="1"/>
    <xf numFmtId="3" fontId="87" fillId="0" borderId="30" xfId="328" applyNumberFormat="1" applyFont="1" applyBorder="1"/>
    <xf numFmtId="0" fontId="95" fillId="58" borderId="100" xfId="0" applyFont="1" applyFill="1" applyBorder="1" applyAlignment="1">
      <alignment horizontal="center" vertical="center"/>
    </xf>
    <xf numFmtId="9" fontId="87" fillId="0" borderId="88" xfId="4" applyNumberFormat="1" applyFont="1" applyFill="1" applyBorder="1" applyAlignment="1">
      <alignment horizontal="right"/>
    </xf>
    <xf numFmtId="9" fontId="87" fillId="0" borderId="30" xfId="4" applyNumberFormat="1" applyFont="1" applyFill="1" applyBorder="1" applyAlignment="1">
      <alignment horizontal="right"/>
    </xf>
    <xf numFmtId="9" fontId="87" fillId="0" borderId="85" xfId="4" applyNumberFormat="1" applyFont="1" applyFill="1" applyBorder="1" applyAlignment="1"/>
    <xf numFmtId="9" fontId="87" fillId="0" borderId="31" xfId="4" applyNumberFormat="1" applyFont="1" applyFill="1" applyBorder="1" applyAlignment="1"/>
    <xf numFmtId="9" fontId="95" fillId="0" borderId="59" xfId="4" applyNumberFormat="1" applyFont="1" applyFill="1" applyBorder="1" applyAlignment="1"/>
    <xf numFmtId="164" fontId="87" fillId="0" borderId="43" xfId="0" applyNumberFormat="1" applyFont="1" applyBorder="1" applyAlignment="1">
      <alignment horizontal="right" vertical="center"/>
    </xf>
    <xf numFmtId="3" fontId="87" fillId="0" borderId="74" xfId="328" applyNumberFormat="1" applyFont="1" applyBorder="1" applyAlignment="1">
      <alignment horizontal="right"/>
    </xf>
    <xf numFmtId="164" fontId="87" fillId="0" borderId="92" xfId="0" applyNumberFormat="1" applyFont="1" applyBorder="1" applyAlignment="1">
      <alignment horizontal="right" vertical="center"/>
    </xf>
    <xf numFmtId="3" fontId="87" fillId="0" borderId="78" xfId="328" applyNumberFormat="1" applyFont="1" applyBorder="1" applyAlignment="1">
      <alignment horizontal="right"/>
    </xf>
    <xf numFmtId="0" fontId="95" fillId="58" borderId="85" xfId="0" applyFont="1" applyFill="1" applyBorder="1" applyAlignment="1">
      <alignment horizontal="center" vertical="center"/>
    </xf>
    <xf numFmtId="164" fontId="87" fillId="0" borderId="82" xfId="0" applyNumberFormat="1" applyFont="1" applyBorder="1" applyAlignment="1">
      <alignment horizontal="right" vertical="center"/>
    </xf>
    <xf numFmtId="3" fontId="87" fillId="0" borderId="40" xfId="328" applyNumberFormat="1" applyFont="1" applyBorder="1" applyAlignment="1">
      <alignment horizontal="right"/>
    </xf>
    <xf numFmtId="9" fontId="87" fillId="0" borderId="43" xfId="4" applyNumberFormat="1" applyFont="1" applyFill="1" applyBorder="1" applyAlignment="1">
      <alignment horizontal="right"/>
    </xf>
    <xf numFmtId="9" fontId="87" fillId="0" borderId="74" xfId="4" applyNumberFormat="1" applyFont="1" applyBorder="1" applyAlignment="1">
      <alignment horizontal="right"/>
    </xf>
    <xf numFmtId="0" fontId="95" fillId="58" borderId="66" xfId="0" applyFont="1" applyFill="1" applyBorder="1" applyAlignment="1">
      <alignment horizontal="center" vertical="center"/>
    </xf>
    <xf numFmtId="0" fontId="87" fillId="0" borderId="75" xfId="0" applyFont="1" applyBorder="1"/>
    <xf numFmtId="0" fontId="87" fillId="0" borderId="39" xfId="328" applyFont="1" applyBorder="1" applyAlignment="1">
      <alignment horizontal="right"/>
    </xf>
    <xf numFmtId="9" fontId="98" fillId="0" borderId="25" xfId="4" applyNumberFormat="1" applyFont="1" applyBorder="1" applyAlignment="1">
      <alignment horizontal="right"/>
    </xf>
    <xf numFmtId="165" fontId="87" fillId="0" borderId="42" xfId="2" applyNumberFormat="1" applyFont="1" applyBorder="1" applyAlignment="1" applyProtection="1">
      <alignment horizontal="center" wrapText="1"/>
      <protection locked="0"/>
    </xf>
    <xf numFmtId="0" fontId="91" fillId="0" borderId="0" xfId="0" quotePrefix="1" applyFont="1" applyAlignment="1">
      <alignment horizontal="left" vertical="top"/>
    </xf>
    <xf numFmtId="0" fontId="91" fillId="0" borderId="0" xfId="0" applyFont="1" applyAlignment="1">
      <alignment horizontal="left" vertical="top"/>
    </xf>
    <xf numFmtId="0" fontId="159" fillId="0" borderId="0" xfId="0" applyFont="1" applyAlignment="1">
      <alignment vertical="top"/>
    </xf>
    <xf numFmtId="2" fontId="87" fillId="0" borderId="42" xfId="4" applyNumberFormat="1" applyFont="1" applyFill="1" applyBorder="1" applyAlignment="1" applyProtection="1">
      <alignment horizontal="center" wrapText="1"/>
      <protection locked="0"/>
    </xf>
    <xf numFmtId="165" fontId="87" fillId="0" borderId="42" xfId="2" applyNumberFormat="1" applyFont="1" applyFill="1" applyBorder="1" applyAlignment="1" applyProtection="1">
      <alignment horizontal="right" wrapText="1"/>
      <protection locked="0"/>
    </xf>
    <xf numFmtId="165" fontId="87" fillId="0" borderId="40" xfId="2" applyNumberFormat="1" applyFont="1" applyFill="1" applyBorder="1" applyAlignment="1" applyProtection="1">
      <alignment horizontal="right"/>
      <protection locked="0"/>
    </xf>
    <xf numFmtId="0" fontId="91" fillId="0" borderId="0" xfId="942" applyFont="1" applyAlignment="1">
      <alignment horizontal="left" vertical="top" wrapText="1"/>
    </xf>
    <xf numFmtId="0" fontId="91" fillId="0" borderId="0" xfId="942" applyFont="1" applyAlignment="1">
      <alignment vertical="top"/>
    </xf>
    <xf numFmtId="0" fontId="92" fillId="0" borderId="0" xfId="0" applyFont="1" applyAlignment="1">
      <alignment vertical="top"/>
    </xf>
    <xf numFmtId="0" fontId="91" fillId="0" borderId="0" xfId="942" applyFont="1" applyAlignment="1">
      <alignment horizontal="left" vertical="top"/>
    </xf>
    <xf numFmtId="0" fontId="91" fillId="0" borderId="0" xfId="0" applyFont="1" applyAlignment="1">
      <alignment vertical="top"/>
    </xf>
    <xf numFmtId="42" fontId="98" fillId="48" borderId="81" xfId="0" applyNumberFormat="1" applyFont="1" applyFill="1" applyBorder="1"/>
    <xf numFmtId="42" fontId="98" fillId="0" borderId="81" xfId="0" applyNumberFormat="1" applyFont="1" applyBorder="1"/>
    <xf numFmtId="0" fontId="92" fillId="0" borderId="34" xfId="762" quotePrefix="1" applyFont="1" applyBorder="1" applyAlignment="1">
      <alignment horizontal="left"/>
    </xf>
    <xf numFmtId="0" fontId="92" fillId="0" borderId="131" xfId="762" quotePrefix="1" applyFont="1" applyBorder="1" applyAlignment="1">
      <alignment horizontal="left"/>
    </xf>
    <xf numFmtId="42" fontId="92" fillId="0" borderId="34" xfId="1290" applyNumberFormat="1" applyFont="1" applyFill="1" applyBorder="1" applyAlignment="1"/>
    <xf numFmtId="42" fontId="92" fillId="0" borderId="29" xfId="1290" applyNumberFormat="1" applyFont="1" applyFill="1" applyBorder="1" applyAlignment="1"/>
    <xf numFmtId="42" fontId="92" fillId="0" borderId="48" xfId="1290" applyNumberFormat="1" applyFont="1" applyFill="1" applyBorder="1" applyAlignment="1"/>
    <xf numFmtId="9" fontId="92" fillId="0" borderId="28" xfId="151" applyFont="1" applyBorder="1" applyAlignment="1"/>
    <xf numFmtId="9" fontId="92" fillId="0" borderId="29" xfId="151" applyFont="1" applyBorder="1" applyAlignment="1"/>
    <xf numFmtId="9" fontId="92" fillId="0" borderId="31" xfId="150" applyFont="1" applyFill="1" applyBorder="1" applyAlignment="1"/>
    <xf numFmtId="42" fontId="92" fillId="0" borderId="25" xfId="1290" applyNumberFormat="1" applyFont="1" applyFill="1" applyBorder="1" applyAlignment="1"/>
    <xf numFmtId="42" fontId="92" fillId="0" borderId="42" xfId="1290" applyNumberFormat="1" applyFont="1" applyFill="1" applyBorder="1" applyAlignment="1"/>
    <xf numFmtId="42" fontId="92" fillId="0" borderId="40" xfId="1290" applyNumberFormat="1" applyFont="1" applyFill="1" applyBorder="1" applyAlignment="1"/>
    <xf numFmtId="42" fontId="92" fillId="0" borderId="41" xfId="1290" applyNumberFormat="1" applyFont="1" applyFill="1" applyBorder="1" applyAlignment="1"/>
    <xf numFmtId="9" fontId="92" fillId="0" borderId="24" xfId="151" applyFont="1" applyBorder="1" applyAlignment="1"/>
    <xf numFmtId="9" fontId="92" fillId="0" borderId="133" xfId="151" applyFont="1" applyBorder="1" applyAlignment="1"/>
    <xf numFmtId="9" fontId="92" fillId="0" borderId="40" xfId="150" applyFont="1" applyFill="1" applyBorder="1" applyAlignment="1"/>
    <xf numFmtId="42" fontId="98" fillId="0" borderId="51" xfId="1290" applyNumberFormat="1" applyFont="1" applyFill="1" applyBorder="1" applyAlignment="1"/>
    <xf numFmtId="42" fontId="98" fillId="0" borderId="97" xfId="1290" applyNumberFormat="1" applyFont="1" applyFill="1" applyBorder="1" applyAlignment="1"/>
    <xf numFmtId="42" fontId="98" fillId="0" borderId="56" xfId="1290" applyNumberFormat="1" applyFont="1" applyFill="1" applyBorder="1" applyAlignment="1"/>
    <xf numFmtId="9" fontId="92" fillId="0" borderId="51" xfId="151" applyFont="1" applyBorder="1" applyAlignment="1"/>
    <xf numFmtId="9" fontId="92" fillId="0" borderId="58" xfId="151" applyFont="1" applyBorder="1" applyAlignment="1"/>
    <xf numFmtId="0" fontId="98" fillId="0" borderId="53" xfId="762" quotePrefix="1" applyFont="1" applyBorder="1" applyAlignment="1">
      <alignment horizontal="left"/>
    </xf>
    <xf numFmtId="0" fontId="92" fillId="0" borderId="131" xfId="762" applyFont="1" applyBorder="1"/>
    <xf numFmtId="0" fontId="98" fillId="0" borderId="70" xfId="762" quotePrefix="1" applyFont="1" applyBorder="1" applyAlignment="1">
      <alignment horizontal="left"/>
    </xf>
    <xf numFmtId="0" fontId="88" fillId="61" borderId="28" xfId="0" applyFont="1" applyFill="1" applyBorder="1"/>
    <xf numFmtId="10" fontId="88" fillId="61" borderId="29" xfId="0" applyNumberFormat="1" applyFont="1" applyFill="1" applyBorder="1" applyAlignment="1">
      <alignment horizontal="center" vertical="center" wrapText="1"/>
    </xf>
    <xf numFmtId="165" fontId="91" fillId="0" borderId="0" xfId="2" applyNumberFormat="1" applyFont="1"/>
    <xf numFmtId="0" fontId="101" fillId="0" borderId="0" xfId="2082" applyFont="1" applyAlignment="1">
      <alignment vertical="center"/>
    </xf>
    <xf numFmtId="0" fontId="91" fillId="0" borderId="0" xfId="2082" applyFont="1" applyAlignment="1">
      <alignment vertical="center"/>
    </xf>
    <xf numFmtId="42" fontId="101" fillId="0" borderId="81" xfId="0" applyNumberFormat="1" applyFont="1" applyBorder="1" applyAlignment="1">
      <alignment vertical="center"/>
    </xf>
    <xf numFmtId="42" fontId="101" fillId="0" borderId="42" xfId="0" applyNumberFormat="1" applyFont="1" applyBorder="1" applyAlignment="1">
      <alignment vertical="center"/>
    </xf>
    <xf numFmtId="44" fontId="101" fillId="0" borderId="81" xfId="0" applyNumberFormat="1" applyFont="1" applyBorder="1" applyAlignment="1">
      <alignment vertical="center"/>
    </xf>
    <xf numFmtId="44" fontId="101" fillId="0" borderId="42" xfId="0" applyNumberFormat="1" applyFont="1" applyBorder="1" applyAlignment="1">
      <alignment vertical="center"/>
    </xf>
    <xf numFmtId="42" fontId="88" fillId="0" borderId="164" xfId="1290" applyNumberFormat="1" applyFont="1" applyFill="1" applyBorder="1" applyAlignment="1"/>
    <xf numFmtId="9" fontId="92" fillId="0" borderId="164" xfId="151" applyFont="1" applyFill="1" applyBorder="1" applyAlignment="1"/>
    <xf numFmtId="9" fontId="91" fillId="0" borderId="165" xfId="150" applyFont="1" applyFill="1" applyBorder="1" applyAlignment="1"/>
    <xf numFmtId="0" fontId="98" fillId="48" borderId="166" xfId="0" applyFont="1" applyFill="1" applyBorder="1" applyAlignment="1">
      <alignment horizontal="center"/>
    </xf>
    <xf numFmtId="165" fontId="92" fillId="0" borderId="166" xfId="496" applyNumberFormat="1" applyFont="1" applyFill="1" applyBorder="1"/>
    <xf numFmtId="165" fontId="98" fillId="0" borderId="166" xfId="0" applyNumberFormat="1" applyFont="1" applyBorder="1"/>
    <xf numFmtId="165" fontId="92" fillId="0" borderId="166" xfId="496" applyNumberFormat="1" applyFont="1" applyBorder="1"/>
    <xf numFmtId="42" fontId="98" fillId="0" borderId="164" xfId="1290" applyNumberFormat="1" applyFont="1" applyFill="1" applyBorder="1" applyAlignment="1"/>
    <xf numFmtId="9" fontId="92" fillId="0" borderId="165" xfId="150" applyFont="1" applyFill="1" applyBorder="1" applyAlignment="1"/>
    <xf numFmtId="0" fontId="98" fillId="61" borderId="164" xfId="762" applyFont="1" applyFill="1" applyBorder="1" applyAlignment="1">
      <alignment horizontal="center"/>
    </xf>
    <xf numFmtId="0" fontId="98" fillId="61" borderId="165" xfId="762" applyFont="1" applyFill="1" applyBorder="1" applyAlignment="1">
      <alignment horizontal="center"/>
    </xf>
    <xf numFmtId="42" fontId="98" fillId="0" borderId="164" xfId="1290" applyNumberFormat="1" applyFont="1" applyFill="1" applyBorder="1" applyAlignment="1">
      <alignment vertical="top"/>
    </xf>
    <xf numFmtId="42" fontId="98" fillId="0" borderId="164" xfId="1290" applyNumberFormat="1" applyFont="1" applyBorder="1" applyAlignment="1">
      <alignment vertical="top"/>
    </xf>
    <xf numFmtId="0" fontId="91" fillId="62" borderId="166" xfId="0" applyFont="1" applyFill="1" applyBorder="1" applyAlignment="1">
      <alignment vertical="center"/>
    </xf>
    <xf numFmtId="0" fontId="91" fillId="62" borderId="166" xfId="0" applyFont="1" applyFill="1" applyBorder="1"/>
    <xf numFmtId="0" fontId="149" fillId="62" borderId="166" xfId="0" applyFont="1" applyFill="1" applyBorder="1"/>
    <xf numFmtId="164" fontId="149" fillId="62" borderId="166" xfId="1260" applyNumberFormat="1" applyFont="1" applyFill="1" applyBorder="1"/>
    <xf numFmtId="43" fontId="149" fillId="62" borderId="166" xfId="0" applyNumberFormat="1" applyFont="1" applyFill="1" applyBorder="1"/>
    <xf numFmtId="164" fontId="91" fillId="62" borderId="166" xfId="1260" applyNumberFormat="1" applyFont="1" applyFill="1" applyBorder="1"/>
    <xf numFmtId="10" fontId="91" fillId="62" borderId="167" xfId="0" applyNumberFormat="1" applyFont="1" applyFill="1" applyBorder="1"/>
    <xf numFmtId="10" fontId="91" fillId="62" borderId="168" xfId="0" applyNumberFormat="1" applyFont="1" applyFill="1" applyBorder="1"/>
    <xf numFmtId="0" fontId="91" fillId="0" borderId="165" xfId="0" applyFont="1" applyBorder="1" applyAlignment="1">
      <alignment horizontal="center"/>
    </xf>
    <xf numFmtId="0" fontId="91" fillId="57" borderId="166" xfId="335" applyFont="1" applyFill="1" applyBorder="1"/>
    <xf numFmtId="0" fontId="91" fillId="0" borderId="166" xfId="335" applyFont="1" applyBorder="1"/>
    <xf numFmtId="0" fontId="17" fillId="63" borderId="164" xfId="331" applyFont="1" applyFill="1" applyBorder="1" applyAlignment="1">
      <alignment horizontal="center" vertical="center" wrapText="1"/>
    </xf>
    <xf numFmtId="0" fontId="17" fillId="63" borderId="165" xfId="331" applyFont="1" applyFill="1" applyBorder="1" applyAlignment="1">
      <alignment horizontal="center" vertical="center" wrapText="1"/>
    </xf>
    <xf numFmtId="0" fontId="86" fillId="62" borderId="164" xfId="331" applyFont="1" applyFill="1" applyBorder="1"/>
    <xf numFmtId="0" fontId="107" fillId="57" borderId="164" xfId="0" applyFont="1" applyFill="1" applyBorder="1"/>
    <xf numFmtId="0" fontId="107" fillId="57" borderId="165" xfId="0" applyFont="1" applyFill="1" applyBorder="1"/>
    <xf numFmtId="165" fontId="91" fillId="0" borderId="168" xfId="1290" applyNumberFormat="1" applyFont="1" applyFill="1" applyBorder="1"/>
    <xf numFmtId="0" fontId="91" fillId="58" borderId="166" xfId="0" applyFont="1" applyFill="1" applyBorder="1"/>
    <xf numFmtId="0" fontId="91" fillId="58" borderId="168" xfId="0" applyFont="1" applyFill="1" applyBorder="1"/>
    <xf numFmtId="0" fontId="88" fillId="0" borderId="166" xfId="0" applyFont="1" applyBorder="1"/>
    <xf numFmtId="164" fontId="87" fillId="34" borderId="166" xfId="4" applyNumberFormat="1" applyFont="1" applyFill="1" applyBorder="1"/>
    <xf numFmtId="177" fontId="87" fillId="0" borderId="166" xfId="4" applyNumberFormat="1" applyFont="1" applyBorder="1"/>
    <xf numFmtId="0" fontId="87" fillId="58" borderId="166" xfId="0" applyFont="1" applyFill="1" applyBorder="1"/>
    <xf numFmtId="177" fontId="87" fillId="58" borderId="166" xfId="0" applyNumberFormat="1" applyFont="1" applyFill="1" applyBorder="1"/>
    <xf numFmtId="177" fontId="87" fillId="58" borderId="166" xfId="4" applyNumberFormat="1" applyFont="1" applyFill="1" applyBorder="1"/>
    <xf numFmtId="164" fontId="87" fillId="0" borderId="166" xfId="4" applyNumberFormat="1" applyFont="1" applyBorder="1"/>
    <xf numFmtId="42" fontId="87" fillId="58" borderId="168" xfId="2" applyNumberFormat="1" applyFont="1" applyFill="1" applyBorder="1"/>
    <xf numFmtId="177" fontId="87" fillId="0" borderId="166" xfId="4" applyNumberFormat="1" applyFont="1" applyBorder="1" applyAlignment="1">
      <alignment vertical="top" wrapText="1"/>
    </xf>
    <xf numFmtId="42" fontId="87" fillId="0" borderId="168" xfId="2" applyNumberFormat="1" applyFont="1" applyBorder="1" applyAlignment="1">
      <alignment vertical="top" wrapText="1"/>
    </xf>
    <xf numFmtId="177" fontId="87" fillId="0" borderId="166" xfId="0" applyNumberFormat="1" applyFont="1" applyBorder="1"/>
    <xf numFmtId="42" fontId="87" fillId="0" borderId="168" xfId="2" applyNumberFormat="1" applyFont="1" applyBorder="1"/>
    <xf numFmtId="177" fontId="87" fillId="34" borderId="166" xfId="4" applyNumberFormat="1" applyFont="1" applyFill="1" applyBorder="1"/>
    <xf numFmtId="42" fontId="87" fillId="34" borderId="168" xfId="4" applyNumberFormat="1" applyFont="1" applyFill="1" applyBorder="1"/>
    <xf numFmtId="0" fontId="91" fillId="0" borderId="166" xfId="0" applyFont="1" applyBorder="1" applyAlignment="1">
      <alignment horizontal="left"/>
    </xf>
    <xf numFmtId="42" fontId="87" fillId="56" borderId="166" xfId="2" applyNumberFormat="1" applyFont="1" applyFill="1" applyBorder="1" applyAlignment="1"/>
    <xf numFmtId="0" fontId="87" fillId="0" borderId="166" xfId="0" quotePrefix="1" applyFont="1" applyBorder="1" applyAlignment="1">
      <alignment horizontal="left"/>
    </xf>
    <xf numFmtId="0" fontId="95" fillId="0" borderId="166" xfId="0" applyFont="1" applyBorder="1"/>
    <xf numFmtId="0" fontId="87" fillId="0" borderId="167" xfId="0" applyFont="1" applyBorder="1"/>
    <xf numFmtId="164" fontId="87" fillId="0" borderId="168" xfId="4" applyNumberFormat="1" applyFont="1" applyFill="1" applyBorder="1"/>
    <xf numFmtId="164" fontId="135" fillId="0" borderId="168" xfId="4" applyNumberFormat="1" applyFont="1" applyBorder="1"/>
    <xf numFmtId="3" fontId="87" fillId="0" borderId="168" xfId="2" applyNumberFormat="1" applyFont="1" applyBorder="1" applyAlignment="1">
      <alignment horizontal="center" vertical="center" wrapText="1"/>
    </xf>
    <xf numFmtId="42" fontId="91" fillId="0" borderId="167" xfId="0" applyNumberFormat="1" applyFont="1" applyBorder="1"/>
    <xf numFmtId="42" fontId="91" fillId="0" borderId="167" xfId="30974" applyNumberFormat="1" applyFont="1" applyBorder="1"/>
    <xf numFmtId="3" fontId="91" fillId="0" borderId="166" xfId="331" applyNumberFormat="1" applyFont="1" applyBorder="1" applyAlignment="1">
      <alignment horizontal="center" vertical="center"/>
    </xf>
    <xf numFmtId="3" fontId="91" fillId="0" borderId="166" xfId="0" applyNumberFormat="1" applyFont="1" applyBorder="1" applyAlignment="1">
      <alignment horizontal="center" vertical="center"/>
    </xf>
    <xf numFmtId="3" fontId="87" fillId="0" borderId="166" xfId="331" applyNumberFormat="1" applyFont="1" applyBorder="1" applyAlignment="1">
      <alignment horizontal="center" vertical="center"/>
    </xf>
    <xf numFmtId="3" fontId="87" fillId="0" borderId="165" xfId="328" applyNumberFormat="1" applyFont="1" applyBorder="1"/>
    <xf numFmtId="3" fontId="87" fillId="0" borderId="166" xfId="0" applyNumberFormat="1" applyFont="1" applyBorder="1" applyAlignment="1">
      <alignment horizontal="center" vertical="center"/>
    </xf>
    <xf numFmtId="170" fontId="87" fillId="0" borderId="166" xfId="0" applyNumberFormat="1" applyFont="1" applyBorder="1" applyAlignment="1">
      <alignment horizontal="center" vertical="center"/>
    </xf>
    <xf numFmtId="10" fontId="87" fillId="0" borderId="168" xfId="0" applyNumberFormat="1" applyFont="1" applyBorder="1" applyAlignment="1">
      <alignment horizontal="center" vertical="center"/>
    </xf>
    <xf numFmtId="172" fontId="87" fillId="0" borderId="166" xfId="0" applyNumberFormat="1" applyFont="1" applyBorder="1" applyAlignment="1">
      <alignment horizontal="center" wrapText="1"/>
    </xf>
    <xf numFmtId="172" fontId="87" fillId="0" borderId="168" xfId="0" applyNumberFormat="1" applyFont="1" applyBorder="1" applyAlignment="1">
      <alignment horizontal="center" wrapText="1"/>
    </xf>
    <xf numFmtId="0" fontId="111" fillId="58" borderId="164" xfId="0" applyFont="1" applyFill="1" applyBorder="1" applyAlignment="1">
      <alignment horizontal="center" wrapText="1"/>
    </xf>
    <xf numFmtId="0" fontId="111" fillId="58" borderId="165" xfId="0" applyFont="1" applyFill="1" applyBorder="1" applyAlignment="1">
      <alignment horizontal="center" wrapText="1"/>
    </xf>
    <xf numFmtId="3" fontId="87" fillId="0" borderId="164" xfId="0" applyNumberFormat="1" applyFont="1" applyBorder="1" applyAlignment="1">
      <alignment horizontal="center" vertical="center"/>
    </xf>
    <xf numFmtId="3" fontId="87" fillId="0" borderId="165" xfId="0" applyNumberFormat="1" applyFont="1" applyBorder="1" applyAlignment="1">
      <alignment horizontal="center" vertical="center"/>
    </xf>
    <xf numFmtId="0" fontId="91" fillId="0" borderId="166" xfId="0" applyFont="1" applyBorder="1"/>
    <xf numFmtId="9" fontId="91" fillId="0" borderId="166" xfId="1" applyFont="1" applyBorder="1"/>
    <xf numFmtId="0" fontId="91" fillId="0" borderId="168" xfId="0" applyFont="1" applyBorder="1"/>
    <xf numFmtId="42" fontId="92" fillId="0" borderId="168" xfId="0" applyNumberFormat="1" applyFont="1" applyBorder="1"/>
    <xf numFmtId="42" fontId="92" fillId="0" borderId="166" xfId="0" applyNumberFormat="1" applyFont="1" applyBorder="1"/>
    <xf numFmtId="42" fontId="92" fillId="48" borderId="168" xfId="0" applyNumberFormat="1" applyFont="1" applyFill="1" applyBorder="1"/>
    <xf numFmtId="42" fontId="92" fillId="48" borderId="166" xfId="0" applyNumberFormat="1" applyFont="1" applyFill="1" applyBorder="1"/>
    <xf numFmtId="0" fontId="92" fillId="48" borderId="168" xfId="0" applyFont="1" applyFill="1" applyBorder="1"/>
    <xf numFmtId="0" fontId="92" fillId="48" borderId="168" xfId="0" applyFont="1" applyFill="1" applyBorder="1" applyAlignment="1">
      <alignment horizontal="center" wrapText="1"/>
    </xf>
    <xf numFmtId="42" fontId="98" fillId="0" borderId="165" xfId="0" applyNumberFormat="1" applyFont="1" applyBorder="1"/>
    <xf numFmtId="42" fontId="98" fillId="0" borderId="164" xfId="0" applyNumberFormat="1" applyFont="1" applyBorder="1"/>
    <xf numFmtId="9" fontId="98" fillId="0" borderId="165" xfId="0" applyNumberFormat="1" applyFont="1" applyBorder="1"/>
    <xf numFmtId="9" fontId="98" fillId="0" borderId="165" xfId="0" applyNumberFormat="1" applyFont="1" applyBorder="1" applyAlignment="1">
      <alignment horizontal="right" wrapText="1"/>
    </xf>
    <xf numFmtId="165" fontId="87" fillId="0" borderId="42" xfId="2" applyNumberFormat="1" applyFont="1" applyBorder="1" applyAlignment="1" applyProtection="1">
      <alignment horizontal="center" vertical="center" wrapText="1"/>
      <protection locked="0"/>
    </xf>
    <xf numFmtId="165" fontId="87" fillId="0" borderId="40" xfId="2" applyNumberFormat="1" applyFont="1" applyBorder="1" applyAlignment="1" applyProtection="1">
      <alignment horizontal="center" vertical="center"/>
      <protection locked="0"/>
    </xf>
    <xf numFmtId="176" fontId="87" fillId="0" borderId="81" xfId="4" applyNumberFormat="1" applyFont="1" applyBorder="1" applyAlignment="1">
      <alignment horizontal="center" vertical="center"/>
    </xf>
    <xf numFmtId="165" fontId="87" fillId="0" borderId="81" xfId="2" applyNumberFormat="1" applyFont="1" applyFill="1" applyBorder="1" applyAlignment="1" applyProtection="1">
      <alignment wrapText="1"/>
      <protection locked="0"/>
    </xf>
    <xf numFmtId="2" fontId="87" fillId="0" borderId="81" xfId="4" applyNumberFormat="1" applyFont="1" applyFill="1" applyBorder="1" applyAlignment="1" applyProtection="1">
      <alignment horizontal="center" vertical="center" wrapText="1"/>
      <protection locked="0"/>
    </xf>
    <xf numFmtId="165" fontId="87" fillId="0" borderId="82" xfId="2" applyNumberFormat="1" applyFont="1" applyFill="1" applyBorder="1" applyAlignment="1" applyProtection="1">
      <alignment horizontal="center"/>
      <protection locked="0"/>
    </xf>
    <xf numFmtId="165" fontId="87" fillId="0" borderId="81" xfId="2" applyNumberFormat="1" applyFont="1" applyBorder="1" applyAlignment="1" applyProtection="1">
      <alignment wrapText="1"/>
      <protection locked="0"/>
    </xf>
    <xf numFmtId="2" fontId="87" fillId="0" borderId="81" xfId="4" applyNumberFormat="1" applyFont="1" applyBorder="1" applyAlignment="1" applyProtection="1">
      <alignment horizontal="center" vertical="center" wrapText="1"/>
      <protection locked="0"/>
    </xf>
    <xf numFmtId="165" fontId="87" fillId="0" borderId="82" xfId="2" applyNumberFormat="1" applyFont="1" applyBorder="1" applyAlignment="1" applyProtection="1">
      <alignment horizontal="center"/>
      <protection locked="0"/>
    </xf>
    <xf numFmtId="2" fontId="87" fillId="0" borderId="81" xfId="4" applyNumberFormat="1" applyFont="1" applyBorder="1" applyAlignment="1" applyProtection="1">
      <alignment horizontal="center" wrapText="1"/>
      <protection locked="0"/>
    </xf>
    <xf numFmtId="0" fontId="88" fillId="61" borderId="120" xfId="0" applyFont="1" applyFill="1" applyBorder="1"/>
    <xf numFmtId="0" fontId="88" fillId="61" borderId="38" xfId="0" applyFont="1" applyFill="1" applyBorder="1" applyAlignment="1">
      <alignment horizontal="center" vertical="center" wrapText="1"/>
    </xf>
    <xf numFmtId="0" fontId="88" fillId="61" borderId="114" xfId="0" applyFont="1" applyFill="1" applyBorder="1" applyAlignment="1">
      <alignment horizontal="center" vertical="center" wrapText="1"/>
    </xf>
    <xf numFmtId="0" fontId="88" fillId="62" borderId="28" xfId="0" applyFont="1" applyFill="1" applyBorder="1"/>
    <xf numFmtId="0" fontId="91" fillId="62" borderId="29" xfId="0" applyFont="1" applyFill="1" applyBorder="1"/>
    <xf numFmtId="42" fontId="91" fillId="62" borderId="29" xfId="0" applyNumberFormat="1" applyFont="1" applyFill="1" applyBorder="1"/>
    <xf numFmtId="0" fontId="91" fillId="62" borderId="30" xfId="0" applyFont="1" applyFill="1" applyBorder="1"/>
    <xf numFmtId="0" fontId="91" fillId="62" borderId="118" xfId="0" applyFont="1" applyFill="1" applyBorder="1"/>
    <xf numFmtId="42" fontId="91" fillId="0" borderId="81" xfId="0" applyNumberFormat="1" applyFont="1" applyBorder="1"/>
    <xf numFmtId="170" fontId="91" fillId="0" borderId="92" xfId="146" applyNumberFormat="1" applyFont="1" applyFill="1" applyBorder="1"/>
    <xf numFmtId="0" fontId="91" fillId="0" borderId="110" xfId="0" applyFont="1" applyBorder="1"/>
    <xf numFmtId="0" fontId="88" fillId="62" borderId="80" xfId="0" applyFont="1" applyFill="1" applyBorder="1"/>
    <xf numFmtId="42" fontId="91" fillId="62" borderId="81" xfId="1260" applyNumberFormat="1" applyFont="1" applyFill="1" applyBorder="1"/>
    <xf numFmtId="0" fontId="91" fillId="62" borderId="92" xfId="0" applyFont="1" applyFill="1" applyBorder="1"/>
    <xf numFmtId="0" fontId="91" fillId="62" borderId="114" xfId="0" applyFont="1" applyFill="1" applyBorder="1"/>
    <xf numFmtId="0" fontId="91" fillId="56" borderId="80" xfId="0" applyFont="1" applyFill="1" applyBorder="1"/>
    <xf numFmtId="164" fontId="91" fillId="0" borderId="43" xfId="30952" applyNumberFormat="1" applyFont="1" applyFill="1" applyBorder="1"/>
    <xf numFmtId="164" fontId="91" fillId="0" borderId="81" xfId="30952" applyNumberFormat="1" applyFont="1" applyFill="1" applyBorder="1"/>
    <xf numFmtId="9" fontId="91" fillId="56" borderId="92" xfId="1" applyFont="1" applyFill="1" applyBorder="1"/>
    <xf numFmtId="164" fontId="91" fillId="0" borderId="110" xfId="0" applyNumberFormat="1" applyFont="1" applyBorder="1"/>
    <xf numFmtId="42" fontId="91" fillId="0" borderId="114" xfId="2" applyNumberFormat="1" applyFont="1" applyBorder="1"/>
    <xf numFmtId="0" fontId="91" fillId="0" borderId="83" xfId="0" applyFont="1" applyBorder="1"/>
    <xf numFmtId="179" fontId="91" fillId="0" borderId="81" xfId="30952" applyNumberFormat="1" applyFont="1" applyFill="1" applyBorder="1"/>
    <xf numFmtId="42" fontId="91" fillId="62" borderId="114" xfId="0" applyNumberFormat="1" applyFont="1" applyFill="1" applyBorder="1"/>
    <xf numFmtId="0" fontId="91" fillId="56" borderId="83" xfId="0" applyFont="1" applyFill="1" applyBorder="1"/>
    <xf numFmtId="170" fontId="91" fillId="0" borderId="92" xfId="146" applyNumberFormat="1" applyFont="1" applyBorder="1"/>
    <xf numFmtId="0" fontId="145" fillId="62" borderId="80" xfId="0" applyFont="1" applyFill="1" applyBorder="1"/>
    <xf numFmtId="170" fontId="91" fillId="62" borderId="92" xfId="146" applyNumberFormat="1" applyFont="1" applyFill="1" applyBorder="1"/>
    <xf numFmtId="42" fontId="91" fillId="62" borderId="114" xfId="146" applyNumberFormat="1" applyFont="1" applyFill="1" applyBorder="1"/>
    <xf numFmtId="42" fontId="91" fillId="0" borderId="81" xfId="2" applyNumberFormat="1" applyFont="1" applyFill="1" applyBorder="1"/>
    <xf numFmtId="0" fontId="88" fillId="62" borderId="109" xfId="0" applyFont="1" applyFill="1" applyBorder="1"/>
    <xf numFmtId="42" fontId="91" fillId="62" borderId="166" xfId="1260" applyNumberFormat="1" applyFont="1" applyFill="1" applyBorder="1"/>
    <xf numFmtId="0" fontId="91" fillId="62" borderId="167" xfId="0" applyFont="1" applyFill="1" applyBorder="1"/>
    <xf numFmtId="42" fontId="91" fillId="62" borderId="119" xfId="0" applyNumberFormat="1" applyFont="1" applyFill="1" applyBorder="1"/>
    <xf numFmtId="0" fontId="88" fillId="56" borderId="53" xfId="0" applyFont="1" applyFill="1" applyBorder="1"/>
    <xf numFmtId="0" fontId="91" fillId="62" borderId="51" xfId="0" applyFont="1" applyFill="1" applyBorder="1"/>
    <xf numFmtId="42" fontId="91" fillId="0" borderId="58" xfId="2" applyNumberFormat="1" applyFont="1" applyFill="1" applyBorder="1"/>
    <xf numFmtId="170" fontId="91" fillId="62" borderId="64" xfId="146" applyNumberFormat="1" applyFont="1" applyFill="1" applyBorder="1"/>
    <xf numFmtId="0" fontId="91" fillId="0" borderId="25" xfId="0" applyFont="1" applyBorder="1"/>
    <xf numFmtId="0" fontId="88" fillId="56" borderId="25" xfId="0" applyFont="1" applyFill="1" applyBorder="1"/>
    <xf numFmtId="0" fontId="91" fillId="56" borderId="0" xfId="0" applyFont="1" applyFill="1"/>
    <xf numFmtId="164" fontId="91" fillId="56" borderId="0" xfId="1260" applyNumberFormat="1" applyFont="1" applyFill="1" applyBorder="1"/>
    <xf numFmtId="0" fontId="88" fillId="62" borderId="51" xfId="0" applyFont="1" applyFill="1" applyBorder="1"/>
    <xf numFmtId="0" fontId="88" fillId="62" borderId="57" xfId="0" applyFont="1" applyFill="1" applyBorder="1" applyAlignment="1">
      <alignment horizontal="center"/>
    </xf>
    <xf numFmtId="0" fontId="91" fillId="0" borderId="31" xfId="0" applyFont="1" applyBorder="1" applyAlignment="1">
      <alignment horizontal="center"/>
    </xf>
    <xf numFmtId="9" fontId="91" fillId="0" borderId="0" xfId="1" applyFont="1"/>
    <xf numFmtId="3" fontId="101" fillId="0" borderId="0" xfId="0" applyNumberFormat="1" applyFont="1"/>
    <xf numFmtId="0" fontId="91" fillId="0" borderId="82" xfId="0" applyFont="1" applyBorder="1" applyAlignment="1">
      <alignment horizontal="center"/>
    </xf>
    <xf numFmtId="0" fontId="91" fillId="0" borderId="40" xfId="0" applyFont="1" applyBorder="1" applyAlignment="1">
      <alignment horizontal="center"/>
    </xf>
    <xf numFmtId="0" fontId="88" fillId="59" borderId="53" xfId="0" applyFont="1" applyFill="1" applyBorder="1"/>
    <xf numFmtId="0" fontId="88" fillId="59" borderId="4" xfId="0" applyFont="1" applyFill="1" applyBorder="1"/>
    <xf numFmtId="0" fontId="88" fillId="59" borderId="53" xfId="0" applyFont="1" applyFill="1" applyBorder="1" applyAlignment="1">
      <alignment horizontal="center" wrapText="1"/>
    </xf>
    <xf numFmtId="0" fontId="88" fillId="59" borderId="50" xfId="0" applyFont="1" applyFill="1" applyBorder="1" applyAlignment="1">
      <alignment horizontal="center" wrapText="1"/>
    </xf>
    <xf numFmtId="0" fontId="88" fillId="59" borderId="57" xfId="0" applyFont="1" applyFill="1" applyBorder="1" applyAlignment="1">
      <alignment horizontal="center"/>
    </xf>
    <xf numFmtId="0" fontId="88" fillId="0" borderId="0" xfId="0" applyFont="1" applyAlignment="1">
      <alignment horizontal="left" wrapText="1"/>
    </xf>
    <xf numFmtId="165" fontId="88" fillId="0" borderId="131" xfId="0" applyNumberFormat="1" applyFont="1" applyBorder="1"/>
    <xf numFmtId="165" fontId="88" fillId="0" borderId="107" xfId="0" applyNumberFormat="1" applyFont="1" applyBorder="1"/>
    <xf numFmtId="165" fontId="91" fillId="59" borderId="34" xfId="496" applyNumberFormat="1" applyFont="1" applyFill="1" applyBorder="1"/>
    <xf numFmtId="165" fontId="91" fillId="59" borderId="27" xfId="496" applyNumberFormat="1" applyFont="1" applyFill="1" applyBorder="1"/>
    <xf numFmtId="165" fontId="91" fillId="59" borderId="48" xfId="496" applyNumberFormat="1" applyFont="1" applyFill="1" applyBorder="1"/>
    <xf numFmtId="165" fontId="91" fillId="0" borderId="83" xfId="496" applyNumberFormat="1" applyFont="1" applyFill="1" applyBorder="1"/>
    <xf numFmtId="165" fontId="91" fillId="0" borderId="75" xfId="496" applyNumberFormat="1" applyFont="1" applyFill="1" applyBorder="1"/>
    <xf numFmtId="165" fontId="91" fillId="59" borderId="83" xfId="496" applyNumberFormat="1" applyFont="1" applyFill="1" applyBorder="1"/>
    <xf numFmtId="165" fontId="91" fillId="59" borderId="75" xfId="496" applyNumberFormat="1" applyFont="1" applyFill="1" applyBorder="1"/>
    <xf numFmtId="165" fontId="91" fillId="59" borderId="94" xfId="496" applyNumberFormat="1" applyFont="1" applyFill="1" applyBorder="1"/>
    <xf numFmtId="165" fontId="88" fillId="59" borderId="70" xfId="0" applyNumberFormat="1" applyFont="1" applyFill="1" applyBorder="1"/>
    <xf numFmtId="165" fontId="88" fillId="59" borderId="39" xfId="0" applyNumberFormat="1" applyFont="1" applyFill="1" applyBorder="1"/>
    <xf numFmtId="165" fontId="88" fillId="59" borderId="71" xfId="0" applyNumberFormat="1" applyFont="1" applyFill="1" applyBorder="1"/>
    <xf numFmtId="165" fontId="88" fillId="0" borderId="0" xfId="0" applyNumberFormat="1" applyFont="1"/>
    <xf numFmtId="0" fontId="91" fillId="0" borderId="0" xfId="30981" applyFont="1"/>
    <xf numFmtId="0" fontId="88" fillId="57" borderId="83" xfId="331" applyFont="1" applyFill="1" applyBorder="1"/>
    <xf numFmtId="0" fontId="91" fillId="57" borderId="80" xfId="331" applyFont="1" applyFill="1" applyBorder="1"/>
    <xf numFmtId="0" fontId="91" fillId="57" borderId="81" xfId="331" applyFont="1" applyFill="1" applyBorder="1"/>
    <xf numFmtId="0" fontId="91" fillId="57" borderId="82" xfId="331" applyFont="1" applyFill="1" applyBorder="1"/>
    <xf numFmtId="0" fontId="91" fillId="57" borderId="33" xfId="331" applyFont="1" applyFill="1" applyBorder="1"/>
    <xf numFmtId="0" fontId="91" fillId="0" borderId="83" xfId="331" applyFont="1" applyBorder="1"/>
    <xf numFmtId="42" fontId="91" fillId="0" borderId="80" xfId="331" applyNumberFormat="1" applyFont="1" applyBorder="1"/>
    <xf numFmtId="42" fontId="91" fillId="0" borderId="81" xfId="331" applyNumberFormat="1" applyFont="1" applyBorder="1"/>
    <xf numFmtId="42" fontId="91" fillId="0" borderId="82" xfId="331" applyNumberFormat="1" applyFont="1" applyBorder="1"/>
    <xf numFmtId="42" fontId="91" fillId="0" borderId="80" xfId="146" applyNumberFormat="1" applyFont="1" applyBorder="1" applyAlignment="1"/>
    <xf numFmtId="42" fontId="91" fillId="0" borderId="38" xfId="331" applyNumberFormat="1" applyFont="1" applyBorder="1"/>
    <xf numFmtId="42" fontId="91" fillId="0" borderId="81" xfId="146" applyNumberFormat="1" applyFont="1" applyBorder="1" applyAlignment="1"/>
    <xf numFmtId="42" fontId="91" fillId="0" borderId="82" xfId="146" applyNumberFormat="1" applyFont="1" applyBorder="1" applyAlignment="1"/>
    <xf numFmtId="0" fontId="88" fillId="0" borderId="70" xfId="331" applyFont="1" applyBorder="1"/>
    <xf numFmtId="42" fontId="88" fillId="0" borderId="41" xfId="598" applyNumberFormat="1" applyFont="1" applyBorder="1" applyAlignment="1"/>
    <xf numFmtId="42" fontId="88" fillId="0" borderId="91" xfId="598" applyNumberFormat="1" applyFont="1" applyBorder="1" applyAlignment="1"/>
    <xf numFmtId="42" fontId="88" fillId="0" borderId="40" xfId="598" applyNumberFormat="1" applyFont="1" applyBorder="1" applyAlignment="1"/>
    <xf numFmtId="42" fontId="88" fillId="0" borderId="25" xfId="598" applyNumberFormat="1" applyFont="1" applyBorder="1" applyAlignment="1"/>
    <xf numFmtId="42" fontId="88" fillId="0" borderId="158" xfId="598" applyNumberFormat="1" applyFont="1" applyBorder="1" applyAlignment="1"/>
    <xf numFmtId="42" fontId="88" fillId="0" borderId="159" xfId="598" applyNumberFormat="1" applyFont="1" applyBorder="1" applyAlignment="1"/>
    <xf numFmtId="42" fontId="88" fillId="0" borderId="70" xfId="598" applyNumberFormat="1" applyFont="1" applyBorder="1" applyAlignment="1"/>
    <xf numFmtId="42" fontId="88" fillId="0" borderId="42" xfId="598" applyNumberFormat="1" applyFont="1" applyBorder="1" applyAlignment="1"/>
    <xf numFmtId="42" fontId="88" fillId="0" borderId="71" xfId="598" applyNumberFormat="1" applyFont="1" applyBorder="1" applyAlignment="1"/>
    <xf numFmtId="42" fontId="88" fillId="0" borderId="70" xfId="146" applyNumberFormat="1" applyFont="1" applyBorder="1" applyAlignment="1"/>
    <xf numFmtId="42" fontId="88" fillId="0" borderId="42" xfId="146" applyNumberFormat="1" applyFont="1" applyBorder="1" applyAlignment="1"/>
    <xf numFmtId="42" fontId="88" fillId="0" borderId="71" xfId="146" applyNumberFormat="1" applyFont="1" applyBorder="1" applyAlignment="1"/>
    <xf numFmtId="0" fontId="88" fillId="0" borderId="83" xfId="331" applyFont="1" applyBorder="1"/>
    <xf numFmtId="0" fontId="91" fillId="0" borderId="80" xfId="331" applyFont="1" applyBorder="1"/>
    <xf numFmtId="0" fontId="91" fillId="0" borderId="81" xfId="331" applyFont="1" applyBorder="1"/>
    <xf numFmtId="0" fontId="91" fillId="0" borderId="92" xfId="331" applyFont="1" applyBorder="1"/>
    <xf numFmtId="0" fontId="91" fillId="0" borderId="84" xfId="331" applyFont="1" applyBorder="1"/>
    <xf numFmtId="0" fontId="91" fillId="0" borderId="79" xfId="331" applyFont="1" applyBorder="1"/>
    <xf numFmtId="0" fontId="91" fillId="0" borderId="77" xfId="331" applyFont="1" applyBorder="1"/>
    <xf numFmtId="0" fontId="91" fillId="0" borderId="43" xfId="331" applyFont="1" applyBorder="1"/>
    <xf numFmtId="0" fontId="91" fillId="0" borderId="82" xfId="331" applyFont="1" applyBorder="1"/>
    <xf numFmtId="9" fontId="91" fillId="0" borderId="80" xfId="146" applyFont="1" applyBorder="1"/>
    <xf numFmtId="9" fontId="91" fillId="0" borderId="81" xfId="146" applyFont="1" applyBorder="1"/>
    <xf numFmtId="9" fontId="91" fillId="0" borderId="82" xfId="146" applyFont="1" applyBorder="1"/>
    <xf numFmtId="0" fontId="91" fillId="0" borderId="109" xfId="331" applyFont="1" applyBorder="1"/>
    <xf numFmtId="0" fontId="91" fillId="0" borderId="132" xfId="331" applyFont="1" applyBorder="1"/>
    <xf numFmtId="0" fontId="91" fillId="0" borderId="160" xfId="331" applyFont="1" applyBorder="1"/>
    <xf numFmtId="0" fontId="91" fillId="57" borderId="92" xfId="331" applyFont="1" applyFill="1" applyBorder="1"/>
    <xf numFmtId="0" fontId="91" fillId="57" borderId="161" xfId="331" applyFont="1" applyFill="1" applyBorder="1"/>
    <xf numFmtId="0" fontId="91" fillId="57" borderId="106" xfId="331" applyFont="1" applyFill="1" applyBorder="1"/>
    <xf numFmtId="0" fontId="91" fillId="57" borderId="114" xfId="331" applyFont="1" applyFill="1" applyBorder="1"/>
    <xf numFmtId="0" fontId="91" fillId="57" borderId="43" xfId="331" applyFont="1" applyFill="1" applyBorder="1"/>
    <xf numFmtId="9" fontId="91" fillId="57" borderId="80" xfId="146" applyFont="1" applyFill="1" applyBorder="1"/>
    <xf numFmtId="9" fontId="91" fillId="57" borderId="81" xfId="146" applyFont="1" applyFill="1" applyBorder="1"/>
    <xf numFmtId="9" fontId="91" fillId="57" borderId="82" xfId="146" applyFont="1" applyFill="1" applyBorder="1"/>
    <xf numFmtId="175" fontId="91" fillId="0" borderId="34" xfId="331" quotePrefix="1" applyNumberFormat="1" applyFont="1" applyBorder="1" applyAlignment="1">
      <alignment horizontal="left" vertical="center" wrapText="1"/>
    </xf>
    <xf numFmtId="42" fontId="91" fillId="0" borderId="34" xfId="598" applyNumberFormat="1" applyFont="1" applyFill="1" applyBorder="1" applyAlignment="1"/>
    <xf numFmtId="42" fontId="91" fillId="0" borderId="29" xfId="598" applyNumberFormat="1" applyFont="1" applyFill="1" applyBorder="1" applyAlignment="1"/>
    <xf numFmtId="42" fontId="91" fillId="0" borderId="36" xfId="598" applyNumberFormat="1" applyFont="1" applyFill="1" applyBorder="1" applyAlignment="1"/>
    <xf numFmtId="42" fontId="91" fillId="0" borderId="28" xfId="598" applyNumberFormat="1" applyFont="1" applyBorder="1" applyAlignment="1"/>
    <xf numFmtId="42" fontId="91" fillId="0" borderId="36" xfId="598" applyNumberFormat="1" applyFont="1" applyBorder="1" applyAlignment="1"/>
    <xf numFmtId="42" fontId="91" fillId="0" borderId="48" xfId="598" applyNumberFormat="1" applyFont="1" applyFill="1" applyBorder="1" applyAlignment="1"/>
    <xf numFmtId="42" fontId="91" fillId="0" borderId="43" xfId="598" applyNumberFormat="1" applyFont="1" applyBorder="1" applyAlignment="1"/>
    <xf numFmtId="42" fontId="91" fillId="0" borderId="29" xfId="598" applyNumberFormat="1" applyFont="1" applyBorder="1" applyAlignment="1"/>
    <xf numFmtId="42" fontId="91" fillId="0" borderId="31" xfId="598" applyNumberFormat="1" applyFont="1" applyBorder="1" applyAlignment="1"/>
    <xf numFmtId="175" fontId="149" fillId="0" borderId="34" xfId="331" quotePrefix="1" applyNumberFormat="1" applyFont="1" applyBorder="1" applyAlignment="1">
      <alignment horizontal="left" vertical="center" wrapText="1"/>
    </xf>
    <xf numFmtId="9" fontId="91" fillId="0" borderId="80" xfId="146" applyFont="1" applyBorder="1" applyAlignment="1">
      <alignment vertical="center"/>
    </xf>
    <xf numFmtId="9" fontId="91" fillId="0" borderId="81" xfId="146" applyFont="1" applyBorder="1" applyAlignment="1">
      <alignment vertical="center"/>
    </xf>
    <xf numFmtId="9" fontId="91" fillId="0" borderId="82" xfId="146" applyFont="1" applyBorder="1" applyAlignment="1">
      <alignment vertical="center"/>
    </xf>
    <xf numFmtId="42" fontId="91" fillId="0" borderId="37" xfId="598" applyNumberFormat="1" applyFont="1" applyBorder="1" applyAlignment="1"/>
    <xf numFmtId="42" fontId="145" fillId="0" borderId="70" xfId="598" applyNumberFormat="1" applyFont="1" applyBorder="1" applyAlignment="1"/>
    <xf numFmtId="42" fontId="145" fillId="0" borderId="42" xfId="598" applyNumberFormat="1" applyFont="1" applyBorder="1" applyAlignment="1"/>
    <xf numFmtId="42" fontId="145" fillId="0" borderId="40" xfId="598" applyNumberFormat="1" applyFont="1" applyBorder="1" applyAlignment="1"/>
    <xf numFmtId="42" fontId="88" fillId="0" borderId="74" xfId="598" applyNumberFormat="1" applyFont="1" applyBorder="1" applyAlignment="1"/>
    <xf numFmtId="9" fontId="88" fillId="0" borderId="41" xfId="146" applyFont="1" applyBorder="1"/>
    <xf numFmtId="9" fontId="88" fillId="0" borderId="42" xfId="146" applyFont="1" applyBorder="1"/>
    <xf numFmtId="9" fontId="88" fillId="0" borderId="40" xfId="146" applyFont="1" applyBorder="1"/>
    <xf numFmtId="0" fontId="109" fillId="0" borderId="0" xfId="0" applyFont="1" applyAlignment="1">
      <alignment vertical="center"/>
    </xf>
    <xf numFmtId="0" fontId="109" fillId="0" borderId="0" xfId="0" applyFont="1" applyAlignment="1">
      <alignment vertical="top"/>
    </xf>
    <xf numFmtId="0" fontId="98" fillId="0" borderId="0" xfId="0" applyFont="1" applyAlignment="1">
      <alignment horizontal="center"/>
    </xf>
    <xf numFmtId="165" fontId="92" fillId="0" borderId="0" xfId="2" applyNumberFormat="1" applyFont="1" applyBorder="1"/>
    <xf numFmtId="0" fontId="87" fillId="0" borderId="0" xfId="0" applyFont="1" applyAlignment="1">
      <alignment vertical="top" wrapText="1"/>
    </xf>
    <xf numFmtId="0" fontId="87" fillId="0" borderId="0" xfId="0" applyFont="1" applyAlignment="1">
      <alignment vertical="top"/>
    </xf>
    <xf numFmtId="0" fontId="91" fillId="0" borderId="82" xfId="0" applyFont="1" applyBorder="1" applyAlignment="1">
      <alignment horizontal="center" vertical="center"/>
    </xf>
    <xf numFmtId="0" fontId="91" fillId="0" borderId="42" xfId="0" applyFont="1" applyBorder="1" applyAlignment="1">
      <alignment horizontal="center" vertical="center"/>
    </xf>
    <xf numFmtId="0" fontId="91" fillId="0" borderId="40" xfId="0" applyFont="1" applyBorder="1" applyAlignment="1">
      <alignment horizontal="center" vertical="center"/>
    </xf>
    <xf numFmtId="0" fontId="87" fillId="0" borderId="81" xfId="0" applyFont="1" applyBorder="1" applyAlignment="1">
      <alignment horizontal="left" vertical="center" wrapText="1"/>
    </xf>
    <xf numFmtId="0" fontId="116" fillId="0" borderId="81" xfId="0" applyFont="1" applyBorder="1" applyAlignment="1">
      <alignment horizontal="left" vertical="center" wrapText="1"/>
    </xf>
    <xf numFmtId="0" fontId="87" fillId="0" borderId="81" xfId="0" applyFont="1" applyBorder="1" applyAlignment="1">
      <alignment vertical="center"/>
    </xf>
    <xf numFmtId="5" fontId="145" fillId="56" borderId="56" xfId="0" applyNumberFormat="1" applyFont="1" applyFill="1" applyBorder="1" applyAlignment="1">
      <alignment horizontal="left"/>
    </xf>
    <xf numFmtId="37" fontId="91" fillId="0" borderId="76" xfId="1290" applyNumberFormat="1" applyFont="1" applyBorder="1" applyAlignment="1">
      <alignment vertical="top"/>
    </xf>
    <xf numFmtId="37" fontId="91" fillId="0" borderId="36" xfId="1290" applyNumberFormat="1" applyFont="1" applyBorder="1" applyAlignment="1">
      <alignment vertical="top"/>
    </xf>
    <xf numFmtId="37" fontId="91" fillId="0" borderId="36" xfId="1290" applyNumberFormat="1" applyFont="1" applyFill="1" applyBorder="1" applyAlignment="1">
      <alignment vertical="top"/>
    </xf>
    <xf numFmtId="37" fontId="91" fillId="0" borderId="86" xfId="1290" applyNumberFormat="1" applyFont="1" applyFill="1" applyBorder="1" applyAlignment="1">
      <alignment vertical="top"/>
    </xf>
    <xf numFmtId="37" fontId="91" fillId="0" borderId="34" xfId="1290" applyNumberFormat="1" applyFont="1" applyFill="1" applyBorder="1" applyAlignment="1">
      <alignment vertical="top"/>
    </xf>
    <xf numFmtId="37" fontId="91" fillId="0" borderId="83" xfId="1290" applyNumberFormat="1" applyFont="1" applyFill="1" applyBorder="1" applyAlignment="1">
      <alignment vertical="top"/>
    </xf>
    <xf numFmtId="37" fontId="91" fillId="0" borderId="137" xfId="0" applyNumberFormat="1" applyFont="1" applyBorder="1"/>
    <xf numFmtId="37" fontId="91" fillId="0" borderId="49" xfId="0" applyNumberFormat="1" applyFont="1" applyBorder="1"/>
    <xf numFmtId="37" fontId="88" fillId="0" borderId="141" xfId="1290" applyNumberFormat="1" applyFont="1" applyBorder="1" applyAlignment="1">
      <alignment vertical="top"/>
    </xf>
    <xf numFmtId="0" fontId="164" fillId="0" borderId="0" xfId="0" applyFont="1"/>
    <xf numFmtId="5" fontId="145" fillId="56" borderId="56" xfId="331" applyNumberFormat="1" applyFont="1" applyFill="1" applyBorder="1" applyAlignment="1">
      <alignment horizontal="left"/>
    </xf>
    <xf numFmtId="41" fontId="91" fillId="0" borderId="84" xfId="4" applyNumberFormat="1" applyFont="1" applyBorder="1" applyAlignment="1">
      <alignment horizontal="center" vertical="top"/>
    </xf>
    <xf numFmtId="41" fontId="91" fillId="0" borderId="30" xfId="4" applyNumberFormat="1" applyFont="1" applyBorder="1" applyAlignment="1">
      <alignment horizontal="center" vertical="top"/>
    </xf>
    <xf numFmtId="41" fontId="91" fillId="0" borderId="28" xfId="4" applyNumberFormat="1" applyFont="1" applyBorder="1" applyAlignment="1">
      <alignment horizontal="center" vertical="top"/>
    </xf>
    <xf numFmtId="41" fontId="91" fillId="0" borderId="80" xfId="4" applyNumberFormat="1" applyFont="1" applyBorder="1" applyAlignment="1">
      <alignment horizontal="center" vertical="top"/>
    </xf>
    <xf numFmtId="0" fontId="99" fillId="0" borderId="81" xfId="0" applyFont="1" applyBorder="1" applyAlignment="1">
      <alignment horizontal="center"/>
    </xf>
    <xf numFmtId="41" fontId="88" fillId="0" borderId="58" xfId="329" applyNumberFormat="1" applyFont="1" applyBorder="1" applyAlignment="1">
      <alignment horizontal="center"/>
    </xf>
    <xf numFmtId="41" fontId="88" fillId="0" borderId="64" xfId="329" applyNumberFormat="1" applyFont="1" applyBorder="1" applyAlignment="1">
      <alignment horizontal="center"/>
    </xf>
    <xf numFmtId="0" fontId="88" fillId="58" borderId="172" xfId="331" applyFont="1" applyFill="1" applyBorder="1" applyAlignment="1">
      <alignment horizontal="center" vertical="center" wrapText="1"/>
    </xf>
    <xf numFmtId="0" fontId="88" fillId="58" borderId="173" xfId="331" applyFont="1" applyFill="1" applyBorder="1" applyAlignment="1">
      <alignment horizontal="center" vertical="center" wrapText="1"/>
    </xf>
    <xf numFmtId="0" fontId="88" fillId="58" borderId="180" xfId="331" applyFont="1" applyFill="1" applyBorder="1" applyAlignment="1">
      <alignment horizontal="center" vertical="center" wrapText="1"/>
    </xf>
    <xf numFmtId="0" fontId="88" fillId="61" borderId="181" xfId="762" applyFont="1" applyFill="1" applyBorder="1"/>
    <xf numFmtId="0" fontId="88" fillId="61" borderId="183" xfId="762" applyFont="1" applyFill="1" applyBorder="1"/>
    <xf numFmtId="0" fontId="88" fillId="61" borderId="184" xfId="762" applyFont="1" applyFill="1" applyBorder="1" applyAlignment="1">
      <alignment horizontal="center"/>
    </xf>
    <xf numFmtId="165" fontId="91" fillId="61" borderId="185" xfId="2" applyNumberFormat="1" applyFont="1" applyFill="1" applyBorder="1"/>
    <xf numFmtId="0" fontId="91" fillId="0" borderId="183" xfId="762" quotePrefix="1" applyFont="1" applyBorder="1" applyAlignment="1">
      <alignment horizontal="left" wrapText="1"/>
    </xf>
    <xf numFmtId="9" fontId="91" fillId="0" borderId="186" xfId="1" applyFont="1" applyBorder="1"/>
    <xf numFmtId="0" fontId="91" fillId="0" borderId="187" xfId="0" applyFont="1" applyBorder="1"/>
    <xf numFmtId="0" fontId="101" fillId="0" borderId="188" xfId="0" applyFont="1" applyBorder="1"/>
    <xf numFmtId="0" fontId="91" fillId="0" borderId="189" xfId="0" applyFont="1" applyBorder="1"/>
    <xf numFmtId="0" fontId="91" fillId="0" borderId="183" xfId="762" applyFont="1" applyBorder="1" applyAlignment="1">
      <alignment wrapText="1"/>
    </xf>
    <xf numFmtId="0" fontId="88" fillId="0" borderId="190" xfId="762" quotePrefix="1" applyFont="1" applyBorder="1" applyAlignment="1">
      <alignment horizontal="left" wrapText="1"/>
    </xf>
    <xf numFmtId="37" fontId="88" fillId="0" borderId="191" xfId="1290" applyNumberFormat="1" applyFont="1" applyBorder="1" applyAlignment="1">
      <alignment vertical="top"/>
    </xf>
    <xf numFmtId="39" fontId="88" fillId="0" borderId="169" xfId="1290" applyNumberFormat="1" applyFont="1" applyBorder="1" applyAlignment="1">
      <alignment vertical="top"/>
    </xf>
    <xf numFmtId="37" fontId="88" fillId="0" borderId="192" xfId="1290" applyNumberFormat="1" applyFont="1" applyBorder="1" applyAlignment="1">
      <alignment vertical="top"/>
    </xf>
    <xf numFmtId="9" fontId="91" fillId="0" borderId="193" xfId="1" applyFont="1" applyBorder="1"/>
    <xf numFmtId="9" fontId="91" fillId="0" borderId="194" xfId="1" applyFont="1" applyBorder="1"/>
    <xf numFmtId="9" fontId="91" fillId="0" borderId="195" xfId="1" applyFont="1" applyBorder="1"/>
    <xf numFmtId="0" fontId="88" fillId="61" borderId="34" xfId="762" applyFont="1" applyFill="1" applyBorder="1"/>
    <xf numFmtId="175" fontId="91" fillId="0" borderId="0" xfId="0" applyNumberFormat="1" applyFont="1" applyAlignment="1">
      <alignment horizontal="left" vertical="top" wrapText="1"/>
    </xf>
    <xf numFmtId="175" fontId="91" fillId="0" borderId="0" xfId="0" applyNumberFormat="1" applyFont="1"/>
    <xf numFmtId="0" fontId="98" fillId="58" borderId="89" xfId="0" applyFont="1" applyFill="1" applyBorder="1"/>
    <xf numFmtId="0" fontId="98" fillId="58" borderId="28" xfId="0" applyFont="1" applyFill="1" applyBorder="1" applyAlignment="1">
      <alignment horizontal="center" vertical="center" wrapText="1"/>
    </xf>
    <xf numFmtId="0" fontId="98" fillId="58" borderId="29" xfId="0" applyFont="1" applyFill="1" applyBorder="1" applyAlignment="1">
      <alignment horizontal="center" vertical="center" wrapText="1"/>
    </xf>
    <xf numFmtId="0" fontId="98" fillId="58" borderId="30" xfId="0" applyFont="1" applyFill="1" applyBorder="1" applyAlignment="1">
      <alignment horizontal="center" vertical="center" wrapText="1"/>
    </xf>
    <xf numFmtId="0" fontId="98" fillId="58" borderId="0" xfId="0" applyFont="1" applyFill="1" applyAlignment="1">
      <alignment horizontal="center" vertical="center" wrapText="1"/>
    </xf>
    <xf numFmtId="0" fontId="98" fillId="58" borderId="48" xfId="0" applyFont="1" applyFill="1" applyBorder="1" applyAlignment="1">
      <alignment horizontal="center" vertical="center" wrapText="1"/>
    </xf>
    <xf numFmtId="0" fontId="88" fillId="57" borderId="58" xfId="0" applyFont="1" applyFill="1" applyBorder="1" applyAlignment="1">
      <alignment horizontal="center" vertical="center" wrapText="1"/>
    </xf>
    <xf numFmtId="49" fontId="95" fillId="0" borderId="0" xfId="854" applyNumberFormat="1" applyFont="1"/>
    <xf numFmtId="0" fontId="88" fillId="58" borderId="201" xfId="0" applyFont="1" applyFill="1" applyBorder="1" applyAlignment="1">
      <alignment horizontal="center" vertical="center" wrapText="1"/>
    </xf>
    <xf numFmtId="0" fontId="88" fillId="58" borderId="195" xfId="0" applyFont="1" applyFill="1" applyBorder="1" applyAlignment="1">
      <alignment horizontal="center" vertical="center" wrapText="1"/>
    </xf>
    <xf numFmtId="0" fontId="92" fillId="0" borderId="27" xfId="335" applyFont="1" applyBorder="1" applyAlignment="1">
      <alignment horizontal="center"/>
    </xf>
    <xf numFmtId="0" fontId="92" fillId="0" borderId="75" xfId="335" applyFont="1" applyBorder="1" applyAlignment="1">
      <alignment horizontal="center"/>
    </xf>
    <xf numFmtId="171" fontId="92" fillId="0" borderId="0" xfId="0" applyNumberFormat="1" applyFont="1"/>
    <xf numFmtId="1" fontId="94" fillId="0" borderId="0" xfId="0" applyNumberFormat="1" applyFont="1" applyAlignment="1">
      <alignment horizontal="center" wrapText="1"/>
    </xf>
    <xf numFmtId="0" fontId="94" fillId="0" borderId="0" xfId="0" applyFont="1" applyAlignment="1">
      <alignment horizontal="center" wrapText="1"/>
    </xf>
    <xf numFmtId="0" fontId="91" fillId="0" borderId="75" xfId="0" applyFont="1" applyBorder="1" applyAlignment="1">
      <alignment horizontal="right"/>
    </xf>
    <xf numFmtId="9" fontId="91" fillId="0" borderId="75" xfId="1" applyFont="1" applyBorder="1" applyAlignment="1">
      <alignment horizontal="right"/>
    </xf>
    <xf numFmtId="0" fontId="91" fillId="0" borderId="27" xfId="0" applyFont="1" applyBorder="1" applyAlignment="1">
      <alignment horizontal="right" wrapText="1"/>
    </xf>
    <xf numFmtId="9" fontId="91" fillId="0" borderId="27" xfId="1" applyFont="1" applyBorder="1" applyAlignment="1">
      <alignment horizontal="right"/>
    </xf>
    <xf numFmtId="2" fontId="91" fillId="0" borderId="27" xfId="0" applyNumberFormat="1" applyFont="1" applyBorder="1" applyAlignment="1">
      <alignment horizontal="right" wrapText="1"/>
    </xf>
    <xf numFmtId="9" fontId="91" fillId="0" borderId="75" xfId="1" applyFont="1" applyFill="1" applyBorder="1" applyAlignment="1">
      <alignment horizontal="right"/>
    </xf>
    <xf numFmtId="9" fontId="91" fillId="0" borderId="27" xfId="1" applyFont="1" applyFill="1" applyBorder="1" applyAlignment="1">
      <alignment horizontal="right"/>
    </xf>
    <xf numFmtId="1" fontId="91" fillId="0" borderId="27" xfId="0" applyNumberFormat="1" applyFont="1" applyBorder="1" applyAlignment="1">
      <alignment horizontal="right" wrapText="1"/>
    </xf>
    <xf numFmtId="0" fontId="91" fillId="63" borderId="27" xfId="0" applyFont="1" applyFill="1" applyBorder="1" applyAlignment="1">
      <alignment horizontal="right" wrapText="1"/>
    </xf>
    <xf numFmtId="0" fontId="91" fillId="63" borderId="80" xfId="0" applyFont="1" applyFill="1" applyBorder="1" applyAlignment="1">
      <alignment horizontal="right" wrapText="1"/>
    </xf>
    <xf numFmtId="0" fontId="91" fillId="63" borderId="81" xfId="0" applyFont="1" applyFill="1" applyBorder="1" applyAlignment="1">
      <alignment horizontal="right" wrapText="1"/>
    </xf>
    <xf numFmtId="0" fontId="91" fillId="63" borderId="92" xfId="0" applyFont="1" applyFill="1" applyBorder="1" applyAlignment="1">
      <alignment horizontal="right" wrapText="1"/>
    </xf>
    <xf numFmtId="0" fontId="91" fillId="63" borderId="82" xfId="0" applyFont="1" applyFill="1" applyBorder="1" applyAlignment="1">
      <alignment horizontal="right" wrapText="1"/>
    </xf>
    <xf numFmtId="9" fontId="91" fillId="63" borderId="81" xfId="1" applyFont="1" applyFill="1" applyBorder="1" applyAlignment="1">
      <alignment horizontal="right" wrapText="1"/>
    </xf>
    <xf numFmtId="2" fontId="91" fillId="63" borderId="81" xfId="0" applyNumberFormat="1" applyFont="1" applyFill="1" applyBorder="1" applyAlignment="1">
      <alignment horizontal="right" wrapText="1"/>
    </xf>
    <xf numFmtId="2" fontId="91" fillId="63" borderId="92" xfId="0" applyNumberFormat="1" applyFont="1" applyFill="1" applyBorder="1" applyAlignment="1">
      <alignment horizontal="right" wrapText="1"/>
    </xf>
    <xf numFmtId="2" fontId="91" fillId="63" borderId="82" xfId="0" applyNumberFormat="1" applyFont="1" applyFill="1" applyBorder="1" applyAlignment="1">
      <alignment horizontal="right" wrapText="1"/>
    </xf>
    <xf numFmtId="0" fontId="88" fillId="0" borderId="0" xfId="0" applyFont="1" applyAlignment="1">
      <alignment vertical="center" wrapText="1"/>
    </xf>
    <xf numFmtId="3" fontId="94" fillId="0" borderId="0" xfId="0" applyNumberFormat="1" applyFont="1"/>
    <xf numFmtId="164" fontId="94" fillId="0" borderId="0" xfId="4" applyNumberFormat="1" applyFont="1" applyFill="1" applyBorder="1"/>
    <xf numFmtId="0" fontId="88" fillId="67" borderId="202" xfId="0" applyFont="1" applyFill="1" applyBorder="1" applyAlignment="1">
      <alignment horizontal="center" vertical="center" wrapText="1"/>
    </xf>
    <xf numFmtId="0" fontId="88" fillId="68" borderId="157" xfId="0" applyFont="1" applyFill="1" applyBorder="1" applyAlignment="1">
      <alignment horizontal="center" vertical="center" wrapText="1"/>
    </xf>
    <xf numFmtId="0" fontId="88" fillId="67" borderId="157" xfId="0" applyFont="1" applyFill="1" applyBorder="1" applyAlignment="1">
      <alignment horizontal="center" vertical="center" wrapText="1"/>
    </xf>
    <xf numFmtId="0" fontId="88" fillId="67" borderId="188" xfId="0" applyFont="1" applyFill="1" applyBorder="1" applyAlignment="1">
      <alignment wrapText="1"/>
    </xf>
    <xf numFmtId="0" fontId="88" fillId="67" borderId="205" xfId="0" applyFont="1" applyFill="1" applyBorder="1" applyAlignment="1">
      <alignment wrapText="1"/>
    </xf>
    <xf numFmtId="0" fontId="91" fillId="0" borderId="197" xfId="0" applyFont="1" applyBorder="1" applyAlignment="1">
      <alignment wrapText="1"/>
    </xf>
    <xf numFmtId="43" fontId="91" fillId="0" borderId="205" xfId="0" applyNumberFormat="1" applyFont="1" applyBorder="1"/>
    <xf numFmtId="43" fontId="88" fillId="67" borderId="205" xfId="0" applyNumberFormat="1" applyFont="1" applyFill="1" applyBorder="1" applyAlignment="1">
      <alignment wrapText="1"/>
    </xf>
    <xf numFmtId="0" fontId="91" fillId="56" borderId="188" xfId="0" applyFont="1" applyFill="1" applyBorder="1"/>
    <xf numFmtId="0" fontId="91" fillId="56" borderId="187" xfId="0" applyFont="1" applyFill="1" applyBorder="1" applyAlignment="1">
      <alignment wrapText="1"/>
    </xf>
    <xf numFmtId="0" fontId="91" fillId="56" borderId="188" xfId="0" applyFont="1" applyFill="1" applyBorder="1" applyAlignment="1">
      <alignment wrapText="1"/>
    </xf>
    <xf numFmtId="0" fontId="88" fillId="67" borderId="197" xfId="0" applyFont="1" applyFill="1" applyBorder="1" applyAlignment="1">
      <alignment wrapText="1"/>
    </xf>
    <xf numFmtId="43" fontId="88" fillId="67" borderId="186" xfId="0" applyNumberFormat="1" applyFont="1" applyFill="1" applyBorder="1" applyAlignment="1">
      <alignment wrapText="1"/>
    </xf>
    <xf numFmtId="0" fontId="91" fillId="56" borderId="187" xfId="0" applyFont="1" applyFill="1" applyBorder="1" applyAlignment="1">
      <alignment horizontal="center"/>
    </xf>
    <xf numFmtId="0" fontId="91" fillId="56" borderId="206" xfId="0" applyFont="1" applyFill="1" applyBorder="1" applyAlignment="1">
      <alignment horizontal="center"/>
    </xf>
    <xf numFmtId="0" fontId="91" fillId="56" borderId="188" xfId="0" applyFont="1" applyFill="1" applyBorder="1" applyAlignment="1">
      <alignment horizontal="center"/>
    </xf>
    <xf numFmtId="0" fontId="91" fillId="56" borderId="207" xfId="0" applyFont="1" applyFill="1" applyBorder="1"/>
    <xf numFmtId="3" fontId="91" fillId="69" borderId="180" xfId="0" applyNumberFormat="1" applyFont="1" applyFill="1" applyBorder="1"/>
    <xf numFmtId="43" fontId="91" fillId="0" borderId="169" xfId="4" applyFont="1" applyBorder="1"/>
    <xf numFmtId="9" fontId="91" fillId="69" borderId="172" xfId="0" applyNumberFormat="1" applyFont="1" applyFill="1" applyBorder="1"/>
    <xf numFmtId="164" fontId="91" fillId="69" borderId="180" xfId="4" applyNumberFormat="1" applyFont="1" applyFill="1" applyBorder="1" applyAlignment="1">
      <alignment wrapText="1"/>
    </xf>
    <xf numFmtId="9" fontId="91" fillId="69" borderId="180" xfId="0" applyNumberFormat="1" applyFont="1" applyFill="1" applyBorder="1"/>
    <xf numFmtId="43" fontId="91" fillId="0" borderId="208" xfId="0" applyNumberFormat="1" applyFont="1" applyBorder="1"/>
    <xf numFmtId="43" fontId="91" fillId="0" borderId="179" xfId="0" applyNumberFormat="1" applyFont="1" applyBorder="1"/>
    <xf numFmtId="17" fontId="101" fillId="0" borderId="0" xfId="0" quotePrefix="1" applyNumberFormat="1" applyFont="1" applyAlignment="1">
      <alignment vertical="center" wrapText="1"/>
    </xf>
    <xf numFmtId="17" fontId="91" fillId="0" borderId="0" xfId="0" quotePrefix="1" applyNumberFormat="1" applyFont="1" applyAlignment="1">
      <alignment vertical="center" wrapText="1"/>
    </xf>
    <xf numFmtId="0" fontId="88" fillId="63" borderId="202" xfId="335" applyFont="1" applyFill="1" applyBorder="1" applyAlignment="1">
      <alignment horizontal="center" vertical="center" wrapText="1"/>
    </xf>
    <xf numFmtId="0" fontId="88" fillId="63" borderId="203" xfId="0" applyFont="1" applyFill="1" applyBorder="1" applyAlignment="1">
      <alignment horizontal="center" vertical="center" wrapText="1"/>
    </xf>
    <xf numFmtId="0" fontId="88" fillId="63" borderId="204" xfId="0" applyFont="1" applyFill="1" applyBorder="1" applyAlignment="1">
      <alignment horizontal="center" vertical="center" wrapText="1"/>
    </xf>
    <xf numFmtId="0" fontId="88" fillId="63" borderId="183" xfId="0" applyFont="1" applyFill="1" applyBorder="1" applyAlignment="1">
      <alignment horizontal="left" vertical="center" wrapText="1"/>
    </xf>
    <xf numFmtId="0" fontId="88" fillId="63" borderId="209" xfId="0" applyFont="1" applyFill="1" applyBorder="1" applyAlignment="1">
      <alignment horizontal="center" wrapText="1"/>
    </xf>
    <xf numFmtId="0" fontId="91" fillId="0" borderId="197" xfId="0" applyFont="1" applyBorder="1" applyAlignment="1">
      <alignment horizontal="left" vertical="center" wrapText="1"/>
    </xf>
    <xf numFmtId="0" fontId="91" fillId="0" borderId="210" xfId="0" applyFont="1" applyBorder="1" applyAlignment="1">
      <alignment horizontal="right" wrapText="1"/>
    </xf>
    <xf numFmtId="2" fontId="91" fillId="0" borderId="210" xfId="0" applyNumberFormat="1" applyFont="1" applyBorder="1" applyAlignment="1">
      <alignment horizontal="right" wrapText="1"/>
    </xf>
    <xf numFmtId="0" fontId="88" fillId="63" borderId="197" xfId="0" applyFont="1" applyFill="1" applyBorder="1" applyAlignment="1">
      <alignment horizontal="left" vertical="center" wrapText="1"/>
    </xf>
    <xf numFmtId="0" fontId="91" fillId="63" borderId="210" xfId="0" applyFont="1" applyFill="1" applyBorder="1" applyAlignment="1">
      <alignment horizontal="right" wrapText="1"/>
    </xf>
    <xf numFmtId="0" fontId="91" fillId="0" borderId="188" xfId="30951" applyFont="1" applyBorder="1"/>
    <xf numFmtId="0" fontId="91" fillId="0" borderId="187" xfId="30951" applyFont="1" applyBorder="1"/>
    <xf numFmtId="0" fontId="91" fillId="0" borderId="187" xfId="30951" applyFont="1" applyBorder="1" applyAlignment="1">
      <alignment wrapText="1"/>
    </xf>
    <xf numFmtId="0" fontId="91" fillId="63" borderId="189" xfId="0" applyFont="1" applyFill="1" applyBorder="1" applyAlignment="1">
      <alignment horizontal="right" wrapText="1"/>
    </xf>
    <xf numFmtId="2" fontId="91" fillId="63" borderId="189" xfId="0" applyNumberFormat="1" applyFont="1" applyFill="1" applyBorder="1" applyAlignment="1">
      <alignment horizontal="right" wrapText="1"/>
    </xf>
    <xf numFmtId="0" fontId="91" fillId="0" borderId="211" xfId="30951" applyFont="1" applyBorder="1"/>
    <xf numFmtId="0" fontId="91" fillId="0" borderId="212" xfId="30951" applyFont="1" applyBorder="1"/>
    <xf numFmtId="1" fontId="91" fillId="0" borderId="172" xfId="0" applyNumberFormat="1" applyFont="1" applyBorder="1" applyAlignment="1">
      <alignment horizontal="right" wrapText="1"/>
    </xf>
    <xf numFmtId="9" fontId="91" fillId="0" borderId="213" xfId="1" applyFont="1" applyBorder="1" applyAlignment="1">
      <alignment horizontal="right"/>
    </xf>
    <xf numFmtId="0" fontId="91" fillId="0" borderId="172" xfId="0" applyFont="1" applyBorder="1" applyAlignment="1">
      <alignment horizontal="right" wrapText="1"/>
    </xf>
    <xf numFmtId="9" fontId="91" fillId="0" borderId="172" xfId="1" applyFont="1" applyBorder="1" applyAlignment="1">
      <alignment horizontal="right"/>
    </xf>
    <xf numFmtId="2" fontId="91" fillId="0" borderId="172" xfId="0" applyNumberFormat="1" applyFont="1" applyBorder="1" applyAlignment="1">
      <alignment horizontal="right" wrapText="1"/>
    </xf>
    <xf numFmtId="2" fontId="91" fillId="0" borderId="173" xfId="0" applyNumberFormat="1" applyFont="1" applyBorder="1" applyAlignment="1">
      <alignment horizontal="right" wrapText="1"/>
    </xf>
    <xf numFmtId="0" fontId="88" fillId="63" borderId="202" xfId="0" applyFont="1" applyFill="1" applyBorder="1" applyAlignment="1">
      <alignment horizontal="center" vertical="center" wrapText="1"/>
    </xf>
    <xf numFmtId="0" fontId="91" fillId="0" borderId="188" xfId="30979" applyFont="1" applyBorder="1"/>
    <xf numFmtId="0" fontId="91" fillId="0" borderId="210" xfId="0" applyFont="1" applyBorder="1"/>
    <xf numFmtId="0" fontId="91" fillId="0" borderId="187" xfId="30979" applyFont="1" applyBorder="1"/>
    <xf numFmtId="0" fontId="91" fillId="0" borderId="187" xfId="30979" applyFont="1" applyBorder="1" applyAlignment="1">
      <alignment wrapText="1"/>
    </xf>
    <xf numFmtId="0" fontId="91" fillId="0" borderId="214" xfId="0" applyFont="1" applyBorder="1"/>
    <xf numFmtId="0" fontId="91" fillId="0" borderId="212" xfId="30979" applyFont="1" applyBorder="1"/>
    <xf numFmtId="0" fontId="91" fillId="0" borderId="213" xfId="0" applyFont="1" applyBorder="1"/>
    <xf numFmtId="9" fontId="91" fillId="0" borderId="213" xfId="1" applyFont="1" applyBorder="1"/>
    <xf numFmtId="0" fontId="91" fillId="0" borderId="215" xfId="0" applyFont="1" applyBorder="1"/>
    <xf numFmtId="0" fontId="88" fillId="0" borderId="0" xfId="30979" applyFont="1" applyAlignment="1">
      <alignment vertical="center" wrapText="1"/>
    </xf>
    <xf numFmtId="0" fontId="91" fillId="0" borderId="0" xfId="0" applyFont="1" applyAlignment="1">
      <alignment vertical="top" wrapText="1"/>
    </xf>
    <xf numFmtId="0" fontId="102" fillId="48" borderId="84" xfId="0" applyFont="1" applyFill="1" applyBorder="1"/>
    <xf numFmtId="0" fontId="98" fillId="48" borderId="79" xfId="0" applyFont="1" applyFill="1" applyBorder="1" applyAlignment="1">
      <alignment horizontal="centerContinuous"/>
    </xf>
    <xf numFmtId="0" fontId="98" fillId="48" borderId="88" xfId="0" applyFont="1" applyFill="1" applyBorder="1" applyAlignment="1">
      <alignment horizontal="centerContinuous"/>
    </xf>
    <xf numFmtId="0" fontId="98" fillId="48" borderId="76" xfId="0" applyFont="1" applyFill="1" applyBorder="1" applyAlignment="1">
      <alignment horizontal="centerContinuous"/>
    </xf>
    <xf numFmtId="0" fontId="98" fillId="48" borderId="77" xfId="0" applyFont="1" applyFill="1" applyBorder="1" applyAlignment="1">
      <alignment horizontal="centerContinuous"/>
    </xf>
    <xf numFmtId="0" fontId="98" fillId="48" borderId="80" xfId="0" applyFont="1" applyFill="1" applyBorder="1"/>
    <xf numFmtId="0" fontId="98" fillId="48" borderId="168" xfId="0" applyFont="1" applyFill="1" applyBorder="1" applyAlignment="1">
      <alignment horizontal="center"/>
    </xf>
    <xf numFmtId="0" fontId="98" fillId="48" borderId="83" xfId="0" applyFont="1" applyFill="1" applyBorder="1"/>
    <xf numFmtId="0" fontId="92" fillId="48" borderId="94" xfId="0" applyFont="1" applyFill="1" applyBorder="1"/>
    <xf numFmtId="0" fontId="92" fillId="0" borderId="83" xfId="0" quotePrefix="1" applyFont="1" applyBorder="1" applyAlignment="1">
      <alignment horizontal="left"/>
    </xf>
    <xf numFmtId="9" fontId="92" fillId="0" borderId="31" xfId="623" applyFont="1" applyFill="1" applyBorder="1"/>
    <xf numFmtId="0" fontId="92" fillId="56" borderId="83" xfId="0" quotePrefix="1" applyFont="1" applyFill="1" applyBorder="1" applyAlignment="1">
      <alignment horizontal="left"/>
    </xf>
    <xf numFmtId="0" fontId="92" fillId="0" borderId="83" xfId="331" applyFont="1" applyBorder="1"/>
    <xf numFmtId="0" fontId="107" fillId="0" borderId="131" xfId="0" applyFont="1" applyBorder="1"/>
    <xf numFmtId="0" fontId="98" fillId="0" borderId="109" xfId="0" quotePrefix="1" applyFont="1" applyBorder="1" applyAlignment="1">
      <alignment horizontal="left"/>
    </xf>
    <xf numFmtId="9" fontId="98" fillId="0" borderId="31" xfId="623" applyFont="1" applyBorder="1"/>
    <xf numFmtId="0" fontId="98" fillId="48" borderId="82" xfId="0" applyFont="1" applyFill="1" applyBorder="1"/>
    <xf numFmtId="0" fontId="92" fillId="0" borderId="34" xfId="0" applyFont="1" applyBorder="1"/>
    <xf numFmtId="9" fontId="92" fillId="56" borderId="31" xfId="623" applyFont="1" applyFill="1" applyBorder="1"/>
    <xf numFmtId="9" fontId="92" fillId="0" borderId="31" xfId="623" applyFont="1" applyBorder="1"/>
    <xf numFmtId="0" fontId="92" fillId="0" borderId="83" xfId="0" applyFont="1" applyBorder="1" applyAlignment="1">
      <alignment wrapText="1"/>
    </xf>
    <xf numFmtId="9" fontId="92" fillId="0" borderId="31" xfId="623" applyFont="1" applyBorder="1" applyAlignment="1">
      <alignment horizontal="right"/>
    </xf>
    <xf numFmtId="0" fontId="92" fillId="0" borderId="83" xfId="0" quotePrefix="1" applyFont="1" applyBorder="1" applyAlignment="1">
      <alignment horizontal="left" wrapText="1"/>
    </xf>
    <xf numFmtId="0" fontId="92" fillId="0" borderId="131" xfId="0" applyFont="1" applyBorder="1"/>
    <xf numFmtId="0" fontId="92" fillId="0" borderId="131" xfId="854" applyFont="1" applyBorder="1" applyAlignment="1">
      <alignment wrapText="1"/>
    </xf>
    <xf numFmtId="0" fontId="98" fillId="0" borderId="80" xfId="762" quotePrefix="1" applyFont="1" applyBorder="1" applyAlignment="1">
      <alignment horizontal="left"/>
    </xf>
    <xf numFmtId="0" fontId="98" fillId="0" borderId="24" xfId="762" quotePrefix="1" applyFont="1" applyBorder="1" applyAlignment="1">
      <alignment horizontal="left"/>
    </xf>
    <xf numFmtId="165" fontId="98" fillId="0" borderId="0" xfId="0" applyNumberFormat="1" applyFont="1"/>
    <xf numFmtId="9" fontId="92" fillId="0" borderId="134" xfId="623" applyFont="1" applyBorder="1"/>
    <xf numFmtId="0" fontId="98" fillId="0" borderId="80" xfId="0" applyFont="1" applyBorder="1"/>
    <xf numFmtId="9" fontId="98" fillId="0" borderId="82" xfId="623" applyFont="1" applyBorder="1"/>
    <xf numFmtId="0" fontId="92" fillId="0" borderId="28" xfId="0" applyFont="1" applyBorder="1"/>
    <xf numFmtId="0" fontId="92" fillId="0" borderId="41" xfId="0" applyFont="1" applyBorder="1"/>
    <xf numFmtId="42" fontId="98" fillId="48" borderId="42" xfId="0" applyNumberFormat="1" applyFont="1" applyFill="1" applyBorder="1"/>
    <xf numFmtId="42" fontId="92" fillId="0" borderId="42" xfId="0" applyNumberFormat="1" applyFont="1" applyBorder="1"/>
    <xf numFmtId="42" fontId="98" fillId="0" borderId="42" xfId="0" applyNumberFormat="1" applyFont="1" applyBorder="1"/>
    <xf numFmtId="42" fontId="92" fillId="0" borderId="42" xfId="2" applyNumberFormat="1" applyFont="1" applyBorder="1"/>
    <xf numFmtId="0" fontId="98" fillId="48" borderId="42" xfId="0" applyFont="1" applyFill="1" applyBorder="1"/>
    <xf numFmtId="9" fontId="92" fillId="0" borderId="164" xfId="623" applyFont="1" applyBorder="1"/>
    <xf numFmtId="9" fontId="92" fillId="0" borderId="165" xfId="623" applyFont="1" applyBorder="1"/>
    <xf numFmtId="0" fontId="107" fillId="57" borderId="28" xfId="335" applyFont="1" applyFill="1" applyBorder="1" applyAlignment="1">
      <alignment horizontal="center"/>
    </xf>
    <xf numFmtId="0" fontId="107" fillId="57" borderId="29" xfId="335" applyFont="1" applyFill="1" applyBorder="1" applyAlignment="1">
      <alignment horizontal="center"/>
    </xf>
    <xf numFmtId="165" fontId="107" fillId="57" borderId="29" xfId="335" applyNumberFormat="1" applyFont="1" applyFill="1" applyBorder="1" applyAlignment="1">
      <alignment horizontal="center"/>
    </xf>
    <xf numFmtId="0" fontId="98" fillId="58" borderId="51" xfId="335" applyFont="1" applyFill="1" applyBorder="1" applyAlignment="1">
      <alignment horizontal="center" vertical="center" wrapText="1"/>
    </xf>
    <xf numFmtId="0" fontId="98" fillId="58" borderId="58" xfId="335" applyFont="1" applyFill="1" applyBorder="1" applyAlignment="1">
      <alignment horizontal="center" vertical="center" wrapText="1"/>
    </xf>
    <xf numFmtId="0" fontId="98" fillId="58" borderId="58" xfId="335" quotePrefix="1" applyFont="1" applyFill="1" applyBorder="1" applyAlignment="1">
      <alignment horizontal="center" vertical="center" wrapText="1"/>
    </xf>
    <xf numFmtId="0" fontId="98" fillId="58" borderId="59" xfId="335" applyFont="1" applyFill="1" applyBorder="1" applyAlignment="1">
      <alignment horizontal="center" vertical="center" wrapText="1"/>
    </xf>
    <xf numFmtId="0" fontId="98" fillId="58" borderId="57" xfId="335" applyFont="1" applyFill="1" applyBorder="1"/>
    <xf numFmtId="0" fontId="98" fillId="58" borderId="50" xfId="335" applyFont="1" applyFill="1" applyBorder="1" applyAlignment="1">
      <alignment horizontal="center" wrapText="1"/>
    </xf>
    <xf numFmtId="0" fontId="91" fillId="0" borderId="0" xfId="762" applyFont="1" applyAlignment="1">
      <alignment horizontal="left" vertical="top"/>
    </xf>
    <xf numFmtId="0" fontId="88" fillId="0" borderId="0" xfId="0" applyFont="1" applyAlignment="1">
      <alignment horizontal="left" vertical="top"/>
    </xf>
    <xf numFmtId="164" fontId="91" fillId="0" borderId="28" xfId="0" applyNumberFormat="1" applyFont="1" applyBorder="1" applyAlignment="1">
      <alignment vertical="top" wrapText="1"/>
    </xf>
    <xf numFmtId="0" fontId="91" fillId="0" borderId="80" xfId="0" applyFont="1" applyBorder="1" applyAlignment="1">
      <alignment vertical="top" wrapText="1"/>
    </xf>
    <xf numFmtId="0" fontId="91" fillId="56" borderId="80" xfId="0" applyFont="1" applyFill="1" applyBorder="1" applyAlignment="1">
      <alignment wrapText="1"/>
    </xf>
    <xf numFmtId="44" fontId="91" fillId="56" borderId="82" xfId="2" applyFont="1" applyFill="1" applyBorder="1" applyAlignment="1">
      <alignment horizontal="justify" wrapText="1"/>
    </xf>
    <xf numFmtId="3" fontId="91" fillId="48" borderId="94" xfId="0" applyNumberFormat="1" applyFont="1" applyFill="1" applyBorder="1" applyAlignment="1">
      <alignment horizontal="center" vertical="top" wrapText="1"/>
    </xf>
    <xf numFmtId="165" fontId="91" fillId="0" borderId="82" xfId="2" applyNumberFormat="1" applyFont="1" applyBorder="1" applyAlignment="1">
      <alignment horizontal="center" vertical="top"/>
    </xf>
    <xf numFmtId="165" fontId="91" fillId="48" borderId="94" xfId="2" applyNumberFormat="1" applyFont="1" applyFill="1" applyBorder="1" applyAlignment="1">
      <alignment horizontal="center" vertical="top" wrapText="1"/>
    </xf>
    <xf numFmtId="0" fontId="92" fillId="0" borderId="80" xfId="333" applyFont="1" applyBorder="1" applyAlignment="1">
      <alignment horizontal="left" vertical="top" wrapText="1"/>
    </xf>
    <xf numFmtId="0" fontId="98" fillId="57" borderId="80" xfId="0" applyFont="1" applyFill="1" applyBorder="1"/>
    <xf numFmtId="0" fontId="92" fillId="0" borderId="70" xfId="333" applyFont="1" applyBorder="1" applyAlignment="1">
      <alignment horizontal="justify" vertical="top" wrapText="1"/>
    </xf>
    <xf numFmtId="0" fontId="92" fillId="0" borderId="42" xfId="333" applyFont="1" applyBorder="1" applyAlignment="1">
      <alignment horizontal="center" vertical="top" wrapText="1"/>
    </xf>
    <xf numFmtId="164" fontId="91" fillId="0" borderId="42" xfId="4" applyNumberFormat="1" applyFont="1" applyBorder="1" applyAlignment="1">
      <alignment horizontal="center" vertical="top"/>
    </xf>
    <xf numFmtId="9" fontId="91" fillId="0" borderId="42" xfId="1" applyFont="1" applyBorder="1" applyAlignment="1">
      <alignment horizontal="center" vertical="top"/>
    </xf>
    <xf numFmtId="165" fontId="91" fillId="0" borderId="42" xfId="2" applyNumberFormat="1" applyFont="1" applyBorder="1" applyAlignment="1">
      <alignment horizontal="center" vertical="top"/>
    </xf>
    <xf numFmtId="165" fontId="91" fillId="0" borderId="40" xfId="2" applyNumberFormat="1" applyFont="1" applyBorder="1" applyAlignment="1">
      <alignment horizontal="center" vertical="top"/>
    </xf>
    <xf numFmtId="0" fontId="88" fillId="63" borderId="50" xfId="335" applyFont="1" applyFill="1" applyBorder="1" applyAlignment="1">
      <alignment horizontal="center" vertical="center" wrapText="1"/>
    </xf>
    <xf numFmtId="0" fontId="88" fillId="63" borderId="75" xfId="0" applyFont="1" applyFill="1" applyBorder="1" applyAlignment="1">
      <alignment horizontal="center" wrapText="1"/>
    </xf>
    <xf numFmtId="0" fontId="91" fillId="0" borderId="39" xfId="30951" applyFont="1" applyBorder="1"/>
    <xf numFmtId="0" fontId="91" fillId="0" borderId="39" xfId="0" applyFont="1" applyBorder="1"/>
    <xf numFmtId="9" fontId="91" fillId="0" borderId="39" xfId="1" applyFont="1" applyBorder="1"/>
    <xf numFmtId="0" fontId="95" fillId="58" borderId="63" xfId="0" applyFont="1" applyFill="1" applyBorder="1" applyAlignment="1">
      <alignment horizontal="center" vertical="center"/>
    </xf>
    <xf numFmtId="164" fontId="87" fillId="0" borderId="80" xfId="0" applyNumberFormat="1" applyFont="1" applyBorder="1" applyAlignment="1">
      <alignment horizontal="right" vertical="center"/>
    </xf>
    <xf numFmtId="3" fontId="87" fillId="0" borderId="41" xfId="328" applyNumberFormat="1" applyFont="1" applyBorder="1" applyAlignment="1">
      <alignment horizontal="right"/>
    </xf>
    <xf numFmtId="9" fontId="87" fillId="0" borderId="40" xfId="4" applyNumberFormat="1" applyFont="1" applyBorder="1" applyAlignment="1">
      <alignment horizontal="right"/>
    </xf>
    <xf numFmtId="0" fontId="95" fillId="58" borderId="53" xfId="0" applyFont="1" applyFill="1" applyBorder="1" applyAlignment="1">
      <alignment horizontal="center" vertical="center"/>
    </xf>
    <xf numFmtId="0" fontId="95" fillId="58" borderId="4" xfId="0" applyFont="1" applyFill="1" applyBorder="1" applyAlignment="1">
      <alignment horizontal="center" vertical="center"/>
    </xf>
    <xf numFmtId="0" fontId="95" fillId="58" borderId="57" xfId="0" applyFont="1" applyFill="1" applyBorder="1" applyAlignment="1">
      <alignment horizontal="center" vertical="center"/>
    </xf>
    <xf numFmtId="0" fontId="87" fillId="0" borderId="0" xfId="0" quotePrefix="1" applyFont="1" applyAlignment="1">
      <alignment horizontal="left" vertical="top" wrapText="1"/>
    </xf>
    <xf numFmtId="0" fontId="95" fillId="0" borderId="0" xfId="0" applyFont="1" applyAlignment="1">
      <alignment horizontal="center"/>
    </xf>
    <xf numFmtId="0" fontId="95" fillId="0" borderId="0" xfId="0" applyFont="1" applyAlignment="1">
      <alignment horizontal="center" vertical="center"/>
    </xf>
    <xf numFmtId="0" fontId="101" fillId="0" borderId="0" xfId="0" applyFont="1" applyAlignment="1">
      <alignment horizontal="left" wrapText="1"/>
    </xf>
    <xf numFmtId="0" fontId="91" fillId="0" borderId="0" xfId="0" applyFont="1" applyAlignment="1">
      <alignment horizontal="left" wrapText="1"/>
    </xf>
    <xf numFmtId="0" fontId="88" fillId="61" borderId="86" xfId="762" quotePrefix="1" applyFont="1" applyFill="1" applyBorder="1" applyAlignment="1">
      <alignment horizontal="center" wrapText="1"/>
    </xf>
    <xf numFmtId="0" fontId="88" fillId="61" borderId="76" xfId="762" quotePrefix="1" applyFont="1" applyFill="1" applyBorder="1" applyAlignment="1">
      <alignment horizontal="center" wrapText="1"/>
    </xf>
    <xf numFmtId="0" fontId="88" fillId="61" borderId="77" xfId="762" quotePrefix="1" applyFont="1" applyFill="1" applyBorder="1" applyAlignment="1">
      <alignment horizontal="center" wrapText="1"/>
    </xf>
    <xf numFmtId="0" fontId="88" fillId="61" borderId="182" xfId="762" quotePrefix="1" applyFont="1" applyFill="1" applyBorder="1" applyAlignment="1">
      <alignment horizontal="center" wrapText="1"/>
    </xf>
    <xf numFmtId="0" fontId="88" fillId="0" borderId="103" xfId="762" applyFont="1" applyBorder="1" applyAlignment="1">
      <alignment horizontal="center"/>
    </xf>
    <xf numFmtId="0" fontId="88" fillId="0" borderId="101" xfId="762" applyFont="1" applyBorder="1" applyAlignment="1">
      <alignment horizontal="center"/>
    </xf>
    <xf numFmtId="0" fontId="88" fillId="0" borderId="102" xfId="762" applyFont="1" applyBorder="1" applyAlignment="1">
      <alignment horizontal="center"/>
    </xf>
    <xf numFmtId="0" fontId="87" fillId="0" borderId="0" xfId="0" applyFont="1" applyAlignment="1">
      <alignment horizontal="center"/>
    </xf>
    <xf numFmtId="0" fontId="95" fillId="0" borderId="174" xfId="762" applyFont="1" applyBorder="1" applyAlignment="1">
      <alignment horizontal="center"/>
    </xf>
    <xf numFmtId="0" fontId="95" fillId="0" borderId="175" xfId="762" applyFont="1" applyBorder="1" applyAlignment="1">
      <alignment horizontal="center"/>
    </xf>
    <xf numFmtId="0" fontId="95" fillId="0" borderId="196" xfId="762" applyFont="1" applyBorder="1" applyAlignment="1">
      <alignment horizontal="center"/>
    </xf>
    <xf numFmtId="0" fontId="101" fillId="0" borderId="0" xfId="0" applyFont="1" applyAlignment="1">
      <alignment wrapText="1"/>
    </xf>
    <xf numFmtId="0" fontId="91" fillId="0" borderId="0" xfId="0" applyFont="1" applyAlignment="1">
      <alignment wrapText="1"/>
    </xf>
    <xf numFmtId="0" fontId="95" fillId="0" borderId="0" xfId="762" applyFont="1" applyAlignment="1">
      <alignment horizontal="center"/>
    </xf>
    <xf numFmtId="0" fontId="87" fillId="0" borderId="0" xfId="762" applyFont="1" applyAlignment="1">
      <alignment horizontal="center"/>
    </xf>
    <xf numFmtId="0" fontId="88" fillId="61" borderId="28" xfId="762" quotePrefix="1" applyFont="1" applyFill="1" applyBorder="1" applyAlignment="1">
      <alignment horizontal="center"/>
    </xf>
    <xf numFmtId="0" fontId="88" fillId="61" borderId="29" xfId="762" applyFont="1" applyFill="1" applyBorder="1" applyAlignment="1">
      <alignment horizontal="center"/>
    </xf>
    <xf numFmtId="0" fontId="88" fillId="61" borderId="31" xfId="762" applyFont="1" applyFill="1" applyBorder="1" applyAlignment="1">
      <alignment horizontal="center"/>
    </xf>
    <xf numFmtId="0" fontId="88" fillId="61" borderId="37" xfId="762" quotePrefix="1" applyFont="1" applyFill="1" applyBorder="1" applyAlignment="1">
      <alignment horizontal="center"/>
    </xf>
    <xf numFmtId="0" fontId="88" fillId="61" borderId="28" xfId="762" applyFont="1" applyFill="1" applyBorder="1" applyAlignment="1">
      <alignment horizontal="center" wrapText="1"/>
    </xf>
    <xf numFmtId="0" fontId="88" fillId="61" borderId="29" xfId="762" applyFont="1" applyFill="1" applyBorder="1" applyAlignment="1">
      <alignment horizontal="center" wrapText="1"/>
    </xf>
    <xf numFmtId="0" fontId="88" fillId="61" borderId="31" xfId="762" applyFont="1" applyFill="1" applyBorder="1" applyAlignment="1">
      <alignment horizontal="center" wrapText="1"/>
    </xf>
    <xf numFmtId="0" fontId="95" fillId="0" borderId="0" xfId="0" applyFont="1" applyAlignment="1">
      <alignment horizontal="center" vertical="center" wrapText="1"/>
    </xf>
    <xf numFmtId="0" fontId="87" fillId="0" borderId="0" xfId="0" applyFont="1" applyAlignment="1">
      <alignment horizontal="center" vertical="center" wrapText="1"/>
    </xf>
    <xf numFmtId="0" fontId="98" fillId="48" borderId="83" xfId="0" applyFont="1" applyFill="1" applyBorder="1" applyAlignment="1">
      <alignment horizontal="center"/>
    </xf>
    <xf numFmtId="0" fontId="98" fillId="48" borderId="95" xfId="0" applyFont="1" applyFill="1" applyBorder="1" applyAlignment="1">
      <alignment horizontal="center"/>
    </xf>
    <xf numFmtId="0" fontId="98" fillId="48" borderId="94" xfId="0" applyFont="1" applyFill="1" applyBorder="1" applyAlignment="1">
      <alignment horizontal="center"/>
    </xf>
    <xf numFmtId="0" fontId="92" fillId="0" borderId="0" xfId="0" quotePrefix="1" applyFont="1" applyAlignment="1">
      <alignment horizontal="left" vertical="top" wrapText="1"/>
    </xf>
    <xf numFmtId="0" fontId="92" fillId="0" borderId="0" xfId="0" applyFont="1" applyAlignment="1">
      <alignment horizontal="left" vertical="top" wrapText="1"/>
    </xf>
    <xf numFmtId="0" fontId="98" fillId="59" borderId="84" xfId="762" quotePrefix="1" applyFont="1" applyFill="1" applyBorder="1" applyAlignment="1">
      <alignment horizontal="center"/>
    </xf>
    <xf numFmtId="0" fontId="98" fillId="59" borderId="79" xfId="762" applyFont="1" applyFill="1" applyBorder="1" applyAlignment="1">
      <alignment horizontal="center"/>
    </xf>
    <xf numFmtId="0" fontId="98" fillId="59" borderId="85" xfId="762" applyFont="1" applyFill="1" applyBorder="1" applyAlignment="1">
      <alignment horizontal="center"/>
    </xf>
    <xf numFmtId="0" fontId="98" fillId="59" borderId="84" xfId="762" applyFont="1" applyFill="1" applyBorder="1" applyAlignment="1">
      <alignment horizontal="center"/>
    </xf>
    <xf numFmtId="0" fontId="98" fillId="59" borderId="93" xfId="762" applyFont="1" applyFill="1" applyBorder="1" applyAlignment="1">
      <alignment horizontal="center"/>
    </xf>
    <xf numFmtId="49" fontId="95" fillId="0" borderId="0" xfId="762" quotePrefix="1" applyNumberFormat="1" applyFont="1" applyAlignment="1">
      <alignment horizontal="center"/>
    </xf>
    <xf numFmtId="0" fontId="98" fillId="61" borderId="84" xfId="762" quotePrefix="1" applyFont="1" applyFill="1" applyBorder="1" applyAlignment="1">
      <alignment horizontal="center"/>
    </xf>
    <xf numFmtId="0" fontId="98" fillId="61" borderId="86" xfId="762" quotePrefix="1" applyFont="1" applyFill="1" applyBorder="1" applyAlignment="1">
      <alignment horizontal="center"/>
    </xf>
    <xf numFmtId="0" fontId="98" fillId="61" borderId="84" xfId="762" applyFont="1" applyFill="1" applyBorder="1" applyAlignment="1">
      <alignment horizontal="center"/>
    </xf>
    <xf numFmtId="0" fontId="98" fillId="61" borderId="93" xfId="762" applyFont="1" applyFill="1" applyBorder="1" applyAlignment="1">
      <alignment horizontal="center"/>
    </xf>
    <xf numFmtId="0" fontId="98" fillId="59" borderId="73" xfId="762" applyFont="1" applyFill="1" applyBorder="1" applyAlignment="1">
      <alignment horizontal="left"/>
    </xf>
    <xf numFmtId="0" fontId="98" fillId="59" borderId="50" xfId="762" applyFont="1" applyFill="1" applyBorder="1" applyAlignment="1">
      <alignment horizontal="left"/>
    </xf>
    <xf numFmtId="0" fontId="92" fillId="0" borderId="0" xfId="0" applyFont="1" applyAlignment="1">
      <alignment horizontal="left" wrapText="1"/>
    </xf>
    <xf numFmtId="0" fontId="92" fillId="0" borderId="0" xfId="0" applyFont="1" applyAlignment="1">
      <alignment horizontal="left"/>
    </xf>
    <xf numFmtId="49" fontId="95" fillId="0" borderId="0" xfId="854" quotePrefix="1" applyNumberFormat="1" applyFont="1" applyAlignment="1">
      <alignment horizontal="center"/>
    </xf>
    <xf numFmtId="175" fontId="92" fillId="0" borderId="0" xfId="0" quotePrefix="1" applyNumberFormat="1" applyFont="1" applyAlignment="1">
      <alignment horizontal="left" vertical="top" wrapText="1"/>
    </xf>
    <xf numFmtId="0" fontId="91" fillId="0" borderId="0" xfId="942" applyFont="1" applyAlignment="1">
      <alignment vertical="top"/>
    </xf>
    <xf numFmtId="0" fontId="91" fillId="0" borderId="0" xfId="942" applyFont="1" applyAlignment="1">
      <alignment horizontal="left" vertical="top" wrapText="1"/>
    </xf>
    <xf numFmtId="0" fontId="91" fillId="0" borderId="0" xfId="942" applyFont="1"/>
    <xf numFmtId="0" fontId="88" fillId="0" borderId="86" xfId="762" quotePrefix="1" applyFont="1" applyBorder="1" applyAlignment="1">
      <alignment horizontal="center" vertical="center"/>
    </xf>
    <xf numFmtId="0" fontId="88" fillId="0" borderId="76" xfId="762" quotePrefix="1" applyFont="1" applyBorder="1" applyAlignment="1">
      <alignment horizontal="center" vertical="center"/>
    </xf>
    <xf numFmtId="0" fontId="88" fillId="0" borderId="77" xfId="762" quotePrefix="1" applyFont="1" applyBorder="1" applyAlignment="1">
      <alignment horizontal="center" vertical="center"/>
    </xf>
    <xf numFmtId="0" fontId="95" fillId="0" borderId="0" xfId="331" applyFont="1" applyAlignment="1">
      <alignment horizontal="center"/>
    </xf>
    <xf numFmtId="0" fontId="91" fillId="0" borderId="0" xfId="0" quotePrefix="1" applyFont="1" applyAlignment="1">
      <alignment horizontal="left" vertical="top" wrapText="1"/>
    </xf>
    <xf numFmtId="0" fontId="95" fillId="58" borderId="53" xfId="335" applyFont="1" applyFill="1" applyBorder="1" applyAlignment="1">
      <alignment horizontal="center"/>
    </xf>
    <xf numFmtId="0" fontId="95" fillId="58" borderId="4" xfId="335" applyFont="1" applyFill="1" applyBorder="1" applyAlignment="1">
      <alignment horizontal="center"/>
    </xf>
    <xf numFmtId="0" fontId="95" fillId="58" borderId="57" xfId="335" applyFont="1" applyFill="1" applyBorder="1" applyAlignment="1">
      <alignment horizontal="center"/>
    </xf>
    <xf numFmtId="0" fontId="98" fillId="58" borderId="89" xfId="335" applyFont="1" applyFill="1" applyBorder="1" applyAlignment="1">
      <alignment horizontal="center"/>
    </xf>
    <xf numFmtId="0" fontId="98" fillId="58" borderId="72" xfId="335" applyFont="1" applyFill="1" applyBorder="1" applyAlignment="1">
      <alignment horizontal="center"/>
    </xf>
    <xf numFmtId="0" fontId="98" fillId="58" borderId="90" xfId="335" applyFont="1" applyFill="1" applyBorder="1" applyAlignment="1">
      <alignment horizontal="center"/>
    </xf>
    <xf numFmtId="0" fontId="87" fillId="0" borderId="0" xfId="0" applyFont="1" applyAlignment="1">
      <alignment wrapText="1"/>
    </xf>
    <xf numFmtId="0" fontId="116" fillId="0" borderId="0" xfId="0" applyFont="1" applyAlignment="1">
      <alignment horizontal="left" vertical="top" wrapText="1"/>
    </xf>
    <xf numFmtId="0" fontId="88" fillId="61" borderId="125" xfId="0" applyFont="1" applyFill="1" applyBorder="1" applyAlignment="1">
      <alignment horizontal="center" wrapText="1"/>
    </xf>
    <xf numFmtId="0" fontId="88" fillId="61" borderId="126" xfId="0" applyFont="1" applyFill="1" applyBorder="1" applyAlignment="1">
      <alignment horizontal="center" wrapText="1"/>
    </xf>
    <xf numFmtId="0" fontId="88" fillId="61" borderId="127" xfId="0" applyFont="1" applyFill="1" applyBorder="1" applyAlignment="1">
      <alignment horizontal="center" wrapText="1"/>
    </xf>
    <xf numFmtId="0" fontId="121" fillId="0" borderId="98" xfId="0" applyFont="1" applyBorder="1" applyAlignment="1">
      <alignment horizontal="center" vertical="center" wrapText="1"/>
    </xf>
    <xf numFmtId="0" fontId="95" fillId="0" borderId="98" xfId="0" applyFont="1" applyBorder="1" applyAlignment="1">
      <alignment horizontal="center"/>
    </xf>
    <xf numFmtId="0" fontId="88" fillId="61" borderId="53" xfId="0" applyFont="1" applyFill="1" applyBorder="1" applyAlignment="1">
      <alignment horizontal="center" wrapText="1"/>
    </xf>
    <xf numFmtId="0" fontId="88" fillId="61" borderId="4" xfId="0" applyFont="1" applyFill="1" applyBorder="1" applyAlignment="1">
      <alignment horizontal="center" wrapText="1"/>
    </xf>
    <xf numFmtId="0" fontId="88" fillId="61" borderId="57" xfId="0" applyFont="1" applyFill="1" applyBorder="1" applyAlignment="1">
      <alignment horizontal="center" wrapText="1"/>
    </xf>
    <xf numFmtId="0" fontId="88" fillId="61" borderId="53" xfId="0" applyFont="1" applyFill="1" applyBorder="1" applyAlignment="1">
      <alignment horizontal="center"/>
    </xf>
    <xf numFmtId="0" fontId="88" fillId="61" borderId="4" xfId="0" applyFont="1" applyFill="1" applyBorder="1" applyAlignment="1">
      <alignment horizontal="center"/>
    </xf>
    <xf numFmtId="0" fontId="88" fillId="61" borderId="57" xfId="0" applyFont="1" applyFill="1" applyBorder="1" applyAlignment="1">
      <alignment horizontal="center"/>
    </xf>
    <xf numFmtId="0" fontId="88" fillId="0" borderId="0" xfId="0" applyFont="1" applyAlignment="1">
      <alignment horizontal="center" wrapText="1"/>
    </xf>
    <xf numFmtId="0" fontId="88" fillId="0" borderId="0" xfId="0" applyFont="1" applyAlignment="1">
      <alignment horizontal="center"/>
    </xf>
    <xf numFmtId="49" fontId="88" fillId="0" borderId="0" xfId="854" quotePrefix="1" applyNumberFormat="1" applyFont="1" applyAlignment="1">
      <alignment horizontal="center"/>
    </xf>
    <xf numFmtId="0" fontId="88" fillId="58" borderId="103" xfId="335" applyFont="1" applyFill="1" applyBorder="1" applyAlignment="1">
      <alignment horizontal="center"/>
    </xf>
    <xf numFmtId="0" fontId="88" fillId="58" borderId="101" xfId="335" applyFont="1" applyFill="1" applyBorder="1" applyAlignment="1">
      <alignment horizontal="center"/>
    </xf>
    <xf numFmtId="0" fontId="88" fillId="58" borderId="102" xfId="335" applyFont="1" applyFill="1" applyBorder="1" applyAlignment="1">
      <alignment horizontal="center"/>
    </xf>
    <xf numFmtId="0" fontId="88" fillId="58" borderId="117" xfId="335" applyFont="1" applyFill="1" applyBorder="1" applyAlignment="1">
      <alignment horizontal="center"/>
    </xf>
    <xf numFmtId="0" fontId="88" fillId="58" borderId="72" xfId="335" applyFont="1" applyFill="1" applyBorder="1" applyAlignment="1">
      <alignment horizontal="center"/>
    </xf>
    <xf numFmtId="0" fontId="88" fillId="58" borderId="90" xfId="335" applyFont="1" applyFill="1" applyBorder="1" applyAlignment="1">
      <alignment horizontal="center"/>
    </xf>
    <xf numFmtId="0" fontId="88" fillId="58" borderId="25" xfId="335" applyFont="1" applyFill="1" applyBorder="1" applyAlignment="1">
      <alignment horizontal="center" wrapText="1"/>
    </xf>
    <xf numFmtId="0" fontId="88" fillId="58" borderId="154" xfId="335" applyFont="1" applyFill="1" applyBorder="1" applyAlignment="1">
      <alignment horizontal="center" wrapText="1"/>
    </xf>
    <xf numFmtId="0" fontId="88" fillId="58" borderId="45" xfId="335" applyFont="1" applyFill="1" applyBorder="1" applyAlignment="1">
      <alignment horizontal="center"/>
    </xf>
    <xf numFmtId="0" fontId="88" fillId="58" borderId="46" xfId="335" applyFont="1" applyFill="1" applyBorder="1" applyAlignment="1">
      <alignment horizontal="center"/>
    </xf>
    <xf numFmtId="0" fontId="88" fillId="58" borderId="153" xfId="335" applyFont="1" applyFill="1" applyBorder="1" applyAlignment="1">
      <alignment horizontal="center"/>
    </xf>
    <xf numFmtId="0" fontId="88" fillId="58" borderId="121" xfId="335" applyFont="1" applyFill="1" applyBorder="1" applyAlignment="1">
      <alignment horizontal="center"/>
    </xf>
    <xf numFmtId="0" fontId="88" fillId="58" borderId="122" xfId="335" applyFont="1" applyFill="1" applyBorder="1" applyAlignment="1">
      <alignment horizontal="center"/>
    </xf>
    <xf numFmtId="0" fontId="88" fillId="58" borderId="123" xfId="335" applyFont="1" applyFill="1" applyBorder="1" applyAlignment="1">
      <alignment horizontal="center"/>
    </xf>
    <xf numFmtId="0" fontId="88" fillId="57" borderId="106" xfId="335" applyFont="1" applyFill="1" applyBorder="1" applyAlignment="1">
      <alignment horizontal="center" wrapText="1"/>
    </xf>
    <xf numFmtId="0" fontId="88" fillId="57" borderId="114" xfId="335" applyFont="1" applyFill="1" applyBorder="1" applyAlignment="1">
      <alignment horizontal="center" wrapText="1"/>
    </xf>
    <xf numFmtId="0" fontId="88" fillId="57" borderId="92" xfId="335" applyFont="1" applyFill="1" applyBorder="1" applyAlignment="1">
      <alignment horizontal="center" wrapText="1"/>
    </xf>
    <xf numFmtId="0" fontId="88" fillId="57" borderId="83" xfId="335" applyFont="1" applyFill="1" applyBorder="1" applyAlignment="1">
      <alignment horizontal="center" wrapText="1"/>
    </xf>
    <xf numFmtId="0" fontId="88" fillId="57" borderId="80" xfId="335" applyFont="1" applyFill="1" applyBorder="1" applyAlignment="1">
      <alignment horizontal="center" wrapText="1"/>
    </xf>
    <xf numFmtId="0" fontId="88" fillId="57" borderId="36" xfId="335" applyFont="1" applyFill="1" applyBorder="1" applyAlignment="1">
      <alignment horizontal="center" wrapText="1"/>
    </xf>
    <xf numFmtId="0" fontId="88" fillId="57" borderId="28" xfId="335" applyFont="1" applyFill="1" applyBorder="1" applyAlignment="1">
      <alignment horizontal="center" wrapText="1"/>
    </xf>
    <xf numFmtId="0" fontId="88" fillId="57" borderId="108" xfId="335" applyFont="1" applyFill="1" applyBorder="1" applyAlignment="1">
      <alignment horizontal="center" wrapText="1"/>
    </xf>
    <xf numFmtId="0" fontId="88" fillId="57" borderId="118" xfId="335" applyFont="1" applyFill="1" applyBorder="1" applyAlignment="1">
      <alignment horizontal="center" wrapText="1"/>
    </xf>
    <xf numFmtId="0" fontId="95" fillId="0" borderId="0" xfId="0" applyFont="1" applyAlignment="1">
      <alignment horizontal="center" wrapText="1"/>
    </xf>
    <xf numFmtId="0" fontId="0" fillId="0" borderId="0" xfId="942" applyFont="1" applyAlignment="1">
      <alignment wrapText="1"/>
    </xf>
    <xf numFmtId="0" fontId="17" fillId="63" borderId="93" xfId="331" applyFont="1" applyFill="1" applyBorder="1"/>
    <xf numFmtId="0" fontId="17" fillId="63" borderId="75" xfId="331" applyFont="1" applyFill="1" applyBorder="1"/>
    <xf numFmtId="0" fontId="17" fillId="63" borderId="39" xfId="331" applyFont="1" applyFill="1" applyBorder="1"/>
    <xf numFmtId="0" fontId="17" fillId="63" borderId="93" xfId="331" applyFont="1" applyFill="1" applyBorder="1" applyAlignment="1">
      <alignment horizontal="center" wrapText="1"/>
    </xf>
    <xf numFmtId="0" fontId="17" fillId="63" borderId="75" xfId="331" applyFont="1" applyFill="1" applyBorder="1" applyAlignment="1">
      <alignment horizontal="center" wrapText="1"/>
    </xf>
    <xf numFmtId="0" fontId="17" fillId="63" borderId="39" xfId="331" applyFont="1" applyFill="1" applyBorder="1" applyAlignment="1">
      <alignment horizontal="center" wrapText="1"/>
    </xf>
    <xf numFmtId="0" fontId="5" fillId="63" borderId="89" xfId="331" applyFont="1" applyFill="1" applyBorder="1" applyAlignment="1">
      <alignment horizontal="center"/>
    </xf>
    <xf numFmtId="0" fontId="5" fillId="63" borderId="72" xfId="331" applyFont="1" applyFill="1" applyBorder="1" applyAlignment="1">
      <alignment horizontal="center"/>
    </xf>
    <xf numFmtId="0" fontId="5" fillId="63" borderId="90" xfId="331" applyFont="1" applyFill="1" applyBorder="1" applyAlignment="1">
      <alignment horizontal="center"/>
    </xf>
    <xf numFmtId="0" fontId="17" fillId="63" borderId="84" xfId="331" applyFont="1" applyFill="1" applyBorder="1" applyAlignment="1">
      <alignment horizontal="center"/>
    </xf>
    <xf numFmtId="0" fontId="17" fillId="63" borderId="79" xfId="331" applyFont="1" applyFill="1" applyBorder="1" applyAlignment="1">
      <alignment horizontal="center"/>
    </xf>
    <xf numFmtId="0" fontId="17" fillId="63" borderId="85" xfId="331" applyFont="1" applyFill="1" applyBorder="1" applyAlignment="1">
      <alignment horizontal="center"/>
    </xf>
    <xf numFmtId="0" fontId="0" fillId="0" borderId="0" xfId="331" applyFont="1" applyAlignment="1">
      <alignment horizontal="left" wrapText="1"/>
    </xf>
    <xf numFmtId="0" fontId="0" fillId="0" borderId="0" xfId="331" applyFont="1" applyAlignment="1">
      <alignment horizontal="left" vertical="top" wrapText="1"/>
    </xf>
    <xf numFmtId="0" fontId="0" fillId="0" borderId="0" xfId="331" applyFont="1" applyAlignment="1">
      <alignment vertical="top" wrapText="1"/>
    </xf>
    <xf numFmtId="0" fontId="117" fillId="0" borderId="0" xfId="331" applyAlignment="1">
      <alignment horizontal="left" vertical="top" wrapText="1"/>
    </xf>
    <xf numFmtId="0" fontId="17" fillId="0" borderId="86" xfId="762" quotePrefix="1" applyFont="1" applyBorder="1" applyAlignment="1">
      <alignment horizontal="center" vertical="center"/>
    </xf>
    <xf numFmtId="0" fontId="17" fillId="0" borderId="76" xfId="762" quotePrefix="1" applyFont="1" applyBorder="1" applyAlignment="1">
      <alignment horizontal="center" vertical="center"/>
    </xf>
    <xf numFmtId="0" fontId="17" fillId="0" borderId="77" xfId="762" quotePrefix="1" applyFont="1" applyBorder="1" applyAlignment="1">
      <alignment horizontal="center" vertical="center"/>
    </xf>
    <xf numFmtId="0" fontId="17" fillId="63" borderId="86" xfId="331" applyFont="1" applyFill="1" applyBorder="1" applyAlignment="1">
      <alignment horizontal="center" wrapText="1"/>
    </xf>
    <xf numFmtId="0" fontId="17" fillId="63" borderId="83" xfId="331" applyFont="1" applyFill="1" applyBorder="1" applyAlignment="1">
      <alignment horizontal="center" wrapText="1"/>
    </xf>
    <xf numFmtId="0" fontId="17" fillId="63" borderId="83" xfId="331" applyFont="1" applyFill="1" applyBorder="1" applyAlignment="1">
      <alignment horizontal="center"/>
    </xf>
    <xf numFmtId="0" fontId="17" fillId="63" borderId="95" xfId="331" applyFont="1" applyFill="1" applyBorder="1" applyAlignment="1">
      <alignment horizontal="center"/>
    </xf>
    <xf numFmtId="0" fontId="17" fillId="63" borderId="94" xfId="331" applyFont="1" applyFill="1" applyBorder="1" applyAlignment="1">
      <alignment horizontal="center"/>
    </xf>
    <xf numFmtId="0" fontId="5" fillId="63" borderId="86" xfId="331" applyFont="1" applyFill="1" applyBorder="1" applyAlignment="1">
      <alignment horizontal="center"/>
    </xf>
    <xf numFmtId="0" fontId="5" fillId="63" borderId="76" xfId="331" applyFont="1" applyFill="1" applyBorder="1" applyAlignment="1">
      <alignment horizontal="center"/>
    </xf>
    <xf numFmtId="0" fontId="5" fillId="63" borderId="77" xfId="331" applyFont="1" applyFill="1" applyBorder="1" applyAlignment="1">
      <alignment horizontal="center"/>
    </xf>
    <xf numFmtId="0" fontId="92" fillId="0" borderId="0" xfId="942" applyFont="1" applyAlignment="1">
      <alignment horizontal="left" vertical="top" wrapText="1"/>
    </xf>
    <xf numFmtId="0" fontId="95" fillId="58" borderId="174" xfId="0" applyFont="1" applyFill="1" applyBorder="1" applyAlignment="1">
      <alignment horizontal="center"/>
    </xf>
    <xf numFmtId="0" fontId="95" fillId="58" borderId="175" xfId="0" applyFont="1" applyFill="1" applyBorder="1" applyAlignment="1">
      <alignment horizontal="center"/>
    </xf>
    <xf numFmtId="0" fontId="95" fillId="58" borderId="196" xfId="0" applyFont="1" applyFill="1" applyBorder="1" applyAlignment="1">
      <alignment horizontal="center"/>
    </xf>
    <xf numFmtId="0" fontId="98" fillId="58" borderId="198" xfId="0" applyFont="1" applyFill="1" applyBorder="1" applyAlignment="1">
      <alignment horizontal="center"/>
    </xf>
    <xf numFmtId="0" fontId="98" fillId="58" borderId="169" xfId="0" applyFont="1" applyFill="1" applyBorder="1" applyAlignment="1">
      <alignment horizontal="center"/>
    </xf>
    <xf numFmtId="0" fontId="98" fillId="58" borderId="170" xfId="0" applyFont="1" applyFill="1" applyBorder="1" applyAlignment="1">
      <alignment horizontal="center"/>
    </xf>
    <xf numFmtId="0" fontId="95" fillId="58" borderId="81" xfId="0" applyFont="1" applyFill="1" applyBorder="1" applyAlignment="1">
      <alignment horizontal="center" vertical="center"/>
    </xf>
    <xf numFmtId="0" fontId="87" fillId="0" borderId="0" xfId="0" applyFont="1" applyAlignment="1">
      <alignment horizontal="left" wrapText="1"/>
    </xf>
    <xf numFmtId="0" fontId="88" fillId="58" borderId="81" xfId="0" applyFont="1" applyFill="1" applyBorder="1" applyAlignment="1">
      <alignment horizontal="center" wrapText="1"/>
    </xf>
    <xf numFmtId="0" fontId="88" fillId="58" borderId="81" xfId="0" applyFont="1" applyFill="1" applyBorder="1" applyAlignment="1">
      <alignment horizontal="center" vertical="center" wrapText="1"/>
    </xf>
    <xf numFmtId="0" fontId="98" fillId="58" borderId="81" xfId="0" applyFont="1" applyFill="1" applyBorder="1" applyAlignment="1">
      <alignment horizontal="center" vertical="center" wrapText="1"/>
    </xf>
    <xf numFmtId="0" fontId="102" fillId="0" borderId="0" xfId="0" applyFont="1" applyAlignment="1">
      <alignment horizontal="left" wrapText="1"/>
    </xf>
    <xf numFmtId="0" fontId="102" fillId="0" borderId="0" xfId="0" applyFont="1" applyAlignment="1">
      <alignment horizontal="left"/>
    </xf>
    <xf numFmtId="0" fontId="88" fillId="58" borderId="88" xfId="0" applyFont="1" applyFill="1" applyBorder="1" applyAlignment="1">
      <alignment horizontal="center" vertical="center" wrapText="1"/>
    </xf>
    <xf numFmtId="0" fontId="88" fillId="58" borderId="76" xfId="0" applyFont="1" applyFill="1" applyBorder="1" applyAlignment="1">
      <alignment horizontal="center" vertical="center" wrapText="1"/>
    </xf>
    <xf numFmtId="0" fontId="88" fillId="58" borderId="87" xfId="0" applyFont="1" applyFill="1" applyBorder="1" applyAlignment="1">
      <alignment horizontal="center" vertical="center" wrapText="1"/>
    </xf>
    <xf numFmtId="0" fontId="91" fillId="0" borderId="0" xfId="0" applyFont="1" applyAlignment="1">
      <alignment horizontal="left" vertical="top" wrapText="1"/>
    </xf>
    <xf numFmtId="175" fontId="87" fillId="0" borderId="0" xfId="0" quotePrefix="1" applyNumberFormat="1" applyFont="1" applyAlignment="1">
      <alignment horizontal="left" vertical="top" wrapText="1"/>
    </xf>
    <xf numFmtId="0" fontId="95" fillId="58" borderId="85" xfId="0" quotePrefix="1" applyFont="1" applyFill="1" applyBorder="1" applyAlignment="1">
      <alignment horizontal="center" wrapText="1"/>
    </xf>
    <xf numFmtId="0" fontId="95" fillId="58" borderId="40" xfId="0" applyFont="1" applyFill="1" applyBorder="1" applyAlignment="1">
      <alignment horizontal="center" wrapText="1"/>
    </xf>
    <xf numFmtId="0" fontId="95" fillId="58" borderId="84" xfId="0" applyFont="1" applyFill="1" applyBorder="1" applyAlignment="1">
      <alignment horizontal="center" wrapText="1"/>
    </xf>
    <xf numFmtId="0" fontId="95" fillId="58" borderId="41" xfId="0" applyFont="1" applyFill="1" applyBorder="1" applyAlignment="1">
      <alignment horizontal="center" wrapText="1"/>
    </xf>
    <xf numFmtId="0" fontId="95" fillId="58" borderId="79" xfId="0" applyFont="1" applyFill="1" applyBorder="1" applyAlignment="1">
      <alignment horizontal="center" wrapText="1"/>
    </xf>
    <xf numFmtId="0" fontId="95" fillId="58" borderId="42" xfId="0" applyFont="1" applyFill="1" applyBorder="1" applyAlignment="1">
      <alignment horizontal="center" wrapText="1"/>
    </xf>
    <xf numFmtId="0" fontId="95" fillId="58" borderId="79" xfId="0" applyFont="1" applyFill="1" applyBorder="1" applyAlignment="1">
      <alignment horizontal="center" vertical="top" wrapText="1"/>
    </xf>
    <xf numFmtId="0" fontId="95" fillId="58" borderId="79" xfId="0" applyFont="1" applyFill="1" applyBorder="1" applyAlignment="1">
      <alignment horizontal="center" vertical="top"/>
    </xf>
    <xf numFmtId="164" fontId="88" fillId="57" borderId="64" xfId="4" applyNumberFormat="1" applyFont="1" applyFill="1" applyBorder="1" applyAlignment="1">
      <alignment horizontal="center" vertical="center"/>
    </xf>
    <xf numFmtId="164" fontId="88" fillId="57" borderId="4" xfId="4" applyNumberFormat="1" applyFont="1" applyFill="1" applyBorder="1" applyAlignment="1">
      <alignment horizontal="center" vertical="center"/>
    </xf>
    <xf numFmtId="164" fontId="88" fillId="57" borderId="65" xfId="4" applyNumberFormat="1" applyFont="1" applyFill="1" applyBorder="1" applyAlignment="1">
      <alignment horizontal="center" vertical="center"/>
    </xf>
    <xf numFmtId="164" fontId="88" fillId="57" borderId="64" xfId="4" applyNumberFormat="1" applyFont="1" applyFill="1" applyBorder="1" applyAlignment="1">
      <alignment horizontal="center" vertical="center" wrapText="1"/>
    </xf>
    <xf numFmtId="164" fontId="88" fillId="57" borderId="4" xfId="4" applyNumberFormat="1" applyFont="1" applyFill="1" applyBorder="1" applyAlignment="1">
      <alignment horizontal="center" vertical="center" wrapText="1"/>
    </xf>
    <xf numFmtId="164" fontId="88" fillId="57" borderId="65" xfId="4" applyNumberFormat="1" applyFont="1" applyFill="1" applyBorder="1" applyAlignment="1">
      <alignment horizontal="center" vertical="center" wrapText="1"/>
    </xf>
    <xf numFmtId="164" fontId="88" fillId="57" borderId="57" xfId="4" applyNumberFormat="1" applyFont="1" applyFill="1" applyBorder="1" applyAlignment="1">
      <alignment horizontal="center" vertical="center"/>
    </xf>
    <xf numFmtId="44" fontId="91" fillId="0" borderId="31" xfId="2" applyFont="1" applyBorder="1" applyAlignment="1">
      <alignment horizontal="center" wrapText="1"/>
    </xf>
    <xf numFmtId="44" fontId="91" fillId="0" borderId="82" xfId="2" applyFont="1" applyBorder="1" applyAlignment="1">
      <alignment horizontal="center" wrapText="1"/>
    </xf>
    <xf numFmtId="164" fontId="91" fillId="0" borderId="29" xfId="4" applyNumberFormat="1" applyFont="1" applyBorder="1" applyAlignment="1">
      <alignment horizontal="center" wrapText="1"/>
    </xf>
    <xf numFmtId="164" fontId="91" fillId="0" borderId="81" xfId="4" applyNumberFormat="1" applyFont="1" applyBorder="1" applyAlignment="1">
      <alignment horizontal="center" wrapText="1"/>
    </xf>
    <xf numFmtId="165" fontId="91" fillId="0" borderId="29" xfId="2" applyNumberFormat="1" applyFont="1" applyBorder="1" applyAlignment="1">
      <alignment horizontal="center" wrapText="1"/>
    </xf>
    <xf numFmtId="165" fontId="91" fillId="0" borderId="81" xfId="2" applyNumberFormat="1" applyFont="1" applyBorder="1" applyAlignment="1">
      <alignment horizontal="center" wrapText="1"/>
    </xf>
    <xf numFmtId="44" fontId="91" fillId="0" borderId="29" xfId="2" applyFont="1" applyBorder="1" applyAlignment="1">
      <alignment horizontal="center" wrapText="1"/>
    </xf>
    <xf numFmtId="44" fontId="91" fillId="0" borderId="81" xfId="2" applyFont="1" applyBorder="1" applyAlignment="1">
      <alignment horizontal="center" wrapText="1"/>
    </xf>
    <xf numFmtId="0" fontId="91" fillId="0" borderId="0" xfId="331" applyFont="1" applyAlignment="1">
      <alignment horizontal="left" wrapText="1"/>
    </xf>
    <xf numFmtId="0" fontId="87" fillId="0" borderId="0" xfId="0" quotePrefix="1" applyFont="1" applyAlignment="1">
      <alignment horizontal="left" vertical="center" wrapText="1"/>
    </xf>
    <xf numFmtId="0" fontId="91" fillId="0" borderId="0" xfId="331" applyFont="1" applyAlignment="1">
      <alignment horizontal="left"/>
    </xf>
    <xf numFmtId="0" fontId="127" fillId="0" borderId="36" xfId="0" applyFont="1" applyBorder="1" applyAlignment="1">
      <alignment horizontal="center" vertical="center" wrapText="1"/>
    </xf>
    <xf numFmtId="0" fontId="91" fillId="0" borderId="0" xfId="0" applyFont="1" applyAlignment="1">
      <alignment horizontal="left"/>
    </xf>
    <xf numFmtId="0" fontId="123" fillId="0" borderId="0" xfId="0" applyFont="1" applyAlignment="1">
      <alignment horizontal="left" vertical="top" wrapText="1"/>
    </xf>
    <xf numFmtId="0" fontId="95" fillId="48" borderId="86" xfId="0" applyFont="1" applyFill="1" applyBorder="1" applyAlignment="1">
      <alignment horizontal="center" vertical="center"/>
    </xf>
    <xf numFmtId="0" fontId="95" fillId="48" borderId="76" xfId="0" applyFont="1" applyFill="1" applyBorder="1" applyAlignment="1">
      <alignment horizontal="center" vertical="center"/>
    </xf>
    <xf numFmtId="0" fontId="95" fillId="48" borderId="77" xfId="0" applyFont="1" applyFill="1" applyBorder="1" applyAlignment="1">
      <alignment horizontal="center" vertical="center"/>
    </xf>
    <xf numFmtId="0" fontId="95" fillId="48" borderId="88" xfId="0" applyFont="1" applyFill="1" applyBorder="1" applyAlignment="1">
      <alignment horizontal="center" vertical="center" wrapText="1"/>
    </xf>
    <xf numFmtId="0" fontId="95" fillId="48" borderId="76" xfId="0" applyFont="1" applyFill="1" applyBorder="1" applyAlignment="1">
      <alignment horizontal="center" vertical="center" wrapText="1"/>
    </xf>
    <xf numFmtId="0" fontId="95" fillId="48" borderId="77" xfId="0" applyFont="1" applyFill="1" applyBorder="1" applyAlignment="1">
      <alignment horizontal="center" vertical="center" wrapText="1"/>
    </xf>
    <xf numFmtId="0" fontId="95" fillId="0" borderId="89" xfId="0" applyFont="1" applyBorder="1" applyAlignment="1">
      <alignment horizontal="center" vertical="center" wrapText="1"/>
    </xf>
    <xf numFmtId="0" fontId="95" fillId="0" borderId="72" xfId="0" applyFont="1" applyBorder="1" applyAlignment="1">
      <alignment horizontal="center" vertical="center" wrapText="1"/>
    </xf>
    <xf numFmtId="0" fontId="95" fillId="0" borderId="90" xfId="0" applyFont="1" applyBorder="1" applyAlignment="1">
      <alignment horizontal="center" vertical="center" wrapText="1"/>
    </xf>
    <xf numFmtId="0" fontId="84" fillId="0" borderId="0" xfId="0" applyFont="1" applyAlignment="1">
      <alignment horizontal="center" wrapText="1"/>
    </xf>
    <xf numFmtId="0" fontId="91" fillId="0" borderId="0" xfId="0" applyFont="1" applyAlignment="1">
      <alignment horizontal="left" vertical="center" wrapText="1"/>
    </xf>
    <xf numFmtId="0" fontId="87" fillId="0" borderId="0" xfId="0" applyFont="1" applyAlignment="1">
      <alignment horizontal="left" vertical="center" wrapText="1"/>
    </xf>
    <xf numFmtId="0" fontId="91" fillId="0" borderId="0" xfId="0" applyFont="1" applyAlignment="1">
      <alignment horizontal="left" vertical="center"/>
    </xf>
    <xf numFmtId="0" fontId="95" fillId="0" borderId="86" xfId="0" applyFont="1" applyBorder="1" applyAlignment="1" applyProtection="1">
      <alignment horizontal="center" vertical="center" wrapText="1"/>
      <protection locked="0"/>
    </xf>
    <xf numFmtId="0" fontId="95" fillId="0" borderId="76" xfId="0" applyFont="1" applyBorder="1" applyAlignment="1" applyProtection="1">
      <alignment horizontal="center" vertical="center" wrapText="1"/>
      <protection locked="0"/>
    </xf>
    <xf numFmtId="0" fontId="95" fillId="0" borderId="77" xfId="0" applyFont="1" applyBorder="1" applyAlignment="1" applyProtection="1">
      <alignment horizontal="center" vertical="center" wrapText="1"/>
      <protection locked="0"/>
    </xf>
    <xf numFmtId="0" fontId="95" fillId="0" borderId="70" xfId="0" applyFont="1" applyBorder="1" applyAlignment="1" applyProtection="1">
      <alignment horizontal="center" vertical="center" wrapText="1"/>
      <protection locked="0"/>
    </xf>
    <xf numFmtId="0" fontId="95" fillId="0" borderId="91" xfId="0" applyFont="1" applyBorder="1" applyAlignment="1" applyProtection="1">
      <alignment horizontal="center" vertical="center" wrapText="1"/>
      <protection locked="0"/>
    </xf>
    <xf numFmtId="0" fontId="95" fillId="0" borderId="71" xfId="0" applyFont="1" applyBorder="1" applyAlignment="1" applyProtection="1">
      <alignment horizontal="center" vertical="center" wrapText="1"/>
      <protection locked="0"/>
    </xf>
    <xf numFmtId="0" fontId="95" fillId="0" borderId="86" xfId="0" applyFont="1" applyBorder="1" applyAlignment="1">
      <alignment horizontal="center" wrapText="1"/>
    </xf>
    <xf numFmtId="0" fontId="95" fillId="0" borderId="76" xfId="0" applyFont="1" applyBorder="1" applyAlignment="1">
      <alignment horizontal="center" wrapText="1"/>
    </xf>
    <xf numFmtId="0" fontId="95" fillId="0" borderId="77" xfId="0" applyFont="1" applyBorder="1" applyAlignment="1">
      <alignment horizontal="center" wrapText="1"/>
    </xf>
    <xf numFmtId="0" fontId="95" fillId="0" borderId="56" xfId="0" applyFont="1" applyBorder="1" applyAlignment="1">
      <alignment horizontal="center" wrapText="1"/>
    </xf>
    <xf numFmtId="0" fontId="95" fillId="0" borderId="98" xfId="0" applyFont="1" applyBorder="1" applyAlignment="1">
      <alignment horizontal="center" wrapText="1"/>
    </xf>
    <xf numFmtId="0" fontId="95" fillId="0" borderId="97" xfId="0" applyFont="1" applyBorder="1" applyAlignment="1">
      <alignment horizontal="center" wrapText="1"/>
    </xf>
    <xf numFmtId="0" fontId="95" fillId="0" borderId="70" xfId="0" applyFont="1" applyBorder="1" applyAlignment="1">
      <alignment horizontal="center" wrapText="1"/>
    </xf>
    <xf numFmtId="0" fontId="95" fillId="0" borderId="91" xfId="0" applyFont="1" applyBorder="1" applyAlignment="1">
      <alignment horizontal="center" wrapText="1"/>
    </xf>
    <xf numFmtId="0" fontId="95" fillId="0" borderId="71" xfId="0" applyFont="1" applyBorder="1" applyAlignment="1">
      <alignment horizontal="center" wrapText="1"/>
    </xf>
    <xf numFmtId="0" fontId="95" fillId="0" borderId="89" xfId="0" applyFont="1" applyBorder="1" applyAlignment="1">
      <alignment horizontal="center" wrapText="1"/>
    </xf>
    <xf numFmtId="0" fontId="95" fillId="0" borderId="72" xfId="0" applyFont="1" applyBorder="1" applyAlignment="1">
      <alignment horizontal="center" wrapText="1"/>
    </xf>
    <xf numFmtId="0" fontId="95" fillId="0" borderId="90" xfId="0" applyFont="1" applyBorder="1" applyAlignment="1">
      <alignment horizontal="center" wrapText="1"/>
    </xf>
    <xf numFmtId="0" fontId="17" fillId="63" borderId="53" xfId="331" applyFont="1" applyFill="1" applyBorder="1" applyAlignment="1">
      <alignment horizontal="center" vertical="center" wrapText="1"/>
    </xf>
    <xf numFmtId="0" fontId="17" fillId="63" borderId="4" xfId="331" applyFont="1" applyFill="1" applyBorder="1" applyAlignment="1">
      <alignment horizontal="center" vertical="center" wrapText="1"/>
    </xf>
    <xf numFmtId="0" fontId="17" fillId="63" borderId="57" xfId="331" applyFont="1" applyFill="1" applyBorder="1" applyAlignment="1">
      <alignment horizontal="center" vertical="center" wrapText="1"/>
    </xf>
    <xf numFmtId="0" fontId="95" fillId="0" borderId="51" xfId="0" applyFont="1" applyBorder="1" applyAlignment="1">
      <alignment horizontal="center" vertical="center" wrapText="1"/>
    </xf>
    <xf numFmtId="0" fontId="95" fillId="0" borderId="58" xfId="0" applyFont="1" applyBorder="1" applyAlignment="1">
      <alignment horizontal="center" vertical="center" wrapText="1"/>
    </xf>
    <xf numFmtId="0" fontId="95" fillId="0" borderId="59" xfId="0" applyFont="1" applyBorder="1" applyAlignment="1">
      <alignment horizontal="center" vertical="center" wrapText="1"/>
    </xf>
    <xf numFmtId="0" fontId="16" fillId="63" borderId="86" xfId="331" applyFont="1" applyFill="1" applyBorder="1" applyAlignment="1">
      <alignment horizontal="center" vertical="center" wrapText="1"/>
    </xf>
    <xf numFmtId="0" fontId="16" fillId="63" borderId="76" xfId="331" applyFont="1" applyFill="1" applyBorder="1" applyAlignment="1">
      <alignment horizontal="center" vertical="center" wrapText="1"/>
    </xf>
    <xf numFmtId="0" fontId="16" fillId="63" borderId="77" xfId="331" applyFont="1" applyFill="1" applyBorder="1" applyAlignment="1">
      <alignment horizontal="center" vertical="center" wrapText="1"/>
    </xf>
    <xf numFmtId="0" fontId="155" fillId="63" borderId="86" xfId="331" applyFont="1" applyFill="1" applyBorder="1" applyAlignment="1">
      <alignment horizontal="center" vertical="center" wrapText="1"/>
    </xf>
    <xf numFmtId="0" fontId="155" fillId="63" borderId="51" xfId="331" applyFont="1" applyFill="1" applyBorder="1" applyAlignment="1">
      <alignment horizontal="center" vertical="center" wrapText="1"/>
    </xf>
    <xf numFmtId="0" fontId="16" fillId="63" borderId="58" xfId="331" applyFont="1" applyFill="1" applyBorder="1" applyAlignment="1">
      <alignment horizontal="center" vertical="center" wrapText="1"/>
    </xf>
    <xf numFmtId="0" fontId="16" fillId="63" borderId="59" xfId="331" applyFont="1" applyFill="1" applyBorder="1" applyAlignment="1">
      <alignment horizontal="center" vertical="center" wrapText="1"/>
    </xf>
    <xf numFmtId="0" fontId="16" fillId="63" borderId="51" xfId="331" quotePrefix="1" applyFont="1" applyFill="1" applyBorder="1" applyAlignment="1">
      <alignment horizontal="center" vertical="center" wrapText="1"/>
    </xf>
    <xf numFmtId="0" fontId="16" fillId="63" borderId="37" xfId="331" quotePrefix="1" applyFont="1" applyFill="1" applyBorder="1" applyAlignment="1">
      <alignment horizontal="center" vertical="center" wrapText="1"/>
    </xf>
    <xf numFmtId="0" fontId="16" fillId="63" borderId="29" xfId="331" applyFont="1" applyFill="1" applyBorder="1" applyAlignment="1">
      <alignment horizontal="center" vertical="center" wrapText="1"/>
    </xf>
    <xf numFmtId="0" fontId="117" fillId="63" borderId="95" xfId="331" applyFill="1" applyBorder="1" applyAlignment="1">
      <alignment horizontal="center" wrapText="1"/>
    </xf>
    <xf numFmtId="0" fontId="117" fillId="63" borderId="94" xfId="331" applyFill="1" applyBorder="1" applyAlignment="1">
      <alignment horizontal="center" wrapText="1"/>
    </xf>
    <xf numFmtId="0" fontId="17" fillId="63" borderId="86" xfId="331" applyFont="1" applyFill="1" applyBorder="1" applyAlignment="1">
      <alignment horizontal="center" vertical="center" wrapText="1"/>
    </xf>
    <xf numFmtId="0" fontId="17" fillId="63" borderId="76" xfId="331" applyFont="1" applyFill="1" applyBorder="1" applyAlignment="1">
      <alignment horizontal="center" vertical="center" wrapText="1"/>
    </xf>
    <xf numFmtId="0" fontId="17" fillId="63" borderId="77" xfId="331" applyFont="1" applyFill="1" applyBorder="1" applyAlignment="1">
      <alignment horizontal="center" vertical="center" wrapText="1"/>
    </xf>
    <xf numFmtId="0" fontId="91" fillId="0" borderId="83" xfId="0" applyFont="1" applyBorder="1" applyAlignment="1">
      <alignment horizontal="left" wrapText="1" indent="1"/>
    </xf>
    <xf numFmtId="0" fontId="91" fillId="0" borderId="95" xfId="0" applyFont="1" applyBorder="1" applyAlignment="1">
      <alignment horizontal="left" wrapText="1" indent="1"/>
    </xf>
    <xf numFmtId="0" fontId="91" fillId="0" borderId="94" xfId="0" applyFont="1" applyBorder="1" applyAlignment="1">
      <alignment horizontal="left" wrapText="1" indent="1"/>
    </xf>
    <xf numFmtId="0" fontId="88" fillId="59" borderId="70" xfId="0" applyFont="1" applyFill="1" applyBorder="1" applyAlignment="1">
      <alignment horizontal="left" wrapText="1"/>
    </xf>
    <xf numFmtId="0" fontId="88" fillId="59" borderId="91" xfId="0" applyFont="1" applyFill="1" applyBorder="1" applyAlignment="1">
      <alignment horizontal="left" wrapText="1"/>
    </xf>
    <xf numFmtId="0" fontId="88" fillId="59" borderId="71" xfId="0" applyFont="1" applyFill="1" applyBorder="1" applyAlignment="1">
      <alignment horizontal="left" wrapText="1"/>
    </xf>
    <xf numFmtId="0" fontId="88" fillId="0" borderId="25" xfId="0" applyFont="1" applyBorder="1" applyAlignment="1">
      <alignment horizontal="left" wrapText="1"/>
    </xf>
    <xf numFmtId="0" fontId="88" fillId="0" borderId="0" xfId="0" applyFont="1" applyAlignment="1">
      <alignment horizontal="left" wrapText="1"/>
    </xf>
    <xf numFmtId="0" fontId="88" fillId="0" borderId="26" xfId="0" applyFont="1" applyBorder="1" applyAlignment="1">
      <alignment horizontal="left" wrapText="1"/>
    </xf>
    <xf numFmtId="0" fontId="91" fillId="59" borderId="34" xfId="0" applyFont="1" applyFill="1" applyBorder="1" applyAlignment="1">
      <alignment horizontal="left" wrapText="1" indent="1"/>
    </xf>
    <xf numFmtId="0" fontId="91" fillId="59" borderId="36" xfId="0" applyFont="1" applyFill="1" applyBorder="1" applyAlignment="1">
      <alignment horizontal="left" wrapText="1" indent="1"/>
    </xf>
    <xf numFmtId="0" fontId="91" fillId="59" borderId="48" xfId="0" applyFont="1" applyFill="1" applyBorder="1" applyAlignment="1">
      <alignment horizontal="left" wrapText="1" indent="1"/>
    </xf>
    <xf numFmtId="0" fontId="91" fillId="59" borderId="83" xfId="0" applyFont="1" applyFill="1" applyBorder="1" applyAlignment="1">
      <alignment horizontal="left" wrapText="1" indent="1"/>
    </xf>
    <xf numFmtId="0" fontId="91" fillId="59" borderId="95" xfId="0" applyFont="1" applyFill="1" applyBorder="1" applyAlignment="1">
      <alignment horizontal="left" wrapText="1" indent="1"/>
    </xf>
    <xf numFmtId="0" fontId="91" fillId="59" borderId="94" xfId="0" applyFont="1" applyFill="1" applyBorder="1" applyAlignment="1">
      <alignment horizontal="left" wrapText="1" indent="1"/>
    </xf>
    <xf numFmtId="6" fontId="91" fillId="0" borderId="0" xfId="0" applyNumberFormat="1" applyFont="1" applyAlignment="1">
      <alignment horizontal="left" vertical="top" wrapText="1"/>
    </xf>
    <xf numFmtId="0" fontId="115" fillId="0" borderId="53" xfId="0" applyFont="1" applyBorder="1" applyAlignment="1">
      <alignment horizontal="center" wrapText="1"/>
    </xf>
    <xf numFmtId="0" fontId="95" fillId="0" borderId="57" xfId="0" applyFont="1" applyBorder="1" applyAlignment="1">
      <alignment horizontal="center" wrapText="1"/>
    </xf>
    <xf numFmtId="0" fontId="95" fillId="0" borderId="53" xfId="0" applyFont="1" applyBorder="1" applyAlignment="1">
      <alignment horizontal="center" wrapText="1"/>
    </xf>
    <xf numFmtId="0" fontId="87" fillId="0" borderId="0" xfId="0" applyFont="1"/>
    <xf numFmtId="0" fontId="123" fillId="0" borderId="0" xfId="0" applyFont="1" applyAlignment="1">
      <alignment horizontal="left" wrapText="1"/>
    </xf>
    <xf numFmtId="0" fontId="95" fillId="0" borderId="53" xfId="0" applyFont="1" applyBorder="1" applyAlignment="1">
      <alignment horizontal="center" vertical="center" wrapText="1"/>
    </xf>
    <xf numFmtId="0" fontId="95" fillId="0" borderId="57" xfId="0" applyFont="1" applyBorder="1" applyAlignment="1">
      <alignment horizontal="center" vertical="center" wrapText="1"/>
    </xf>
    <xf numFmtId="0" fontId="95" fillId="58" borderId="86" xfId="331" quotePrefix="1" applyFont="1" applyFill="1" applyBorder="1" applyAlignment="1">
      <alignment horizontal="center"/>
    </xf>
    <xf numFmtId="0" fontId="95" fillId="58" borderId="76" xfId="331" quotePrefix="1" applyFont="1" applyFill="1" applyBorder="1" applyAlignment="1">
      <alignment horizontal="center"/>
    </xf>
    <xf numFmtId="0" fontId="95" fillId="58" borderId="77" xfId="331" quotePrefix="1" applyFont="1" applyFill="1" applyBorder="1" applyAlignment="1">
      <alignment horizontal="center"/>
    </xf>
    <xf numFmtId="0" fontId="92" fillId="0" borderId="0" xfId="0" applyFont="1" applyAlignment="1">
      <alignment vertical="center"/>
    </xf>
    <xf numFmtId="0" fontId="138" fillId="0" borderId="0" xfId="0" applyFont="1" applyAlignment="1">
      <alignment horizontal="left" vertical="center"/>
    </xf>
    <xf numFmtId="0" fontId="92" fillId="0" borderId="0" xfId="0" applyFont="1" applyAlignment="1">
      <alignment horizontal="left" vertical="center"/>
    </xf>
    <xf numFmtId="0" fontId="5" fillId="0" borderId="0" xfId="335" applyFont="1" applyAlignment="1">
      <alignment horizontal="center" wrapText="1"/>
    </xf>
    <xf numFmtId="0" fontId="138" fillId="0" borderId="0" xfId="0" applyFont="1" applyAlignment="1">
      <alignment horizontal="left" vertical="center" wrapText="1"/>
    </xf>
    <xf numFmtId="0" fontId="92" fillId="0" borderId="0" xfId="0" applyFont="1" applyAlignment="1">
      <alignment horizontal="left" vertical="center" wrapText="1"/>
    </xf>
    <xf numFmtId="0" fontId="88" fillId="0" borderId="103" xfId="0" applyFont="1" applyBorder="1" applyAlignment="1">
      <alignment horizontal="center" vertical="center" wrapText="1"/>
    </xf>
    <xf numFmtId="0" fontId="88" fillId="0" borderId="101" xfId="0" applyFont="1" applyBorder="1" applyAlignment="1">
      <alignment horizontal="center" vertical="center" wrapText="1"/>
    </xf>
    <xf numFmtId="0" fontId="88" fillId="0" borderId="102" xfId="0" applyFont="1" applyBorder="1" applyAlignment="1">
      <alignment horizontal="center" vertical="center" wrapText="1"/>
    </xf>
    <xf numFmtId="0" fontId="88" fillId="0" borderId="103" xfId="30979" applyFont="1" applyBorder="1" applyAlignment="1">
      <alignment horizontal="center" vertical="center" wrapText="1"/>
    </xf>
    <xf numFmtId="0" fontId="88" fillId="0" borderId="101" xfId="30979" applyFont="1" applyBorder="1" applyAlignment="1">
      <alignment horizontal="center" vertical="center" wrapText="1"/>
    </xf>
    <xf numFmtId="0" fontId="88" fillId="0" borderId="102" xfId="30979" applyFont="1" applyBorder="1" applyAlignment="1">
      <alignment horizontal="center" vertical="center" wrapText="1"/>
    </xf>
    <xf numFmtId="0" fontId="95" fillId="0" borderId="0" xfId="30981" applyFont="1" applyAlignment="1">
      <alignment horizontal="center"/>
    </xf>
    <xf numFmtId="0" fontId="91" fillId="0" borderId="0" xfId="30974" quotePrefix="1" applyFont="1" applyAlignment="1">
      <alignment horizontal="left"/>
    </xf>
    <xf numFmtId="0" fontId="88" fillId="58" borderId="77" xfId="0" applyFont="1" applyFill="1" applyBorder="1" applyAlignment="1">
      <alignment horizontal="center" vertical="center" wrapText="1"/>
    </xf>
    <xf numFmtId="0" fontId="88" fillId="58" borderId="71" xfId="0" applyFont="1" applyFill="1" applyBorder="1" applyAlignment="1">
      <alignment horizontal="center" vertical="center" wrapText="1"/>
    </xf>
    <xf numFmtId="0" fontId="88" fillId="58" borderId="88" xfId="0" quotePrefix="1" applyFont="1" applyFill="1" applyBorder="1" applyAlignment="1">
      <alignment horizontal="center" vertical="center" wrapText="1"/>
    </xf>
    <xf numFmtId="0" fontId="88" fillId="58" borderId="78" xfId="0" applyFont="1" applyFill="1" applyBorder="1" applyAlignment="1">
      <alignment horizontal="center" vertical="center" wrapText="1"/>
    </xf>
    <xf numFmtId="0" fontId="88" fillId="58" borderId="93" xfId="0" applyFont="1" applyFill="1" applyBorder="1" applyAlignment="1">
      <alignment horizontal="center" vertical="center" wrapText="1"/>
    </xf>
    <xf numFmtId="0" fontId="88" fillId="58" borderId="39" xfId="0" applyFont="1" applyFill="1" applyBorder="1" applyAlignment="1">
      <alignment horizontal="center" vertical="center" wrapText="1"/>
    </xf>
    <xf numFmtId="0" fontId="88" fillId="58" borderId="89" xfId="0" applyFont="1" applyFill="1" applyBorder="1" applyAlignment="1">
      <alignment horizontal="center" vertical="center" wrapText="1"/>
    </xf>
    <xf numFmtId="0" fontId="91" fillId="58" borderId="34" xfId="0" applyFont="1" applyFill="1" applyBorder="1" applyAlignment="1">
      <alignment horizontal="center" vertical="center" wrapText="1"/>
    </xf>
    <xf numFmtId="0" fontId="88" fillId="58" borderId="199" xfId="0" applyFont="1" applyFill="1" applyBorder="1" applyAlignment="1">
      <alignment horizontal="center" vertical="center" wrapText="1"/>
    </xf>
    <xf numFmtId="0" fontId="88" fillId="58" borderId="200" xfId="0" applyFont="1" applyFill="1" applyBorder="1" applyAlignment="1">
      <alignment horizontal="center" vertical="center" wrapText="1"/>
    </xf>
    <xf numFmtId="0" fontId="88" fillId="58" borderId="177" xfId="0" applyFont="1" applyFill="1" applyBorder="1" applyAlignment="1">
      <alignment horizontal="center" vertical="center" wrapText="1"/>
    </xf>
    <xf numFmtId="0" fontId="88" fillId="58" borderId="179" xfId="0" applyFont="1" applyFill="1" applyBorder="1" applyAlignment="1">
      <alignment horizontal="center" vertical="center" wrapText="1"/>
    </xf>
    <xf numFmtId="0" fontId="88" fillId="58" borderId="77" xfId="0" quotePrefix="1" applyFont="1" applyFill="1" applyBorder="1" applyAlignment="1">
      <alignment horizontal="center" vertical="center" wrapText="1"/>
    </xf>
    <xf numFmtId="0" fontId="98" fillId="58" borderId="86" xfId="331" applyFont="1" applyFill="1" applyBorder="1" applyAlignment="1">
      <alignment horizontal="center" vertical="center"/>
    </xf>
    <xf numFmtId="0" fontId="98" fillId="58" borderId="75" xfId="331" applyFont="1" applyFill="1" applyBorder="1" applyAlignment="1">
      <alignment horizontal="center" vertical="center"/>
    </xf>
    <xf numFmtId="0" fontId="98" fillId="58" borderId="39" xfId="331" applyFont="1" applyFill="1" applyBorder="1" applyAlignment="1">
      <alignment horizontal="center" vertical="center"/>
    </xf>
    <xf numFmtId="0" fontId="88" fillId="58" borderId="174" xfId="331" applyFont="1" applyFill="1" applyBorder="1" applyAlignment="1">
      <alignment horizontal="center" vertical="center" wrapText="1"/>
    </xf>
    <xf numFmtId="0" fontId="88" fillId="58" borderId="175" xfId="331" applyFont="1" applyFill="1" applyBorder="1" applyAlignment="1">
      <alignment horizontal="center" vertical="center" wrapText="1"/>
    </xf>
    <xf numFmtId="0" fontId="88" fillId="58" borderId="101" xfId="0" applyFont="1" applyFill="1" applyBorder="1" applyAlignment="1">
      <alignment horizontal="center" vertical="center" wrapText="1"/>
    </xf>
    <xf numFmtId="0" fontId="88" fillId="58" borderId="102" xfId="0" applyFont="1" applyFill="1" applyBorder="1" applyAlignment="1">
      <alignment horizontal="center" vertical="center" wrapText="1"/>
    </xf>
    <xf numFmtId="0" fontId="165" fillId="58" borderId="102" xfId="331" applyFont="1" applyFill="1" applyBorder="1" applyAlignment="1">
      <alignment horizontal="center" vertical="center" wrapText="1"/>
    </xf>
    <xf numFmtId="0" fontId="88" fillId="58" borderId="171" xfId="331" applyFont="1" applyFill="1" applyBorder="1" applyAlignment="1">
      <alignment horizontal="center" vertical="center" wrapText="1"/>
    </xf>
    <xf numFmtId="0" fontId="88" fillId="58" borderId="170" xfId="331" applyFont="1" applyFill="1" applyBorder="1" applyAlignment="1">
      <alignment horizontal="center" vertical="center" wrapText="1"/>
    </xf>
    <xf numFmtId="0" fontId="88" fillId="58" borderId="69" xfId="331" applyFont="1" applyFill="1" applyBorder="1" applyAlignment="1">
      <alignment horizontal="center" vertical="center" wrapText="1"/>
    </xf>
    <xf numFmtId="0" fontId="88" fillId="58" borderId="32" xfId="331" applyFont="1" applyFill="1" applyBorder="1" applyAlignment="1">
      <alignment horizontal="center" vertical="center" wrapText="1"/>
    </xf>
    <xf numFmtId="0" fontId="88" fillId="58" borderId="99" xfId="331" applyFont="1" applyFill="1" applyBorder="1" applyAlignment="1">
      <alignment horizontal="center" vertical="center" wrapText="1"/>
    </xf>
    <xf numFmtId="0" fontId="88" fillId="58" borderId="30" xfId="331" applyFont="1" applyFill="1" applyBorder="1" applyAlignment="1">
      <alignment horizontal="center" vertical="center" wrapText="1"/>
    </xf>
    <xf numFmtId="0" fontId="88" fillId="58" borderId="78" xfId="331" applyFont="1" applyFill="1" applyBorder="1" applyAlignment="1">
      <alignment horizontal="center" vertical="center" wrapText="1"/>
    </xf>
    <xf numFmtId="0" fontId="88" fillId="58" borderId="176" xfId="331" applyFont="1" applyFill="1" applyBorder="1" applyAlignment="1">
      <alignment horizontal="center" vertical="center" wrapText="1"/>
    </xf>
    <xf numFmtId="0" fontId="88" fillId="58" borderId="178" xfId="331" applyFont="1" applyFill="1" applyBorder="1" applyAlignment="1">
      <alignment horizontal="center" vertical="center" wrapText="1"/>
    </xf>
    <xf numFmtId="0" fontId="88" fillId="58" borderId="177" xfId="331" applyFont="1" applyFill="1" applyBorder="1" applyAlignment="1">
      <alignment horizontal="center" vertical="center" wrapText="1"/>
    </xf>
    <xf numFmtId="0" fontId="88" fillId="58" borderId="179" xfId="331" applyFont="1" applyFill="1" applyBorder="1" applyAlignment="1">
      <alignment horizontal="center" vertical="center" wrapText="1"/>
    </xf>
    <xf numFmtId="0" fontId="88" fillId="58" borderId="66" xfId="331" applyFont="1" applyFill="1" applyBorder="1" applyAlignment="1">
      <alignment horizontal="center" vertical="center" wrapText="1"/>
    </xf>
    <xf numFmtId="0" fontId="88" fillId="58" borderId="134" xfId="331" applyFont="1" applyFill="1" applyBorder="1" applyAlignment="1">
      <alignment horizontal="center" vertical="center" wrapText="1"/>
    </xf>
    <xf numFmtId="0" fontId="88" fillId="58" borderId="165" xfId="331" applyFont="1" applyFill="1" applyBorder="1" applyAlignment="1">
      <alignment horizontal="center" vertical="center" wrapText="1"/>
    </xf>
    <xf numFmtId="0" fontId="88" fillId="58" borderId="28" xfId="331" applyFont="1" applyFill="1" applyBorder="1" applyAlignment="1">
      <alignment horizontal="center" vertical="center" wrapText="1"/>
    </xf>
    <xf numFmtId="0" fontId="88" fillId="58" borderId="29" xfId="331" applyFont="1" applyFill="1" applyBorder="1" applyAlignment="1">
      <alignment horizontal="center" vertical="center" wrapText="1"/>
    </xf>
    <xf numFmtId="0" fontId="88" fillId="58" borderId="31" xfId="331" applyFont="1" applyFill="1" applyBorder="1" applyAlignment="1">
      <alignment horizontal="center" vertical="center" wrapText="1"/>
    </xf>
    <xf numFmtId="0" fontId="88" fillId="58" borderId="25" xfId="331" applyFont="1" applyFill="1" applyBorder="1" applyAlignment="1">
      <alignment horizontal="center" vertical="center" wrapText="1"/>
    </xf>
    <xf numFmtId="0" fontId="88" fillId="58" borderId="0" xfId="331" applyFont="1" applyFill="1" applyAlignment="1">
      <alignment horizontal="center" vertical="center" wrapText="1"/>
    </xf>
    <xf numFmtId="0" fontId="88" fillId="58" borderId="26" xfId="331" applyFont="1" applyFill="1" applyBorder="1" applyAlignment="1">
      <alignment horizontal="center" vertical="center" wrapText="1"/>
    </xf>
    <xf numFmtId="0" fontId="88" fillId="58" borderId="98" xfId="331" applyFont="1" applyFill="1" applyBorder="1" applyAlignment="1">
      <alignment horizontal="center" vertical="center" wrapText="1"/>
    </xf>
    <xf numFmtId="0" fontId="88" fillId="58" borderId="41" xfId="331" applyFont="1" applyFill="1" applyBorder="1" applyAlignment="1">
      <alignment horizontal="center" vertical="center" wrapText="1"/>
    </xf>
    <xf numFmtId="0" fontId="88" fillId="58" borderId="169" xfId="0" applyFont="1" applyFill="1" applyBorder="1" applyAlignment="1">
      <alignment horizontal="center" vertical="center" wrapText="1"/>
    </xf>
    <xf numFmtId="0" fontId="88" fillId="58" borderId="170" xfId="0" applyFont="1" applyFill="1" applyBorder="1" applyAlignment="1">
      <alignment horizontal="center" vertical="center" wrapText="1"/>
    </xf>
    <xf numFmtId="0" fontId="88" fillId="58" borderId="42" xfId="331" applyFont="1" applyFill="1" applyBorder="1" applyAlignment="1">
      <alignment horizontal="center" vertical="center" wrapText="1"/>
    </xf>
    <xf numFmtId="0" fontId="88" fillId="58" borderId="133" xfId="331" applyFont="1" applyFill="1" applyBorder="1" applyAlignment="1">
      <alignment horizontal="center" vertical="center" wrapText="1"/>
    </xf>
    <xf numFmtId="0" fontId="91" fillId="0" borderId="164" xfId="0" applyFont="1" applyBorder="1" applyAlignment="1">
      <alignment horizontal="center" vertical="center" wrapText="1"/>
    </xf>
    <xf numFmtId="0" fontId="109" fillId="0" borderId="0" xfId="331" applyFont="1" applyAlignment="1">
      <alignment horizontal="left" wrapText="1"/>
    </xf>
    <xf numFmtId="0" fontId="130" fillId="0" borderId="0" xfId="0" applyFont="1" applyAlignment="1">
      <alignment horizontal="left" wrapText="1"/>
    </xf>
    <xf numFmtId="0" fontId="109" fillId="0" borderId="0" xfId="331" applyFont="1" applyAlignment="1">
      <alignment horizontal="left" vertical="top" wrapText="1"/>
    </xf>
    <xf numFmtId="0" fontId="109" fillId="0" borderId="0" xfId="0" applyFont="1" applyAlignment="1">
      <alignment wrapText="1"/>
    </xf>
    <xf numFmtId="0" fontId="91" fillId="0" borderId="0" xfId="3350" applyFont="1" applyAlignment="1">
      <alignment wrapText="1"/>
    </xf>
    <xf numFmtId="0" fontId="95" fillId="0" borderId="53" xfId="330" applyFont="1" applyBorder="1" applyAlignment="1">
      <alignment horizontal="center" vertical="center" wrapText="1"/>
    </xf>
    <xf numFmtId="0" fontId="95" fillId="0" borderId="4" xfId="330" applyFont="1" applyBorder="1" applyAlignment="1">
      <alignment horizontal="center" vertical="center"/>
    </xf>
    <xf numFmtId="0" fontId="95" fillId="0" borderId="57" xfId="330" applyFont="1" applyBorder="1" applyAlignment="1">
      <alignment horizontal="center" vertical="center"/>
    </xf>
    <xf numFmtId="0" fontId="109" fillId="0" borderId="0" xfId="3350" applyFont="1" applyAlignment="1">
      <alignment horizontal="left" wrapText="1"/>
    </xf>
    <xf numFmtId="0" fontId="91" fillId="0" borderId="0" xfId="3350" applyFont="1" applyAlignment="1">
      <alignment horizontal="left" wrapText="1"/>
    </xf>
    <xf numFmtId="0" fontId="95" fillId="0" borderId="89" xfId="331" applyFont="1" applyBorder="1" applyAlignment="1">
      <alignment horizontal="center" vertical="center" wrapText="1"/>
    </xf>
    <xf numFmtId="0" fontId="95" fillId="0" borderId="72" xfId="331" applyFont="1" applyBorder="1" applyAlignment="1">
      <alignment horizontal="center" vertical="center" wrapText="1"/>
    </xf>
    <xf numFmtId="0" fontId="95" fillId="0" borderId="90" xfId="331" applyFont="1" applyBorder="1" applyAlignment="1">
      <alignment horizontal="center" vertical="center" wrapText="1"/>
    </xf>
    <xf numFmtId="0" fontId="95" fillId="0" borderId="56" xfId="331" applyFont="1" applyBorder="1" applyAlignment="1">
      <alignment horizontal="center" vertical="center" wrapText="1"/>
    </xf>
    <xf numFmtId="0" fontId="95" fillId="0" borderId="98" xfId="331" applyFont="1" applyBorder="1" applyAlignment="1">
      <alignment horizontal="center" vertical="center" wrapText="1"/>
    </xf>
    <xf numFmtId="0" fontId="95" fillId="0" borderId="97" xfId="331" applyFont="1" applyBorder="1" applyAlignment="1">
      <alignment horizontal="center" vertical="center" wrapText="1"/>
    </xf>
    <xf numFmtId="0" fontId="115" fillId="0" borderId="0" xfId="0" applyFont="1" applyAlignment="1">
      <alignment horizontal="center" wrapText="1"/>
    </xf>
    <xf numFmtId="0" fontId="116" fillId="0" borderId="0" xfId="0" applyFont="1" applyAlignment="1">
      <alignment horizontal="left" vertical="center" wrapText="1"/>
    </xf>
    <xf numFmtId="0" fontId="98" fillId="0" borderId="0" xfId="0" applyFont="1" applyAlignment="1">
      <alignment horizontal="left" vertical="center" wrapText="1"/>
    </xf>
    <xf numFmtId="0" fontId="87" fillId="0" borderId="0" xfId="0" applyFont="1" applyAlignment="1">
      <alignment horizontal="left" vertical="top" wrapText="1"/>
    </xf>
    <xf numFmtId="0" fontId="95" fillId="58" borderId="90" xfId="0" applyFont="1" applyFill="1" applyBorder="1" applyAlignment="1">
      <alignment horizontal="center" vertical="center"/>
    </xf>
    <xf numFmtId="0" fontId="115" fillId="58" borderId="53" xfId="0" applyFont="1" applyFill="1" applyBorder="1" applyAlignment="1">
      <alignment horizontal="center" vertical="center"/>
    </xf>
    <xf numFmtId="0" fontId="87" fillId="0" borderId="0" xfId="331" applyFont="1" applyAlignment="1">
      <alignment wrapText="1"/>
    </xf>
    <xf numFmtId="0" fontId="87" fillId="0" borderId="0" xfId="331" applyFont="1"/>
    <xf numFmtId="0" fontId="91" fillId="0" borderId="0" xfId="329" applyFont="1" applyAlignment="1">
      <alignment horizontal="left" vertical="center"/>
    </xf>
    <xf numFmtId="0" fontId="88" fillId="58" borderId="63" xfId="329" applyFont="1" applyFill="1" applyBorder="1" applyAlignment="1">
      <alignment horizontal="center" vertical="center" wrapText="1"/>
    </xf>
    <xf numFmtId="0" fontId="88" fillId="58" borderId="88" xfId="329" applyFont="1" applyFill="1" applyBorder="1" applyAlignment="1">
      <alignment horizontal="center" vertical="center" wrapText="1"/>
    </xf>
    <xf numFmtId="3" fontId="88" fillId="58" borderId="88" xfId="2" applyNumberFormat="1" applyFont="1" applyFill="1" applyBorder="1" applyAlignment="1">
      <alignment horizontal="center" vertical="center" wrapText="1"/>
    </xf>
    <xf numFmtId="0" fontId="95" fillId="0" borderId="84" xfId="0" applyFont="1" applyBorder="1" applyAlignment="1">
      <alignment horizontal="center" wrapText="1"/>
    </xf>
    <xf numFmtId="0" fontId="95" fillId="0" borderId="79" xfId="0" applyFont="1" applyBorder="1" applyAlignment="1">
      <alignment horizontal="center" wrapText="1"/>
    </xf>
    <xf numFmtId="0" fontId="95" fillId="0" borderId="85" xfId="0" applyFont="1" applyBorder="1" applyAlignment="1">
      <alignment horizontal="center" wrapText="1"/>
    </xf>
    <xf numFmtId="0" fontId="95" fillId="0" borderId="41" xfId="0" applyFont="1" applyBorder="1" applyAlignment="1">
      <alignment horizontal="center" wrapText="1"/>
    </xf>
    <xf numFmtId="0" fontId="95" fillId="0" borderId="42" xfId="0" applyFont="1" applyBorder="1" applyAlignment="1">
      <alignment horizontal="center" wrapText="1"/>
    </xf>
    <xf numFmtId="0" fontId="95" fillId="0" borderId="40" xfId="0" applyFont="1" applyBorder="1" applyAlignment="1">
      <alignment horizontal="center" wrapText="1"/>
    </xf>
    <xf numFmtId="0" fontId="95" fillId="58" borderId="73" xfId="0" applyFont="1" applyFill="1" applyBorder="1" applyAlignment="1">
      <alignment horizontal="center" vertical="center" wrapText="1"/>
    </xf>
    <xf numFmtId="0" fontId="87" fillId="58" borderId="55" xfId="0" applyFont="1" applyFill="1" applyBorder="1" applyAlignment="1">
      <alignment horizontal="center" vertical="center" wrapText="1"/>
    </xf>
    <xf numFmtId="0" fontId="95" fillId="0" borderId="73" xfId="0" applyFont="1" applyBorder="1" applyAlignment="1">
      <alignment horizontal="center" vertical="center" wrapText="1"/>
    </xf>
    <xf numFmtId="0" fontId="87" fillId="0" borderId="55" xfId="0" applyFont="1" applyBorder="1" applyAlignment="1">
      <alignment horizontal="center" vertical="center" wrapText="1"/>
    </xf>
    <xf numFmtId="0" fontId="95" fillId="58" borderId="80" xfId="0" applyFont="1" applyFill="1" applyBorder="1" applyAlignment="1">
      <alignment horizontal="center" wrapText="1"/>
    </xf>
    <xf numFmtId="0" fontId="95" fillId="58" borderId="81" xfId="0" applyFont="1" applyFill="1" applyBorder="1" applyAlignment="1">
      <alignment horizontal="center" wrapText="1"/>
    </xf>
    <xf numFmtId="0" fontId="95" fillId="58" borderId="82" xfId="0" applyFont="1" applyFill="1" applyBorder="1" applyAlignment="1">
      <alignment horizontal="center" wrapText="1"/>
    </xf>
    <xf numFmtId="0" fontId="88" fillId="0" borderId="89" xfId="0" applyFont="1" applyBorder="1" applyAlignment="1">
      <alignment horizontal="center" wrapText="1"/>
    </xf>
    <xf numFmtId="0" fontId="88" fillId="0" borderId="72" xfId="0" applyFont="1" applyBorder="1" applyAlignment="1">
      <alignment horizontal="center" wrapText="1"/>
    </xf>
    <xf numFmtId="0" fontId="88" fillId="0" borderId="90" xfId="0" applyFont="1" applyBorder="1" applyAlignment="1">
      <alignment horizontal="center" wrapText="1"/>
    </xf>
    <xf numFmtId="0" fontId="88" fillId="0" borderId="70" xfId="0" applyFont="1" applyBorder="1" applyAlignment="1">
      <alignment horizontal="center" wrapText="1"/>
    </xf>
    <xf numFmtId="0" fontId="88" fillId="0" borderId="91" xfId="0" applyFont="1" applyBorder="1" applyAlignment="1">
      <alignment horizontal="center" wrapText="1"/>
    </xf>
    <xf numFmtId="0" fontId="88" fillId="0" borderId="71" xfId="0" applyFont="1" applyBorder="1" applyAlignment="1">
      <alignment horizontal="center" wrapText="1"/>
    </xf>
    <xf numFmtId="0" fontId="100" fillId="58" borderId="133" xfId="125" applyFont="1" applyFill="1" applyBorder="1" applyAlignment="1">
      <alignment horizontal="center" wrapText="1"/>
    </xf>
    <xf numFmtId="0" fontId="100" fillId="58" borderId="29" xfId="125" applyFont="1" applyFill="1" applyBorder="1" applyAlignment="1">
      <alignment horizontal="center" wrapText="1"/>
    </xf>
    <xf numFmtId="0" fontId="100" fillId="58" borderId="134" xfId="125" applyFont="1" applyFill="1" applyBorder="1" applyAlignment="1">
      <alignment horizontal="center" wrapText="1"/>
    </xf>
    <xf numFmtId="0" fontId="100" fillId="58" borderId="31" xfId="125" applyFont="1" applyFill="1" applyBorder="1" applyAlignment="1">
      <alignment horizontal="center" wrapText="1"/>
    </xf>
    <xf numFmtId="0" fontId="88" fillId="0" borderId="54" xfId="125" applyFont="1" applyBorder="1" applyAlignment="1">
      <alignment horizontal="center" wrapText="1"/>
    </xf>
    <xf numFmtId="0" fontId="88" fillId="0" borderId="164" xfId="125" applyFont="1" applyBorder="1" applyAlignment="1">
      <alignment horizontal="center" wrapText="1"/>
    </xf>
    <xf numFmtId="0" fontId="88" fillId="0" borderId="165" xfId="125" applyFont="1" applyBorder="1" applyAlignment="1">
      <alignment horizontal="center" wrapText="1"/>
    </xf>
    <xf numFmtId="0" fontId="100" fillId="58" borderId="24" xfId="125" applyFont="1" applyFill="1" applyBorder="1" applyAlignment="1">
      <alignment horizontal="center" wrapText="1"/>
    </xf>
    <xf numFmtId="0" fontId="100" fillId="58" borderId="28" xfId="125" applyFont="1" applyFill="1" applyBorder="1" applyAlignment="1">
      <alignment horizontal="center" wrapText="1"/>
    </xf>
    <xf numFmtId="0" fontId="100" fillId="58" borderId="81" xfId="125" applyFont="1" applyFill="1" applyBorder="1" applyAlignment="1">
      <alignment horizontal="center" wrapText="1"/>
    </xf>
    <xf numFmtId="0" fontId="91" fillId="0" borderId="0" xfId="126" applyFont="1" applyAlignment="1">
      <alignment horizontal="left" vertical="center" wrapText="1"/>
    </xf>
    <xf numFmtId="0" fontId="112" fillId="0" borderId="0" xfId="0" applyFont="1" applyAlignment="1">
      <alignment horizontal="left" vertical="center"/>
    </xf>
    <xf numFmtId="0" fontId="95" fillId="0" borderId="51" xfId="0" applyFont="1" applyBorder="1" applyAlignment="1">
      <alignment horizontal="center" wrapText="1"/>
    </xf>
    <xf numFmtId="0" fontId="95" fillId="0" borderId="58" xfId="0" applyFont="1" applyBorder="1" applyAlignment="1">
      <alignment horizontal="center" wrapText="1"/>
    </xf>
    <xf numFmtId="0" fontId="95" fillId="0" borderId="59" xfId="0" applyFont="1" applyBorder="1" applyAlignment="1">
      <alignment horizontal="center" wrapText="1"/>
    </xf>
    <xf numFmtId="0" fontId="95" fillId="58" borderId="63" xfId="0" applyFont="1" applyFill="1" applyBorder="1" applyAlignment="1">
      <alignment horizontal="center" vertical="center" wrapText="1"/>
    </xf>
    <xf numFmtId="0" fontId="87" fillId="58" borderId="54" xfId="0" applyFont="1" applyFill="1" applyBorder="1" applyAlignment="1">
      <alignment horizontal="center" vertical="center" wrapText="1"/>
    </xf>
    <xf numFmtId="0" fontId="111" fillId="0" borderId="51" xfId="0" applyFont="1" applyBorder="1" applyAlignment="1">
      <alignment horizontal="center" wrapText="1"/>
    </xf>
    <xf numFmtId="0" fontId="87" fillId="0" borderId="58" xfId="0" applyFont="1" applyBorder="1" applyAlignment="1">
      <alignment horizontal="center" wrapText="1"/>
    </xf>
    <xf numFmtId="0" fontId="87" fillId="0" borderId="59" xfId="0" applyFont="1" applyBorder="1" applyAlignment="1">
      <alignment horizontal="center" wrapText="1"/>
    </xf>
    <xf numFmtId="0" fontId="111" fillId="58" borderId="73" xfId="0" applyFont="1" applyFill="1" applyBorder="1" applyAlignment="1">
      <alignment horizontal="center" vertical="center" wrapText="1"/>
    </xf>
    <xf numFmtId="0" fontId="95" fillId="58" borderId="55" xfId="0" applyFont="1" applyFill="1" applyBorder="1" applyAlignment="1">
      <alignment horizontal="center" vertical="center" wrapText="1"/>
    </xf>
    <xf numFmtId="0" fontId="95" fillId="58" borderId="67" xfId="0" applyFont="1" applyFill="1" applyBorder="1" applyAlignment="1">
      <alignment horizontal="center" vertical="center" wrapText="1"/>
    </xf>
    <xf numFmtId="0" fontId="95" fillId="58" borderId="66" xfId="0" applyFont="1" applyFill="1" applyBorder="1" applyAlignment="1">
      <alignment horizontal="center" vertical="center" wrapText="1"/>
    </xf>
    <xf numFmtId="0" fontId="97" fillId="0" borderId="63" xfId="0" applyFont="1" applyBorder="1" applyAlignment="1">
      <alignment horizontal="center" vertical="center" wrapText="1"/>
    </xf>
    <xf numFmtId="0" fontId="97" fillId="0" borderId="67" xfId="0" applyFont="1" applyBorder="1" applyAlignment="1">
      <alignment horizontal="center" vertical="center" wrapText="1"/>
    </xf>
    <xf numFmtId="0" fontId="97" fillId="0" borderId="68" xfId="0" applyFont="1" applyBorder="1" applyAlignment="1">
      <alignment horizontal="center" vertical="center" wrapText="1"/>
    </xf>
    <xf numFmtId="0" fontId="97" fillId="0" borderId="66" xfId="0" applyFont="1" applyBorder="1" applyAlignment="1">
      <alignment horizontal="center" vertical="center" wrapText="1"/>
    </xf>
    <xf numFmtId="0" fontId="97" fillId="0" borderId="72" xfId="0" applyFont="1" applyBorder="1" applyAlignment="1">
      <alignment horizontal="center" vertical="center" wrapText="1"/>
    </xf>
    <xf numFmtId="0" fontId="115" fillId="0" borderId="0" xfId="0" applyFont="1" applyAlignment="1">
      <alignment horizontal="center" vertical="center" wrapText="1"/>
    </xf>
    <xf numFmtId="0" fontId="91" fillId="58" borderId="73" xfId="0" applyFont="1" applyFill="1" applyBorder="1" applyAlignment="1">
      <alignment horizontal="center" vertical="center" wrapText="1"/>
    </xf>
    <xf numFmtId="0" fontId="91" fillId="58" borderId="55" xfId="0" applyFont="1" applyFill="1" applyBorder="1" applyAlignment="1">
      <alignment horizontal="center" vertical="center" wrapText="1"/>
    </xf>
    <xf numFmtId="49" fontId="95" fillId="0" borderId="0" xfId="854" quotePrefix="1" applyNumberFormat="1" applyFont="1" applyAlignment="1">
      <alignment horizontal="center" vertical="center"/>
    </xf>
    <xf numFmtId="0" fontId="91" fillId="58" borderId="53" xfId="0" applyFont="1" applyFill="1" applyBorder="1" applyAlignment="1">
      <alignment horizontal="center" vertical="center" wrapText="1"/>
    </xf>
    <xf numFmtId="0" fontId="91" fillId="58" borderId="4" xfId="0" applyFont="1" applyFill="1" applyBorder="1" applyAlignment="1">
      <alignment horizontal="center" vertical="center" wrapText="1"/>
    </xf>
    <xf numFmtId="0" fontId="91" fillId="58" borderId="57" xfId="0" applyFont="1" applyFill="1" applyBorder="1" applyAlignment="1">
      <alignment horizontal="center" vertical="center" wrapText="1"/>
    </xf>
    <xf numFmtId="0" fontId="95" fillId="0" borderId="63" xfId="0" applyFont="1" applyBorder="1" applyAlignment="1">
      <alignment horizontal="center"/>
    </xf>
    <xf numFmtId="0" fontId="95" fillId="0" borderId="67" xfId="0" applyFont="1" applyBorder="1" applyAlignment="1">
      <alignment horizontal="center"/>
    </xf>
    <xf numFmtId="0" fontId="95" fillId="0" borderId="66" xfId="0" applyFont="1" applyBorder="1" applyAlignment="1">
      <alignment horizontal="center"/>
    </xf>
    <xf numFmtId="0" fontId="92" fillId="0" borderId="0" xfId="30974" quotePrefix="1" applyFont="1" applyAlignment="1">
      <alignment horizontal="left"/>
    </xf>
    <xf numFmtId="0" fontId="92" fillId="0" borderId="0" xfId="30974" applyFont="1" applyAlignment="1">
      <alignment horizontal="left"/>
    </xf>
    <xf numFmtId="0" fontId="98" fillId="58" borderId="89" xfId="0" applyFont="1" applyFill="1" applyBorder="1" applyAlignment="1">
      <alignment horizontal="center" vertical="center" wrapText="1"/>
    </xf>
    <xf numFmtId="0" fontId="98" fillId="58" borderId="84" xfId="0" applyFont="1" applyFill="1" applyBorder="1" applyAlignment="1">
      <alignment horizontal="center" vertical="center" wrapText="1"/>
    </xf>
    <xf numFmtId="0" fontId="98" fillId="58" borderId="93" xfId="0" applyFont="1" applyFill="1" applyBorder="1" applyAlignment="1">
      <alignment horizontal="center" vertical="center" wrapText="1"/>
    </xf>
    <xf numFmtId="0" fontId="98" fillId="58" borderId="87" xfId="0" applyFont="1" applyFill="1" applyBorder="1" applyAlignment="1">
      <alignment horizontal="center" vertical="center" wrapText="1"/>
    </xf>
    <xf numFmtId="0" fontId="98" fillId="58" borderId="69" xfId="0" applyFont="1" applyFill="1" applyBorder="1" applyAlignment="1">
      <alignment horizontal="center" vertical="center" wrapText="1"/>
    </xf>
    <xf numFmtId="0" fontId="98" fillId="58" borderId="79" xfId="0" quotePrefix="1" applyFont="1" applyFill="1" applyBorder="1" applyAlignment="1">
      <alignment horizontal="center" vertical="center" wrapText="1"/>
    </xf>
    <xf numFmtId="0" fontId="98" fillId="58" borderId="67" xfId="0" quotePrefix="1" applyFont="1" applyFill="1" applyBorder="1" applyAlignment="1">
      <alignment horizontal="center" vertical="center" wrapText="1"/>
    </xf>
    <xf numFmtId="0" fontId="98" fillId="58" borderId="85" xfId="0" applyFont="1" applyFill="1" applyBorder="1" applyAlignment="1">
      <alignment horizontal="center" vertical="center" wrapText="1"/>
    </xf>
    <xf numFmtId="0" fontId="98" fillId="58" borderId="66" xfId="0" applyFont="1" applyFill="1" applyBorder="1" applyAlignment="1">
      <alignment horizontal="center" vertical="center" wrapText="1"/>
    </xf>
    <xf numFmtId="0" fontId="98" fillId="58" borderId="93" xfId="331" applyFont="1" applyFill="1" applyBorder="1" applyAlignment="1">
      <alignment horizontal="center" vertical="center"/>
    </xf>
    <xf numFmtId="0" fontId="88" fillId="58" borderId="53" xfId="331" applyFont="1" applyFill="1" applyBorder="1" applyAlignment="1">
      <alignment horizontal="center" vertical="center" wrapText="1"/>
    </xf>
    <xf numFmtId="0" fontId="88" fillId="58" borderId="4" xfId="331" applyFont="1" applyFill="1" applyBorder="1" applyAlignment="1">
      <alignment horizontal="center" vertical="center" wrapText="1"/>
    </xf>
    <xf numFmtId="0" fontId="88" fillId="58" borderId="57" xfId="331" applyFont="1" applyFill="1" applyBorder="1" applyAlignment="1">
      <alignment horizontal="center" vertical="center" wrapText="1"/>
    </xf>
    <xf numFmtId="0" fontId="88" fillId="58" borderId="51" xfId="331" applyFont="1" applyFill="1" applyBorder="1" applyAlignment="1">
      <alignment horizontal="center" vertical="center" wrapText="1"/>
    </xf>
    <xf numFmtId="0" fontId="88" fillId="58" borderId="58" xfId="331" applyFont="1" applyFill="1" applyBorder="1" applyAlignment="1">
      <alignment horizontal="center" vertical="center" wrapText="1"/>
    </xf>
    <xf numFmtId="0" fontId="88" fillId="58" borderId="59" xfId="331" applyFont="1" applyFill="1" applyBorder="1" applyAlignment="1">
      <alignment horizontal="center" vertical="center" wrapText="1"/>
    </xf>
    <xf numFmtId="0" fontId="88" fillId="58" borderId="89" xfId="331" applyFont="1" applyFill="1" applyBorder="1" applyAlignment="1">
      <alignment horizontal="center" vertical="center" wrapText="1"/>
    </xf>
    <xf numFmtId="0" fontId="88" fillId="58" borderId="72" xfId="331" applyFont="1" applyFill="1" applyBorder="1" applyAlignment="1">
      <alignment horizontal="center" vertical="center" wrapText="1"/>
    </xf>
    <xf numFmtId="0" fontId="88" fillId="58" borderId="51" xfId="0" applyFont="1" applyFill="1" applyBorder="1" applyAlignment="1">
      <alignment horizontal="center" vertical="center" wrapText="1"/>
    </xf>
    <xf numFmtId="0" fontId="88" fillId="58" borderId="59" xfId="0" applyFont="1" applyFill="1" applyBorder="1" applyAlignment="1">
      <alignment horizontal="center" vertical="center" wrapText="1"/>
    </xf>
    <xf numFmtId="0" fontId="88" fillId="58" borderId="72" xfId="0" applyFont="1" applyFill="1" applyBorder="1" applyAlignment="1">
      <alignment horizontal="center" vertical="center" wrapText="1"/>
    </xf>
    <xf numFmtId="0" fontId="88" fillId="58" borderId="90" xfId="0" applyFont="1" applyFill="1" applyBorder="1" applyAlignment="1">
      <alignment horizontal="center" vertical="center" wrapText="1"/>
    </xf>
    <xf numFmtId="0" fontId="88" fillId="58" borderId="56" xfId="0" applyFont="1" applyFill="1" applyBorder="1" applyAlignment="1">
      <alignment horizontal="center" vertical="center" wrapText="1"/>
    </xf>
    <xf numFmtId="0" fontId="88" fillId="58" borderId="98" xfId="0" applyFont="1" applyFill="1" applyBorder="1" applyAlignment="1">
      <alignment horizontal="center" vertical="center" wrapText="1"/>
    </xf>
    <xf numFmtId="0" fontId="88" fillId="58" borderId="97" xfId="0" applyFont="1" applyFill="1" applyBorder="1" applyAlignment="1">
      <alignment horizontal="center" vertical="center" wrapText="1"/>
    </xf>
    <xf numFmtId="0" fontId="88" fillId="58" borderId="67" xfId="331" applyFont="1" applyFill="1" applyBorder="1" applyAlignment="1">
      <alignment horizontal="center" vertical="center" wrapText="1"/>
    </xf>
    <xf numFmtId="0" fontId="88" fillId="58" borderId="164" xfId="331" applyFont="1" applyFill="1" applyBorder="1" applyAlignment="1">
      <alignment horizontal="center" vertical="center" wrapText="1"/>
    </xf>
    <xf numFmtId="0" fontId="88" fillId="58" borderId="84" xfId="331" applyFont="1" applyFill="1" applyBorder="1" applyAlignment="1">
      <alignment horizontal="center" vertical="center" wrapText="1"/>
    </xf>
    <xf numFmtId="0" fontId="88" fillId="58" borderId="79" xfId="331" applyFont="1" applyFill="1" applyBorder="1" applyAlignment="1">
      <alignment horizontal="center" vertical="center" wrapText="1"/>
    </xf>
    <xf numFmtId="0" fontId="88" fillId="58" borderId="85" xfId="331" applyFont="1" applyFill="1" applyBorder="1" applyAlignment="1">
      <alignment horizontal="center" vertical="center" wrapText="1"/>
    </xf>
    <xf numFmtId="0" fontId="88" fillId="58" borderId="90" xfId="331" applyFont="1" applyFill="1" applyBorder="1" applyAlignment="1">
      <alignment horizontal="center" vertical="center" wrapText="1"/>
    </xf>
    <xf numFmtId="0" fontId="88" fillId="58" borderId="40" xfId="331" applyFont="1" applyFill="1" applyBorder="1" applyAlignment="1">
      <alignment horizontal="center" vertical="center" wrapText="1"/>
    </xf>
    <xf numFmtId="0" fontId="88" fillId="58" borderId="77" xfId="331" applyFont="1" applyFill="1" applyBorder="1" applyAlignment="1">
      <alignment horizontal="center" vertical="center" wrapText="1"/>
    </xf>
    <xf numFmtId="0" fontId="88" fillId="58" borderId="91" xfId="331" applyFont="1" applyFill="1" applyBorder="1" applyAlignment="1">
      <alignment horizontal="center" vertical="center" wrapText="1"/>
    </xf>
    <xf numFmtId="0" fontId="87" fillId="0" borderId="0" xfId="3350" applyFont="1" applyAlignment="1">
      <alignment wrapText="1"/>
    </xf>
    <xf numFmtId="0" fontId="112" fillId="0" borderId="0" xfId="3350" applyFont="1" applyAlignment="1">
      <alignment horizontal="left" wrapText="1"/>
    </xf>
    <xf numFmtId="0" fontId="87" fillId="0" borderId="0" xfId="3350" applyFont="1" applyAlignment="1">
      <alignment horizontal="left" wrapText="1"/>
    </xf>
    <xf numFmtId="0" fontId="112" fillId="0" borderId="0" xfId="331" applyFont="1" applyAlignment="1">
      <alignment horizontal="left" wrapText="1"/>
    </xf>
    <xf numFmtId="0" fontId="87" fillId="0" borderId="0" xfId="331" applyFont="1" applyAlignment="1">
      <alignment horizontal="left" wrapText="1"/>
    </xf>
    <xf numFmtId="0" fontId="95" fillId="0" borderId="0" xfId="0" applyFont="1" applyAlignment="1">
      <alignment horizontal="left" wrapText="1"/>
    </xf>
    <xf numFmtId="0" fontId="95" fillId="0" borderId="56" xfId="0" applyFont="1" applyBorder="1" applyAlignment="1">
      <alignment horizontal="center" vertical="center" wrapText="1"/>
    </xf>
    <xf numFmtId="0" fontId="95" fillId="0" borderId="98" xfId="0" applyFont="1" applyBorder="1" applyAlignment="1">
      <alignment horizontal="center" vertical="center"/>
    </xf>
    <xf numFmtId="0" fontId="95" fillId="0" borderId="97" xfId="0" applyFont="1" applyBorder="1" applyAlignment="1">
      <alignment horizontal="center" vertical="center"/>
    </xf>
    <xf numFmtId="0" fontId="95" fillId="0" borderId="79" xfId="0" applyFont="1" applyBorder="1" applyAlignment="1">
      <alignment horizontal="center"/>
    </xf>
    <xf numFmtId="0" fontId="95" fillId="0" borderId="85" xfId="0" applyFont="1" applyBorder="1" applyAlignment="1">
      <alignment horizontal="center"/>
    </xf>
    <xf numFmtId="0" fontId="91" fillId="0" borderId="0" xfId="329" applyFont="1" applyAlignment="1">
      <alignment horizontal="left" vertical="center" wrapText="1"/>
    </xf>
    <xf numFmtId="0" fontId="95" fillId="0" borderId="80" xfId="0" applyFont="1" applyBorder="1" applyAlignment="1">
      <alignment horizontal="center" wrapText="1"/>
    </xf>
    <xf numFmtId="0" fontId="95" fillId="0" borderId="81" xfId="0" applyFont="1" applyBorder="1" applyAlignment="1">
      <alignment horizontal="center" wrapText="1"/>
    </xf>
    <xf numFmtId="0" fontId="95" fillId="0" borderId="82" xfId="0" applyFont="1" applyBorder="1" applyAlignment="1">
      <alignment horizontal="center" wrapText="1"/>
    </xf>
    <xf numFmtId="0" fontId="146" fillId="0" borderId="0" xfId="0" applyFont="1" applyAlignment="1">
      <alignment horizontal="left" vertical="center" wrapText="1"/>
    </xf>
    <xf numFmtId="0" fontId="109" fillId="0" borderId="0" xfId="331" applyFont="1" applyBorder="1"/>
    <xf numFmtId="0" fontId="162" fillId="0" borderId="0" xfId="331" applyFont="1" applyBorder="1"/>
    <xf numFmtId="0" fontId="92" fillId="0" borderId="0" xfId="331" applyFont="1" applyBorder="1"/>
    <xf numFmtId="0" fontId="109" fillId="0" borderId="0" xfId="331" applyFont="1" applyBorder="1"/>
    <xf numFmtId="0" fontId="92" fillId="0" borderId="0" xfId="0" applyFont="1" applyBorder="1"/>
    <xf numFmtId="0" fontId="91" fillId="0" borderId="80" xfId="664" applyFont="1" applyBorder="1" applyAlignment="1">
      <alignment horizontal="left"/>
    </xf>
    <xf numFmtId="0" fontId="87" fillId="0" borderId="34" xfId="664" applyFont="1" applyBorder="1" applyAlignment="1">
      <alignment horizontal="left"/>
    </xf>
    <xf numFmtId="0" fontId="87" fillId="0" borderId="83" xfId="664" applyFont="1" applyBorder="1" applyAlignment="1">
      <alignment horizontal="left"/>
    </xf>
    <xf numFmtId="0" fontId="87" fillId="0" borderId="83" xfId="0" applyFont="1" applyBorder="1" applyAlignment="1">
      <alignment horizontal="left" vertical="center" wrapText="1"/>
    </xf>
    <xf numFmtId="0" fontId="87" fillId="0" borderId="83" xfId="1055" applyFont="1" applyBorder="1"/>
    <xf numFmtId="0" fontId="95" fillId="0" borderId="0" xfId="0" applyFont="1" applyBorder="1" applyAlignment="1">
      <alignment horizontal="center"/>
    </xf>
    <xf numFmtId="0" fontId="88" fillId="0" borderId="0" xfId="0" applyFont="1" applyBorder="1" applyAlignment="1">
      <alignment vertical="center"/>
    </xf>
    <xf numFmtId="0" fontId="106" fillId="0" borderId="0" xfId="331" applyFont="1" applyBorder="1" applyAlignment="1">
      <alignment horizontal="center" vertical="center" wrapText="1"/>
    </xf>
    <xf numFmtId="0" fontId="93" fillId="0" borderId="0" xfId="331" applyFont="1" applyBorder="1"/>
    <xf numFmtId="0" fontId="88" fillId="0" borderId="0" xfId="329" applyFont="1" applyBorder="1" applyAlignment="1">
      <alignment horizontal="center" wrapText="1"/>
    </xf>
    <xf numFmtId="0" fontId="91" fillId="0" borderId="80" xfId="0" applyFont="1" applyBorder="1" applyAlignment="1">
      <alignment horizontal="left" vertical="center" wrapText="1"/>
    </xf>
    <xf numFmtId="0" fontId="91" fillId="0" borderId="80" xfId="1055" applyFont="1" applyBorder="1"/>
    <xf numFmtId="0" fontId="91" fillId="0" borderId="80" xfId="30975" applyFont="1" applyBorder="1" applyAlignment="1">
      <alignment horizontal="left" vertical="center" wrapText="1"/>
    </xf>
  </cellXfs>
  <cellStyles count="30982">
    <cellStyle name="20% - Accent1" xfId="6" xr:uid="{00000000-0005-0000-0000-000006000000}"/>
    <cellStyle name="20% - Accent1 2" xfId="665" xr:uid="{00000000-0005-0000-0000-000099020000}"/>
    <cellStyle name="20% - Accent1 2 10" xfId="858" xr:uid="{00000000-0005-0000-0000-00005A030000}"/>
    <cellStyle name="20% - Accent1 2 2" xfId="1165" xr:uid="{00000000-0005-0000-0000-00008D040000}"/>
    <cellStyle name="20% - Accent1 2 2 2 2" xfId="30962" xr:uid="{00000000-0005-0000-0000-0000F7780000}"/>
    <cellStyle name="20% - Accent1 2 2 2 3" xfId="30980" xr:uid="{88760EF8-2E72-48B5-9CEC-5FBFDFA5EC1A}"/>
    <cellStyle name="20% - Accent1 2 3" xfId="1166" xr:uid="{00000000-0005-0000-0000-00008E040000}"/>
    <cellStyle name="20% - Accent1 2 4" xfId="1167" xr:uid="{00000000-0005-0000-0000-00008F040000}"/>
    <cellStyle name="20% - Accent1 2 5" xfId="1168" xr:uid="{00000000-0005-0000-0000-000090040000}"/>
    <cellStyle name="20% - Accent1 2 6" xfId="1169" xr:uid="{00000000-0005-0000-0000-000091040000}"/>
    <cellStyle name="20% - Accent1 2 7" xfId="1164" xr:uid="{00000000-0005-0000-0000-00008C040000}"/>
    <cellStyle name="20% - Accent1 2 8" xfId="1056" xr:uid="{00000000-0005-0000-0000-000020040000}"/>
    <cellStyle name="20% - Accent2" xfId="7" xr:uid="{00000000-0005-0000-0000-000007000000}"/>
    <cellStyle name="20% - Accent2 2" xfId="666" xr:uid="{00000000-0005-0000-0000-00009A020000}"/>
    <cellStyle name="20% - Accent2 2 10" xfId="859" xr:uid="{00000000-0005-0000-0000-00005B030000}"/>
    <cellStyle name="20% - Accent2 2 2" xfId="1171" xr:uid="{00000000-0005-0000-0000-000093040000}"/>
    <cellStyle name="20% - Accent2 2 3" xfId="1172" xr:uid="{00000000-0005-0000-0000-000094040000}"/>
    <cellStyle name="20% - Accent2 2 4" xfId="1173" xr:uid="{00000000-0005-0000-0000-000095040000}"/>
    <cellStyle name="20% - Accent2 2 5" xfId="1174" xr:uid="{00000000-0005-0000-0000-000096040000}"/>
    <cellStyle name="20% - Accent2 2 6" xfId="1175" xr:uid="{00000000-0005-0000-0000-000097040000}"/>
    <cellStyle name="20% - Accent2 2 7" xfId="1170" xr:uid="{00000000-0005-0000-0000-000092040000}"/>
    <cellStyle name="20% - Accent2 2 8" xfId="1057" xr:uid="{00000000-0005-0000-0000-000021040000}"/>
    <cellStyle name="20% - Accent3" xfId="8" xr:uid="{00000000-0005-0000-0000-000008000000}"/>
    <cellStyle name="20% - Accent3 2" xfId="667" xr:uid="{00000000-0005-0000-0000-00009B020000}"/>
    <cellStyle name="20% - Accent3 2 10" xfId="860" xr:uid="{00000000-0005-0000-0000-00005C030000}"/>
    <cellStyle name="20% - Accent3 2 2" xfId="1177" xr:uid="{00000000-0005-0000-0000-000099040000}"/>
    <cellStyle name="20% - Accent3 2 3" xfId="1178" xr:uid="{00000000-0005-0000-0000-00009A040000}"/>
    <cellStyle name="20% - Accent3 2 4" xfId="1179" xr:uid="{00000000-0005-0000-0000-00009B040000}"/>
    <cellStyle name="20% - Accent3 2 5" xfId="1180" xr:uid="{00000000-0005-0000-0000-00009C040000}"/>
    <cellStyle name="20% - Accent3 2 6" xfId="1181" xr:uid="{00000000-0005-0000-0000-00009D040000}"/>
    <cellStyle name="20% - Accent3 2 7" xfId="1176" xr:uid="{00000000-0005-0000-0000-000098040000}"/>
    <cellStyle name="20% - Accent3 2 8" xfId="1058" xr:uid="{00000000-0005-0000-0000-000022040000}"/>
    <cellStyle name="20% - Accent4" xfId="9" xr:uid="{00000000-0005-0000-0000-000009000000}"/>
    <cellStyle name="20% - Accent4 2" xfId="668" xr:uid="{00000000-0005-0000-0000-00009C020000}"/>
    <cellStyle name="20% - Accent4 2 10" xfId="861" xr:uid="{00000000-0005-0000-0000-00005D030000}"/>
    <cellStyle name="20% - Accent4 2 2" xfId="1183" xr:uid="{00000000-0005-0000-0000-00009F040000}"/>
    <cellStyle name="20% - Accent4 2 3" xfId="1184" xr:uid="{00000000-0005-0000-0000-0000A0040000}"/>
    <cellStyle name="20% - Accent4 2 4" xfId="1185" xr:uid="{00000000-0005-0000-0000-0000A1040000}"/>
    <cellStyle name="20% - Accent4 2 5" xfId="1186" xr:uid="{00000000-0005-0000-0000-0000A2040000}"/>
    <cellStyle name="20% - Accent4 2 6" xfId="1187" xr:uid="{00000000-0005-0000-0000-0000A3040000}"/>
    <cellStyle name="20% - Accent4 2 7" xfId="1182" xr:uid="{00000000-0005-0000-0000-00009E040000}"/>
    <cellStyle name="20% - Accent4 2 8" xfId="1059" xr:uid="{00000000-0005-0000-0000-000023040000}"/>
    <cellStyle name="20% - Accent5" xfId="10" xr:uid="{00000000-0005-0000-0000-00000A000000}"/>
    <cellStyle name="20% - Accent5 2" xfId="669" xr:uid="{00000000-0005-0000-0000-00009D020000}"/>
    <cellStyle name="20% - Accent5 2 2" xfId="1060" xr:uid="{00000000-0005-0000-0000-000024040000}"/>
    <cellStyle name="20% - Accent5 2 4" xfId="862" xr:uid="{00000000-0005-0000-0000-00005E030000}"/>
    <cellStyle name="20% - Accent6" xfId="11" xr:uid="{00000000-0005-0000-0000-00000B000000}"/>
    <cellStyle name="20% - Accent6 2" xfId="670" xr:uid="{00000000-0005-0000-0000-00009E020000}"/>
    <cellStyle name="20% - Accent6 2 10" xfId="863" xr:uid="{00000000-0005-0000-0000-00005F030000}"/>
    <cellStyle name="20% - Accent6 2 2" xfId="1189" xr:uid="{00000000-0005-0000-0000-0000A5040000}"/>
    <cellStyle name="20% - Accent6 2 3" xfId="1190" xr:uid="{00000000-0005-0000-0000-0000A6040000}"/>
    <cellStyle name="20% - Accent6 2 4" xfId="1191" xr:uid="{00000000-0005-0000-0000-0000A7040000}"/>
    <cellStyle name="20% - Accent6 2 5" xfId="1192" xr:uid="{00000000-0005-0000-0000-0000A8040000}"/>
    <cellStyle name="20% - Accent6 2 6" xfId="1193" xr:uid="{00000000-0005-0000-0000-0000A9040000}"/>
    <cellStyle name="20% - Accent6 2 7" xfId="1188" xr:uid="{00000000-0005-0000-0000-0000A4040000}"/>
    <cellStyle name="20% - Accent6 2 8" xfId="1061" xr:uid="{00000000-0005-0000-0000-000025040000}"/>
    <cellStyle name="40% - Accent1" xfId="12" xr:uid="{00000000-0005-0000-0000-00000C000000}"/>
    <cellStyle name="40% - Accent1 2" xfId="671" xr:uid="{00000000-0005-0000-0000-00009F020000}"/>
    <cellStyle name="40% - Accent1 2 10" xfId="864" xr:uid="{00000000-0005-0000-0000-000060030000}"/>
    <cellStyle name="40% - Accent1 2 2" xfId="1195" xr:uid="{00000000-0005-0000-0000-0000AB040000}"/>
    <cellStyle name="40% - Accent1 2 3" xfId="1196" xr:uid="{00000000-0005-0000-0000-0000AC040000}"/>
    <cellStyle name="40% - Accent1 2 4" xfId="1197" xr:uid="{00000000-0005-0000-0000-0000AD040000}"/>
    <cellStyle name="40% - Accent1 2 5" xfId="1198" xr:uid="{00000000-0005-0000-0000-0000AE040000}"/>
    <cellStyle name="40% - Accent1 2 6" xfId="1199" xr:uid="{00000000-0005-0000-0000-0000AF040000}"/>
    <cellStyle name="40% - Accent1 2 7" xfId="1194" xr:uid="{00000000-0005-0000-0000-0000AA040000}"/>
    <cellStyle name="40% - Accent1 2 8" xfId="1062" xr:uid="{00000000-0005-0000-0000-000026040000}"/>
    <cellStyle name="40% - Accent2" xfId="13" xr:uid="{00000000-0005-0000-0000-00000D000000}"/>
    <cellStyle name="40% - Accent2 2" xfId="672" xr:uid="{00000000-0005-0000-0000-0000A0020000}"/>
    <cellStyle name="40% - Accent2 2 2" xfId="1063" xr:uid="{00000000-0005-0000-0000-000027040000}"/>
    <cellStyle name="40% - Accent2 2 4" xfId="865" xr:uid="{00000000-0005-0000-0000-000061030000}"/>
    <cellStyle name="40% - Accent3" xfId="14" xr:uid="{00000000-0005-0000-0000-00000E000000}"/>
    <cellStyle name="40% - Accent3 2" xfId="673" xr:uid="{00000000-0005-0000-0000-0000A1020000}"/>
    <cellStyle name="40% - Accent3 2 10" xfId="866" xr:uid="{00000000-0005-0000-0000-000062030000}"/>
    <cellStyle name="40% - Accent3 2 2" xfId="1201" xr:uid="{00000000-0005-0000-0000-0000B1040000}"/>
    <cellStyle name="40% - Accent3 2 3" xfId="1202" xr:uid="{00000000-0005-0000-0000-0000B2040000}"/>
    <cellStyle name="40% - Accent3 2 4" xfId="1203" xr:uid="{00000000-0005-0000-0000-0000B3040000}"/>
    <cellStyle name="40% - Accent3 2 5" xfId="1204" xr:uid="{00000000-0005-0000-0000-0000B4040000}"/>
    <cellStyle name="40% - Accent3 2 6" xfId="1205" xr:uid="{00000000-0005-0000-0000-0000B5040000}"/>
    <cellStyle name="40% - Accent3 2 7" xfId="1200" xr:uid="{00000000-0005-0000-0000-0000B0040000}"/>
    <cellStyle name="40% - Accent3 2 8" xfId="1064" xr:uid="{00000000-0005-0000-0000-000028040000}"/>
    <cellStyle name="40% - Accent4" xfId="15" xr:uid="{00000000-0005-0000-0000-00000F000000}"/>
    <cellStyle name="40% - Accent4 2" xfId="674" xr:uid="{00000000-0005-0000-0000-0000A2020000}"/>
    <cellStyle name="40% - Accent4 2 10" xfId="867" xr:uid="{00000000-0005-0000-0000-000063030000}"/>
    <cellStyle name="40% - Accent4 2 2" xfId="1207" xr:uid="{00000000-0005-0000-0000-0000B7040000}"/>
    <cellStyle name="40% - Accent4 2 3" xfId="1208" xr:uid="{00000000-0005-0000-0000-0000B8040000}"/>
    <cellStyle name="40% - Accent4 2 4" xfId="1209" xr:uid="{00000000-0005-0000-0000-0000B9040000}"/>
    <cellStyle name="40% - Accent4 2 5" xfId="1210" xr:uid="{00000000-0005-0000-0000-0000BA040000}"/>
    <cellStyle name="40% - Accent4 2 6" xfId="1211" xr:uid="{00000000-0005-0000-0000-0000BB040000}"/>
    <cellStyle name="40% - Accent4 2 7" xfId="1206" xr:uid="{00000000-0005-0000-0000-0000B6040000}"/>
    <cellStyle name="40% - Accent4 2 8" xfId="1065" xr:uid="{00000000-0005-0000-0000-000029040000}"/>
    <cellStyle name="40% - Accent5" xfId="16" xr:uid="{00000000-0005-0000-0000-000010000000}"/>
    <cellStyle name="40% - Accent5 2" xfId="675" xr:uid="{00000000-0005-0000-0000-0000A3020000}"/>
    <cellStyle name="40% - Accent5 2 2" xfId="1066" xr:uid="{00000000-0005-0000-0000-00002A040000}"/>
    <cellStyle name="40% - Accent5 2 4" xfId="868" xr:uid="{00000000-0005-0000-0000-000064030000}"/>
    <cellStyle name="40% - Accent6" xfId="17" xr:uid="{00000000-0005-0000-0000-000011000000}"/>
    <cellStyle name="40% - Accent6 2" xfId="676" xr:uid="{00000000-0005-0000-0000-0000A4020000}"/>
    <cellStyle name="40% - Accent6 2 10" xfId="869" xr:uid="{00000000-0005-0000-0000-000065030000}"/>
    <cellStyle name="40% - Accent6 2 2" xfId="1213" xr:uid="{00000000-0005-0000-0000-0000BD040000}"/>
    <cellStyle name="40% - Accent6 2 3" xfId="1214" xr:uid="{00000000-0005-0000-0000-0000BE040000}"/>
    <cellStyle name="40% - Accent6 2 4" xfId="1215" xr:uid="{00000000-0005-0000-0000-0000BF040000}"/>
    <cellStyle name="40% - Accent6 2 5" xfId="1216" xr:uid="{00000000-0005-0000-0000-0000C0040000}"/>
    <cellStyle name="40% - Accent6 2 6" xfId="1217" xr:uid="{00000000-0005-0000-0000-0000C1040000}"/>
    <cellStyle name="40% - Accent6 2 7" xfId="1212" xr:uid="{00000000-0005-0000-0000-0000BC040000}"/>
    <cellStyle name="40% - Accent6 2 8" xfId="1067" xr:uid="{00000000-0005-0000-0000-00002B040000}"/>
    <cellStyle name="60% - Accent1" xfId="18" xr:uid="{00000000-0005-0000-0000-000012000000}"/>
    <cellStyle name="60% - Accent1 2" xfId="677" xr:uid="{00000000-0005-0000-0000-0000A5020000}"/>
    <cellStyle name="60% - Accent1 2 10" xfId="870" xr:uid="{00000000-0005-0000-0000-000066030000}"/>
    <cellStyle name="60% - Accent1 2 2" xfId="1219" xr:uid="{00000000-0005-0000-0000-0000C3040000}"/>
    <cellStyle name="60% - Accent1 2 3" xfId="1220" xr:uid="{00000000-0005-0000-0000-0000C4040000}"/>
    <cellStyle name="60% - Accent1 2 4" xfId="1221" xr:uid="{00000000-0005-0000-0000-0000C5040000}"/>
    <cellStyle name="60% - Accent1 2 5" xfId="1222" xr:uid="{00000000-0005-0000-0000-0000C6040000}"/>
    <cellStyle name="60% - Accent1 2 6" xfId="1223" xr:uid="{00000000-0005-0000-0000-0000C7040000}"/>
    <cellStyle name="60% - Accent1 2 7" xfId="1218" xr:uid="{00000000-0005-0000-0000-0000C2040000}"/>
    <cellStyle name="60% - Accent1 2 8" xfId="1068" xr:uid="{00000000-0005-0000-0000-00002C040000}"/>
    <cellStyle name="60% - Accent2" xfId="19" xr:uid="{00000000-0005-0000-0000-000013000000}"/>
    <cellStyle name="60% - Accent2 2" xfId="678" xr:uid="{00000000-0005-0000-0000-0000A6020000}"/>
    <cellStyle name="60% - Accent2 2 2" xfId="1069" xr:uid="{00000000-0005-0000-0000-00002D040000}"/>
    <cellStyle name="60% - Accent2 2 4" xfId="871" xr:uid="{00000000-0005-0000-0000-000067030000}"/>
    <cellStyle name="60% - Accent3" xfId="20" xr:uid="{00000000-0005-0000-0000-000014000000}"/>
    <cellStyle name="60% - Accent3 2" xfId="679" xr:uid="{00000000-0005-0000-0000-0000A7020000}"/>
    <cellStyle name="60% - Accent3 2 10" xfId="872" xr:uid="{00000000-0005-0000-0000-000068030000}"/>
    <cellStyle name="60% - Accent3 2 2" xfId="1225" xr:uid="{00000000-0005-0000-0000-0000C9040000}"/>
    <cellStyle name="60% - Accent3 2 3" xfId="1226" xr:uid="{00000000-0005-0000-0000-0000CA040000}"/>
    <cellStyle name="60% - Accent3 2 4" xfId="1227" xr:uid="{00000000-0005-0000-0000-0000CB040000}"/>
    <cellStyle name="60% - Accent3 2 5" xfId="1228" xr:uid="{00000000-0005-0000-0000-0000CC040000}"/>
    <cellStyle name="60% - Accent3 2 6" xfId="1229" xr:uid="{00000000-0005-0000-0000-0000CD040000}"/>
    <cellStyle name="60% - Accent3 2 7" xfId="1224" xr:uid="{00000000-0005-0000-0000-0000C8040000}"/>
    <cellStyle name="60% - Accent3 2 8" xfId="1070" xr:uid="{00000000-0005-0000-0000-00002E040000}"/>
    <cellStyle name="60% - Accent4" xfId="21" xr:uid="{00000000-0005-0000-0000-000015000000}"/>
    <cellStyle name="60% - Accent4 2" xfId="680" xr:uid="{00000000-0005-0000-0000-0000A8020000}"/>
    <cellStyle name="60% - Accent4 2 10" xfId="873" xr:uid="{00000000-0005-0000-0000-000069030000}"/>
    <cellStyle name="60% - Accent4 2 2" xfId="1231" xr:uid="{00000000-0005-0000-0000-0000CF040000}"/>
    <cellStyle name="60% - Accent4 2 3" xfId="1232" xr:uid="{00000000-0005-0000-0000-0000D0040000}"/>
    <cellStyle name="60% - Accent4 2 4" xfId="1233" xr:uid="{00000000-0005-0000-0000-0000D1040000}"/>
    <cellStyle name="60% - Accent4 2 5" xfId="1234" xr:uid="{00000000-0005-0000-0000-0000D2040000}"/>
    <cellStyle name="60% - Accent4 2 6" xfId="1235" xr:uid="{00000000-0005-0000-0000-0000D3040000}"/>
    <cellStyle name="60% - Accent4 2 7" xfId="1230" xr:uid="{00000000-0005-0000-0000-0000CE040000}"/>
    <cellStyle name="60% - Accent4 2 8" xfId="1071" xr:uid="{00000000-0005-0000-0000-00002F040000}"/>
    <cellStyle name="60% - Accent5" xfId="22" xr:uid="{00000000-0005-0000-0000-000016000000}"/>
    <cellStyle name="60% - Accent5 2" xfId="681" xr:uid="{00000000-0005-0000-0000-0000A9020000}"/>
    <cellStyle name="60% - Accent5 2 2" xfId="1072" xr:uid="{00000000-0005-0000-0000-000030040000}"/>
    <cellStyle name="60% - Accent5 2 4" xfId="874" xr:uid="{00000000-0005-0000-0000-00006A030000}"/>
    <cellStyle name="60% - Accent6" xfId="23" xr:uid="{00000000-0005-0000-0000-000017000000}"/>
    <cellStyle name="60% - Accent6 2" xfId="682" xr:uid="{00000000-0005-0000-0000-0000AA020000}"/>
    <cellStyle name="60% - Accent6 2 10" xfId="875" xr:uid="{00000000-0005-0000-0000-00006B030000}"/>
    <cellStyle name="60% - Accent6 2 2" xfId="1237" xr:uid="{00000000-0005-0000-0000-0000D5040000}"/>
    <cellStyle name="60% - Accent6 2 3" xfId="1238" xr:uid="{00000000-0005-0000-0000-0000D6040000}"/>
    <cellStyle name="60% - Accent6 2 4" xfId="1239" xr:uid="{00000000-0005-0000-0000-0000D7040000}"/>
    <cellStyle name="60% - Accent6 2 5" xfId="1240" xr:uid="{00000000-0005-0000-0000-0000D8040000}"/>
    <cellStyle name="60% - Accent6 2 6" xfId="1241" xr:uid="{00000000-0005-0000-0000-0000D9040000}"/>
    <cellStyle name="60% - Accent6 2 7" xfId="1236" xr:uid="{00000000-0005-0000-0000-0000D4040000}"/>
    <cellStyle name="60% - Accent6 2 8" xfId="1073" xr:uid="{00000000-0005-0000-0000-000031040000}"/>
    <cellStyle name="Accent1" xfId="24" xr:uid="{00000000-0005-0000-0000-000018000000}"/>
    <cellStyle name="Accent1 - 20%" xfId="336" xr:uid="{00000000-0005-0000-0000-000050010000}"/>
    <cellStyle name="Accent1 - 40%" xfId="337" xr:uid="{00000000-0005-0000-0000-000051010000}"/>
    <cellStyle name="Accent1 - 60%" xfId="338" xr:uid="{00000000-0005-0000-0000-000052010000}"/>
    <cellStyle name="Accent1 2" xfId="683" xr:uid="{00000000-0005-0000-0000-0000AB020000}"/>
    <cellStyle name="Accent1 2 10" xfId="876" xr:uid="{00000000-0005-0000-0000-00006C030000}"/>
    <cellStyle name="Accent1 2 2" xfId="1243" xr:uid="{00000000-0005-0000-0000-0000DB040000}"/>
    <cellStyle name="Accent1 2 3" xfId="1244" xr:uid="{00000000-0005-0000-0000-0000DC040000}"/>
    <cellStyle name="Accent1 2 4" xfId="1245" xr:uid="{00000000-0005-0000-0000-0000DD040000}"/>
    <cellStyle name="Accent1 2 5" xfId="1246" xr:uid="{00000000-0005-0000-0000-0000DE040000}"/>
    <cellStyle name="Accent1 2 6" xfId="1247" xr:uid="{00000000-0005-0000-0000-0000DF040000}"/>
    <cellStyle name="Accent1 2 7" xfId="1242" xr:uid="{00000000-0005-0000-0000-0000DA040000}"/>
    <cellStyle name="Accent1 2 8" xfId="1074" xr:uid="{00000000-0005-0000-0000-000032040000}"/>
    <cellStyle name="Accent2" xfId="25" xr:uid="{00000000-0005-0000-0000-000019000000}"/>
    <cellStyle name="Accent2 - 20%" xfId="339" xr:uid="{00000000-0005-0000-0000-000053010000}"/>
    <cellStyle name="Accent2 - 40%" xfId="340" xr:uid="{00000000-0005-0000-0000-000054010000}"/>
    <cellStyle name="Accent2 - 60%" xfId="341" xr:uid="{00000000-0005-0000-0000-000055010000}"/>
    <cellStyle name="Accent2 2" xfId="684" xr:uid="{00000000-0005-0000-0000-0000AC020000}"/>
    <cellStyle name="Accent2 2 2" xfId="1075" xr:uid="{00000000-0005-0000-0000-000033040000}"/>
    <cellStyle name="Accent2 2 4" xfId="877" xr:uid="{00000000-0005-0000-0000-00006D030000}"/>
    <cellStyle name="Accent3" xfId="26" xr:uid="{00000000-0005-0000-0000-00001A000000}"/>
    <cellStyle name="Accent3 - 20%" xfId="342" xr:uid="{00000000-0005-0000-0000-000056010000}"/>
    <cellStyle name="Accent3 - 40%" xfId="343" xr:uid="{00000000-0005-0000-0000-000057010000}"/>
    <cellStyle name="Accent3 - 60%" xfId="344" xr:uid="{00000000-0005-0000-0000-000058010000}"/>
    <cellStyle name="Accent3 2" xfId="685" xr:uid="{00000000-0005-0000-0000-0000AD020000}"/>
    <cellStyle name="Accent3 2 2" xfId="1076" xr:uid="{00000000-0005-0000-0000-000034040000}"/>
    <cellStyle name="Accent3 2 4" xfId="878" xr:uid="{00000000-0005-0000-0000-00006E030000}"/>
    <cellStyle name="Accent4" xfId="27" xr:uid="{00000000-0005-0000-0000-00001B000000}"/>
    <cellStyle name="Accent4 - 20%" xfId="345" xr:uid="{00000000-0005-0000-0000-000059010000}"/>
    <cellStyle name="Accent4 - 40%" xfId="346" xr:uid="{00000000-0005-0000-0000-00005A010000}"/>
    <cellStyle name="Accent4 - 60%" xfId="347" xr:uid="{00000000-0005-0000-0000-00005B010000}"/>
    <cellStyle name="Accent4 2" xfId="686" xr:uid="{00000000-0005-0000-0000-0000AE020000}"/>
    <cellStyle name="Accent4 2 10" xfId="879" xr:uid="{00000000-0005-0000-0000-00006F030000}"/>
    <cellStyle name="Accent4 2 2" xfId="1249" xr:uid="{00000000-0005-0000-0000-0000E1040000}"/>
    <cellStyle name="Accent4 2 3" xfId="1250" xr:uid="{00000000-0005-0000-0000-0000E2040000}"/>
    <cellStyle name="Accent4 2 4" xfId="1251" xr:uid="{00000000-0005-0000-0000-0000E3040000}"/>
    <cellStyle name="Accent4 2 5" xfId="1252" xr:uid="{00000000-0005-0000-0000-0000E4040000}"/>
    <cellStyle name="Accent4 2 6" xfId="1253" xr:uid="{00000000-0005-0000-0000-0000E5040000}"/>
    <cellStyle name="Accent4 2 7" xfId="1248" xr:uid="{00000000-0005-0000-0000-0000E0040000}"/>
    <cellStyle name="Accent4 2 8" xfId="1077" xr:uid="{00000000-0005-0000-0000-000035040000}"/>
    <cellStyle name="Accent5" xfId="28" xr:uid="{00000000-0005-0000-0000-00001C000000}"/>
    <cellStyle name="Accent5 - 20%" xfId="348" xr:uid="{00000000-0005-0000-0000-00005C010000}"/>
    <cellStyle name="Accent5 - 40%" xfId="349" xr:uid="{00000000-0005-0000-0000-00005D010000}"/>
    <cellStyle name="Accent5 - 60%" xfId="350" xr:uid="{00000000-0005-0000-0000-00005E010000}"/>
    <cellStyle name="Accent5 2" xfId="687" xr:uid="{00000000-0005-0000-0000-0000AF020000}"/>
    <cellStyle name="Accent5 2 2" xfId="1078" xr:uid="{00000000-0005-0000-0000-000036040000}"/>
    <cellStyle name="Accent5 2 4" xfId="880" xr:uid="{00000000-0005-0000-0000-000070030000}"/>
    <cellStyle name="Accent6" xfId="29" xr:uid="{00000000-0005-0000-0000-00001D000000}"/>
    <cellStyle name="Accent6 - 20%" xfId="351" xr:uid="{00000000-0005-0000-0000-00005F010000}"/>
    <cellStyle name="Accent6 - 40%" xfId="352" xr:uid="{00000000-0005-0000-0000-000060010000}"/>
    <cellStyle name="Accent6 - 60%" xfId="353" xr:uid="{00000000-0005-0000-0000-000061010000}"/>
    <cellStyle name="Accent6 2" xfId="688" xr:uid="{00000000-0005-0000-0000-0000B0020000}"/>
    <cellStyle name="Accent6 2 2" xfId="1079" xr:uid="{00000000-0005-0000-0000-000037040000}"/>
    <cellStyle name="Accent6 2 4" xfId="881" xr:uid="{00000000-0005-0000-0000-000071030000}"/>
    <cellStyle name="Actual Date" xfId="30" xr:uid="{00000000-0005-0000-0000-00001E000000}"/>
    <cellStyle name="Actual Date 2" xfId="31" xr:uid="{00000000-0005-0000-0000-00001F000000}"/>
    <cellStyle name="Actual Date 2 2" xfId="882" xr:uid="{00000000-0005-0000-0000-000072030000}"/>
    <cellStyle name="Actual Date_2011-12 LIEE Table 1 Updated budget" xfId="32" xr:uid="{00000000-0005-0000-0000-000020000000}"/>
    <cellStyle name="ariel" xfId="489" xr:uid="{00000000-0005-0000-0000-0000E9010000}"/>
    <cellStyle name="Bad" xfId="33" xr:uid="{00000000-0005-0000-0000-000021000000}"/>
    <cellStyle name="Bad 2" xfId="689" xr:uid="{00000000-0005-0000-0000-0000B1020000}"/>
    <cellStyle name="Bad 2 2" xfId="1080" xr:uid="{00000000-0005-0000-0000-000038040000}"/>
    <cellStyle name="Bad 2 4" xfId="883" xr:uid="{00000000-0005-0000-0000-000073030000}"/>
    <cellStyle name="Calculation" xfId="34" xr:uid="{00000000-0005-0000-0000-000022000000}"/>
    <cellStyle name="Calculation 2" xfId="690" xr:uid="{00000000-0005-0000-0000-0000B2020000}"/>
    <cellStyle name="Calculation 2 10" xfId="884" xr:uid="{00000000-0005-0000-0000-000074030000}"/>
    <cellStyle name="Calculation 2 2" xfId="1255" xr:uid="{00000000-0005-0000-0000-0000E7040000}"/>
    <cellStyle name="Calculation 2 3" xfId="1256" xr:uid="{00000000-0005-0000-0000-0000E8040000}"/>
    <cellStyle name="Calculation 2 4" xfId="1257" xr:uid="{00000000-0005-0000-0000-0000E9040000}"/>
    <cellStyle name="Calculation 2 5" xfId="1258" xr:uid="{00000000-0005-0000-0000-0000EA040000}"/>
    <cellStyle name="Calculation 2 6" xfId="1259" xr:uid="{00000000-0005-0000-0000-0000EB040000}"/>
    <cellStyle name="Calculation 2 7" xfId="1254" xr:uid="{00000000-0005-0000-0000-0000E6040000}"/>
    <cellStyle name="Calculation 2 8" xfId="1081" xr:uid="{00000000-0005-0000-0000-000039040000}"/>
    <cellStyle name="Check Cell" xfId="35" xr:uid="{00000000-0005-0000-0000-000023000000}"/>
    <cellStyle name="Check Cell 2" xfId="691" xr:uid="{00000000-0005-0000-0000-0000B3020000}"/>
    <cellStyle name="Check Cell 2 2" xfId="1082" xr:uid="{00000000-0005-0000-0000-00003A040000}"/>
    <cellStyle name="Check Cell 2 4" xfId="885" xr:uid="{00000000-0005-0000-0000-000075030000}"/>
    <cellStyle name="Comma" xfId="4" xr:uid="{00000000-0005-0000-0000-000004000000}"/>
    <cellStyle name="Comma [0]" xfId="5" xr:uid="{00000000-0005-0000-0000-000005000000}"/>
    <cellStyle name="Comma [0] 2" xfId="36" xr:uid="{00000000-0005-0000-0000-000024000000}"/>
    <cellStyle name="Comma [0] 2 2" xfId="763" xr:uid="{00000000-0005-0000-0000-0000FB020000}"/>
    <cellStyle name="Comma [0] 2 3" xfId="359" xr:uid="{00000000-0005-0000-0000-000067010000}"/>
    <cellStyle name="Comma 10" xfId="482" xr:uid="{00000000-0005-0000-0000-0000E2010000}"/>
    <cellStyle name="Comma 10 2" xfId="1260" xr:uid="{00000000-0005-0000-0000-0000EC040000}"/>
    <cellStyle name="Comma 10 3" xfId="886" xr:uid="{00000000-0005-0000-0000-000076030000}"/>
    <cellStyle name="Comma 11" xfId="798" xr:uid="{00000000-0005-0000-0000-00001E030000}"/>
    <cellStyle name="Comma 11 2" xfId="887" xr:uid="{00000000-0005-0000-0000-000077030000}"/>
    <cellStyle name="Comma 12" xfId="856" xr:uid="{00000000-0005-0000-0000-000058030000}"/>
    <cellStyle name="Comma 12 2" xfId="888" xr:uid="{00000000-0005-0000-0000-000078030000}"/>
    <cellStyle name="Comma 13" xfId="889" xr:uid="{00000000-0005-0000-0000-000079030000}"/>
    <cellStyle name="Comma 13 2" xfId="890" xr:uid="{00000000-0005-0000-0000-00007A030000}"/>
    <cellStyle name="Comma 14" xfId="891" xr:uid="{00000000-0005-0000-0000-00007B030000}"/>
    <cellStyle name="Comma 15" xfId="892" xr:uid="{00000000-0005-0000-0000-00007C030000}"/>
    <cellStyle name="Comma 16" xfId="893" xr:uid="{00000000-0005-0000-0000-00007D030000}"/>
    <cellStyle name="Comma 17" xfId="894" xr:uid="{00000000-0005-0000-0000-00007E030000}"/>
    <cellStyle name="Comma 18" xfId="895" xr:uid="{00000000-0005-0000-0000-00007F030000}"/>
    <cellStyle name="Comma 19" xfId="896" xr:uid="{00000000-0005-0000-0000-000080030000}"/>
    <cellStyle name="Comma 2" xfId="37" xr:uid="{00000000-0005-0000-0000-000025000000}"/>
    <cellStyle name="Comma 2 2" xfId="38" xr:uid="{00000000-0005-0000-0000-000026000000}"/>
    <cellStyle name="Comma 2 2 2" xfId="334" xr:uid="{00000000-0005-0000-0000-00004E010000}"/>
    <cellStyle name="Comma 2 2 3" xfId="1261" xr:uid="{00000000-0005-0000-0000-0000ED040000}"/>
    <cellStyle name="Comma 2 2 3 10" xfId="6748" xr:uid="{00000000-0005-0000-0000-00005C1A0000}"/>
    <cellStyle name="Comma 2 2 3 10 3" xfId="21852" xr:uid="{00000000-0005-0000-0000-00005C550000}"/>
    <cellStyle name="Comma 2 2 3 12" xfId="16837" xr:uid="{00000000-0005-0000-0000-0000C5410000}"/>
    <cellStyle name="Comma 2 2 3 2" xfId="1712" xr:uid="{00000000-0005-0000-0000-0000B0060000}"/>
    <cellStyle name="Comma 2 2 3 2 11" xfId="16891" xr:uid="{00000000-0005-0000-0000-0000FB410000}"/>
    <cellStyle name="Comma 2 2 3 2 2" xfId="1820" xr:uid="{00000000-0005-0000-0000-00001C070000}"/>
    <cellStyle name="Comma 2 2 3 2 2 10" xfId="16995" xr:uid="{00000000-0005-0000-0000-000063420000}"/>
    <cellStyle name="Comma 2 2 3 2 2 2" xfId="2037" xr:uid="{00000000-0005-0000-0000-0000F5070000}"/>
    <cellStyle name="Comma 2 2 3 2 2 2 2" xfId="2458" xr:uid="{00000000-0005-0000-0000-00009A090000}"/>
    <cellStyle name="Comma 2 2 3 2 2 2 2 2" xfId="3297" xr:uid="{00000000-0005-0000-0000-0000E10C0000}"/>
    <cellStyle name="Comma 2 2 3 2 2 2 2 2 2" xfId="4987" xr:uid="{00000000-0005-0000-0000-00007B130000}"/>
    <cellStyle name="Comma 2 2 3 2 2 2 2 2 2 2" xfId="15060" xr:uid="{00000000-0005-0000-0000-0000D43A0000}"/>
    <cellStyle name="Comma 2 2 3 2 2 2 2 2 2 2 3" xfId="30158" xr:uid="{00000000-0005-0000-0000-0000CE750000}"/>
    <cellStyle name="Comma 2 2 3 2 2 2 2 2 2 3" xfId="10040" xr:uid="{00000000-0005-0000-0000-000038270000}"/>
    <cellStyle name="Comma 2 2 3 2 2 2 2 2 2 3 3" xfId="25141" xr:uid="{00000000-0005-0000-0000-000035620000}"/>
    <cellStyle name="Comma 2 2 3 2 2 2 2 2 2 5" xfId="20128" xr:uid="{00000000-0005-0000-0000-0000A04E0000}"/>
    <cellStyle name="Comma 2 2 3 2 2 2 2 2 3" xfId="6679" xr:uid="{00000000-0005-0000-0000-0000171A0000}"/>
    <cellStyle name="Comma 2 2 3 2 2 2 2 2 3 2" xfId="16731" xr:uid="{00000000-0005-0000-0000-00005B410000}"/>
    <cellStyle name="Comma 2 2 3 2 2 2 2 2 3 3" xfId="11711" xr:uid="{00000000-0005-0000-0000-0000BF2D0000}"/>
    <cellStyle name="Comma 2 2 3 2 2 2 2 2 3 3 3" xfId="26812" xr:uid="{00000000-0005-0000-0000-0000BC680000}"/>
    <cellStyle name="Comma 2 2 3 2 2 2 2 2 3 5" xfId="21799" xr:uid="{00000000-0005-0000-0000-000027550000}"/>
    <cellStyle name="Comma 2 2 3 2 2 2 2 2 4" xfId="13389" xr:uid="{00000000-0005-0000-0000-00004D340000}"/>
    <cellStyle name="Comma 2 2 3 2 2 2 2 2 4 3" xfId="28487" xr:uid="{00000000-0005-0000-0000-0000476F0000}"/>
    <cellStyle name="Comma 2 2 3 2 2 2 2 2 5" xfId="8368" xr:uid="{00000000-0005-0000-0000-0000B0200000}"/>
    <cellStyle name="Comma 2 2 3 2 2 2 2 2 5 3" xfId="23470" xr:uid="{00000000-0005-0000-0000-0000AE5B0000}"/>
    <cellStyle name="Comma 2 2 3 2 2 2 2 2 7" xfId="18457" xr:uid="{00000000-0005-0000-0000-000019480000}"/>
    <cellStyle name="Comma 2 2 3 2 2 2 2 3" xfId="4150" xr:uid="{00000000-0005-0000-0000-000036100000}"/>
    <cellStyle name="Comma 2 2 3 2 2 2 2 3 2" xfId="14224" xr:uid="{00000000-0005-0000-0000-000090370000}"/>
    <cellStyle name="Comma 2 2 3 2 2 2 2 3 2 3" xfId="29322" xr:uid="{00000000-0005-0000-0000-00008A720000}"/>
    <cellStyle name="Comma 2 2 3 2 2 2 2 3 3" xfId="9204" xr:uid="{00000000-0005-0000-0000-0000F4230000}"/>
    <cellStyle name="Comma 2 2 3 2 2 2 2 3 3 3" xfId="24305" xr:uid="{00000000-0005-0000-0000-0000F15E0000}"/>
    <cellStyle name="Comma 2 2 3 2 2 2 2 3 5" xfId="19292" xr:uid="{00000000-0005-0000-0000-00005C4B0000}"/>
    <cellStyle name="Comma 2 2 3 2 2 2 2 4" xfId="5843" xr:uid="{00000000-0005-0000-0000-0000D3160000}"/>
    <cellStyle name="Comma 2 2 3 2 2 2 2 4 2" xfId="15895" xr:uid="{00000000-0005-0000-0000-0000173E0000}"/>
    <cellStyle name="Comma 2 2 3 2 2 2 2 4 3" xfId="10875" xr:uid="{00000000-0005-0000-0000-00007B2A0000}"/>
    <cellStyle name="Comma 2 2 3 2 2 2 2 4 3 3" xfId="25976" xr:uid="{00000000-0005-0000-0000-000078650000}"/>
    <cellStyle name="Comma 2 2 3 2 2 2 2 4 5" xfId="20963" xr:uid="{00000000-0005-0000-0000-0000E3510000}"/>
    <cellStyle name="Comma 2 2 3 2 2 2 2 5" xfId="12553" xr:uid="{00000000-0005-0000-0000-000009310000}"/>
    <cellStyle name="Comma 2 2 3 2 2 2 2 5 3" xfId="27651" xr:uid="{00000000-0005-0000-0000-0000036C0000}"/>
    <cellStyle name="Comma 2 2 3 2 2 2 2 6" xfId="7532" xr:uid="{00000000-0005-0000-0000-00006C1D0000}"/>
    <cellStyle name="Comma 2 2 3 2 2 2 2 6 3" xfId="22634" xr:uid="{00000000-0005-0000-0000-00006A580000}"/>
    <cellStyle name="Comma 2 2 3 2 2 2 2 8" xfId="17621" xr:uid="{00000000-0005-0000-0000-0000D5440000}"/>
    <cellStyle name="Comma 2 2 3 2 2 2 3" xfId="2879" xr:uid="{00000000-0005-0000-0000-00003F0B0000}"/>
    <cellStyle name="Comma 2 2 3 2 2 2 3 2" xfId="4569" xr:uid="{00000000-0005-0000-0000-0000D9110000}"/>
    <cellStyle name="Comma 2 2 3 2 2 2 3 2 2" xfId="14642" xr:uid="{00000000-0005-0000-0000-000032390000}"/>
    <cellStyle name="Comma 2 2 3 2 2 2 3 2 2 3" xfId="29740" xr:uid="{00000000-0005-0000-0000-00002C740000}"/>
    <cellStyle name="Comma 2 2 3 2 2 2 3 2 3" xfId="9622" xr:uid="{00000000-0005-0000-0000-000096250000}"/>
    <cellStyle name="Comma 2 2 3 2 2 2 3 2 3 3" xfId="24723" xr:uid="{00000000-0005-0000-0000-000093600000}"/>
    <cellStyle name="Comma 2 2 3 2 2 2 3 2 5" xfId="19710" xr:uid="{00000000-0005-0000-0000-0000FE4C0000}"/>
    <cellStyle name="Comma 2 2 3 2 2 2 3 3" xfId="6261" xr:uid="{00000000-0005-0000-0000-000075180000}"/>
    <cellStyle name="Comma 2 2 3 2 2 2 3 3 2" xfId="16313" xr:uid="{00000000-0005-0000-0000-0000B93F0000}"/>
    <cellStyle name="Comma 2 2 3 2 2 2 3 3 3" xfId="11293" xr:uid="{00000000-0005-0000-0000-00001D2C0000}"/>
    <cellStyle name="Comma 2 2 3 2 2 2 3 3 3 3" xfId="26394" xr:uid="{00000000-0005-0000-0000-00001A670000}"/>
    <cellStyle name="Comma 2 2 3 2 2 2 3 3 5" xfId="21381" xr:uid="{00000000-0005-0000-0000-000085530000}"/>
    <cellStyle name="Comma 2 2 3 2 2 2 3 4" xfId="12971" xr:uid="{00000000-0005-0000-0000-0000AB320000}"/>
    <cellStyle name="Comma 2 2 3 2 2 2 3 4 3" xfId="28069" xr:uid="{00000000-0005-0000-0000-0000A56D0000}"/>
    <cellStyle name="Comma 2 2 3 2 2 2 3 5" xfId="7950" xr:uid="{00000000-0005-0000-0000-00000E1F0000}"/>
    <cellStyle name="Comma 2 2 3 2 2 2 3 5 3" xfId="23052" xr:uid="{00000000-0005-0000-0000-00000C5A0000}"/>
    <cellStyle name="Comma 2 2 3 2 2 2 3 7" xfId="18039" xr:uid="{00000000-0005-0000-0000-000077460000}"/>
    <cellStyle name="Comma 2 2 3 2 2 2 4" xfId="3732" xr:uid="{00000000-0005-0000-0000-0000940E0000}"/>
    <cellStyle name="Comma 2 2 3 2 2 2 4 2" xfId="13806" xr:uid="{00000000-0005-0000-0000-0000EE350000}"/>
    <cellStyle name="Comma 2 2 3 2 2 2 4 2 3" xfId="28904" xr:uid="{00000000-0005-0000-0000-0000E8700000}"/>
    <cellStyle name="Comma 2 2 3 2 2 2 4 3" xfId="8786" xr:uid="{00000000-0005-0000-0000-000052220000}"/>
    <cellStyle name="Comma 2 2 3 2 2 2 4 3 3" xfId="23887" xr:uid="{00000000-0005-0000-0000-00004F5D0000}"/>
    <cellStyle name="Comma 2 2 3 2 2 2 4 5" xfId="18874" xr:uid="{00000000-0005-0000-0000-0000BA490000}"/>
    <cellStyle name="Comma 2 2 3 2 2 2 5" xfId="5425" xr:uid="{00000000-0005-0000-0000-000031150000}"/>
    <cellStyle name="Comma 2 2 3 2 2 2 5 2" xfId="15477" xr:uid="{00000000-0005-0000-0000-0000753C0000}"/>
    <cellStyle name="Comma 2 2 3 2 2 2 5 2 3" xfId="30575" xr:uid="{00000000-0005-0000-0000-00006F770000}"/>
    <cellStyle name="Comma 2 2 3 2 2 2 5 3" xfId="10457" xr:uid="{00000000-0005-0000-0000-0000D9280000}"/>
    <cellStyle name="Comma 2 2 3 2 2 2 5 3 3" xfId="25558" xr:uid="{00000000-0005-0000-0000-0000D6630000}"/>
    <cellStyle name="Comma 2 2 3 2 2 2 5 5" xfId="20545" xr:uid="{00000000-0005-0000-0000-000041500000}"/>
    <cellStyle name="Comma 2 2 3 2 2 2 6" xfId="12135" xr:uid="{00000000-0005-0000-0000-0000672F0000}"/>
    <cellStyle name="Comma 2 2 3 2 2 2 6 3" xfId="27233" xr:uid="{00000000-0005-0000-0000-0000616A0000}"/>
    <cellStyle name="Comma 2 2 3 2 2 2 7" xfId="7114" xr:uid="{00000000-0005-0000-0000-0000CA1B0000}"/>
    <cellStyle name="Comma 2 2 3 2 2 2 7 3" xfId="22216" xr:uid="{00000000-0005-0000-0000-0000C8560000}"/>
    <cellStyle name="Comma 2 2 3 2 2 2 9" xfId="17203" xr:uid="{00000000-0005-0000-0000-000033430000}"/>
    <cellStyle name="Comma 2 2 3 2 2 3" xfId="2250" xr:uid="{00000000-0005-0000-0000-0000CA080000}"/>
    <cellStyle name="Comma 2 2 3 2 2 3 2" xfId="3089" xr:uid="{00000000-0005-0000-0000-0000110C0000}"/>
    <cellStyle name="Comma 2 2 3 2 2 3 2 2" xfId="4779" xr:uid="{00000000-0005-0000-0000-0000AB120000}"/>
    <cellStyle name="Comma 2 2 3 2 2 3 2 2 2" xfId="14852" xr:uid="{00000000-0005-0000-0000-0000043A0000}"/>
    <cellStyle name="Comma 2 2 3 2 2 3 2 2 2 3" xfId="29950" xr:uid="{00000000-0005-0000-0000-0000FE740000}"/>
    <cellStyle name="Comma 2 2 3 2 2 3 2 2 3" xfId="9832" xr:uid="{00000000-0005-0000-0000-000068260000}"/>
    <cellStyle name="Comma 2 2 3 2 2 3 2 2 3 3" xfId="24933" xr:uid="{00000000-0005-0000-0000-000065610000}"/>
    <cellStyle name="Comma 2 2 3 2 2 3 2 2 5" xfId="19920" xr:uid="{00000000-0005-0000-0000-0000D04D0000}"/>
    <cellStyle name="Comma 2 2 3 2 2 3 2 3" xfId="6471" xr:uid="{00000000-0005-0000-0000-000047190000}"/>
    <cellStyle name="Comma 2 2 3 2 2 3 2 3 2" xfId="16523" xr:uid="{00000000-0005-0000-0000-00008B400000}"/>
    <cellStyle name="Comma 2 2 3 2 2 3 2 3 3" xfId="11503" xr:uid="{00000000-0005-0000-0000-0000EF2C0000}"/>
    <cellStyle name="Comma 2 2 3 2 2 3 2 3 3 3" xfId="26604" xr:uid="{00000000-0005-0000-0000-0000EC670000}"/>
    <cellStyle name="Comma 2 2 3 2 2 3 2 3 5" xfId="21591" xr:uid="{00000000-0005-0000-0000-000057540000}"/>
    <cellStyle name="Comma 2 2 3 2 2 3 2 4" xfId="13181" xr:uid="{00000000-0005-0000-0000-00007D330000}"/>
    <cellStyle name="Comma 2 2 3 2 2 3 2 4 3" xfId="28279" xr:uid="{00000000-0005-0000-0000-0000776E0000}"/>
    <cellStyle name="Comma 2 2 3 2 2 3 2 5" xfId="8160" xr:uid="{00000000-0005-0000-0000-0000E01F0000}"/>
    <cellStyle name="Comma 2 2 3 2 2 3 2 5 3" xfId="23262" xr:uid="{00000000-0005-0000-0000-0000DE5A0000}"/>
    <cellStyle name="Comma 2 2 3 2 2 3 2 7" xfId="18249" xr:uid="{00000000-0005-0000-0000-000049470000}"/>
    <cellStyle name="Comma 2 2 3 2 2 3 3" xfId="3942" xr:uid="{00000000-0005-0000-0000-0000660F0000}"/>
    <cellStyle name="Comma 2 2 3 2 2 3 3 2" xfId="14016" xr:uid="{00000000-0005-0000-0000-0000C0360000}"/>
    <cellStyle name="Comma 2 2 3 2 2 3 3 2 3" xfId="29114" xr:uid="{00000000-0005-0000-0000-0000BA710000}"/>
    <cellStyle name="Comma 2 2 3 2 2 3 3 3" xfId="8996" xr:uid="{00000000-0005-0000-0000-000024230000}"/>
    <cellStyle name="Comma 2 2 3 2 2 3 3 3 3" xfId="24097" xr:uid="{00000000-0005-0000-0000-0000215E0000}"/>
    <cellStyle name="Comma 2 2 3 2 2 3 3 5" xfId="19084" xr:uid="{00000000-0005-0000-0000-00008C4A0000}"/>
    <cellStyle name="Comma 2 2 3 2 2 3 4" xfId="5635" xr:uid="{00000000-0005-0000-0000-000003160000}"/>
    <cellStyle name="Comma 2 2 3 2 2 3 4 2" xfId="15687" xr:uid="{00000000-0005-0000-0000-0000473D0000}"/>
    <cellStyle name="Comma 2 2 3 2 2 3 4 2 3" xfId="30785" xr:uid="{00000000-0005-0000-0000-000041780000}"/>
    <cellStyle name="Comma 2 2 3 2 2 3 4 3" xfId="10667" xr:uid="{00000000-0005-0000-0000-0000AB290000}"/>
    <cellStyle name="Comma 2 2 3 2 2 3 4 3 3" xfId="25768" xr:uid="{00000000-0005-0000-0000-0000A8640000}"/>
    <cellStyle name="Comma 2 2 3 2 2 3 4 5" xfId="20755" xr:uid="{00000000-0005-0000-0000-000013510000}"/>
    <cellStyle name="Comma 2 2 3 2 2 3 5" xfId="12345" xr:uid="{00000000-0005-0000-0000-000039300000}"/>
    <cellStyle name="Comma 2 2 3 2 2 3 5 3" xfId="27443" xr:uid="{00000000-0005-0000-0000-0000336B0000}"/>
    <cellStyle name="Comma 2 2 3 2 2 3 6" xfId="7324" xr:uid="{00000000-0005-0000-0000-00009C1C0000}"/>
    <cellStyle name="Comma 2 2 3 2 2 3 6 3" xfId="22426" xr:uid="{00000000-0005-0000-0000-00009A570000}"/>
    <cellStyle name="Comma 2 2 3 2 2 3 8" xfId="17413" xr:uid="{00000000-0005-0000-0000-000005440000}"/>
    <cellStyle name="Comma 2 2 3 2 2 4" xfId="2671" xr:uid="{00000000-0005-0000-0000-00006F0A0000}"/>
    <cellStyle name="Comma 2 2 3 2 2 4 2" xfId="4361" xr:uid="{00000000-0005-0000-0000-000009110000}"/>
    <cellStyle name="Comma 2 2 3 2 2 4 2 2" xfId="14434" xr:uid="{00000000-0005-0000-0000-000062380000}"/>
    <cellStyle name="Comma 2 2 3 2 2 4 2 2 3" xfId="29532" xr:uid="{00000000-0005-0000-0000-00005C730000}"/>
    <cellStyle name="Comma 2 2 3 2 2 4 2 3" xfId="9414" xr:uid="{00000000-0005-0000-0000-0000C6240000}"/>
    <cellStyle name="Comma 2 2 3 2 2 4 2 3 3" xfId="24515" xr:uid="{00000000-0005-0000-0000-0000C35F0000}"/>
    <cellStyle name="Comma 2 2 3 2 2 4 2 5" xfId="19502" xr:uid="{00000000-0005-0000-0000-00002E4C0000}"/>
    <cellStyle name="Comma 2 2 3 2 2 4 3" xfId="6053" xr:uid="{00000000-0005-0000-0000-0000A5170000}"/>
    <cellStyle name="Comma 2 2 3 2 2 4 3 2" xfId="16105" xr:uid="{00000000-0005-0000-0000-0000E93E0000}"/>
    <cellStyle name="Comma 2 2 3 2 2 4 3 3" xfId="11085" xr:uid="{00000000-0005-0000-0000-00004D2B0000}"/>
    <cellStyle name="Comma 2 2 3 2 2 4 3 3 3" xfId="26186" xr:uid="{00000000-0005-0000-0000-00004A660000}"/>
    <cellStyle name="Comma 2 2 3 2 2 4 3 5" xfId="21173" xr:uid="{00000000-0005-0000-0000-0000B5520000}"/>
    <cellStyle name="Comma 2 2 3 2 2 4 4" xfId="12763" xr:uid="{00000000-0005-0000-0000-0000DB310000}"/>
    <cellStyle name="Comma 2 2 3 2 2 4 4 3" xfId="27861" xr:uid="{00000000-0005-0000-0000-0000D56C0000}"/>
    <cellStyle name="Comma 2 2 3 2 2 4 5" xfId="7742" xr:uid="{00000000-0005-0000-0000-00003E1E0000}"/>
    <cellStyle name="Comma 2 2 3 2 2 4 5 3" xfId="22844" xr:uid="{00000000-0005-0000-0000-00003C590000}"/>
    <cellStyle name="Comma 2 2 3 2 2 4 7" xfId="17831" xr:uid="{00000000-0005-0000-0000-0000A7450000}"/>
    <cellStyle name="Comma 2 2 3 2 2 5" xfId="3524" xr:uid="{00000000-0005-0000-0000-0000C40D0000}"/>
    <cellStyle name="Comma 2 2 3 2 2 5 2" xfId="13598" xr:uid="{00000000-0005-0000-0000-00001E350000}"/>
    <cellStyle name="Comma 2 2 3 2 2 5 2 3" xfId="28696" xr:uid="{00000000-0005-0000-0000-000018700000}"/>
    <cellStyle name="Comma 2 2 3 2 2 5 3" xfId="8578" xr:uid="{00000000-0005-0000-0000-000082210000}"/>
    <cellStyle name="Comma 2 2 3 2 2 5 3 3" xfId="23679" xr:uid="{00000000-0005-0000-0000-00007F5C0000}"/>
    <cellStyle name="Comma 2 2 3 2 2 5 5" xfId="18666" xr:uid="{00000000-0005-0000-0000-0000EA480000}"/>
    <cellStyle name="Comma 2 2 3 2 2 6" xfId="5217" xr:uid="{00000000-0005-0000-0000-000061140000}"/>
    <cellStyle name="Comma 2 2 3 2 2 6 2" xfId="15269" xr:uid="{00000000-0005-0000-0000-0000A53B0000}"/>
    <cellStyle name="Comma 2 2 3 2 2 6 2 3" xfId="30367" xr:uid="{00000000-0005-0000-0000-00009F760000}"/>
    <cellStyle name="Comma 2 2 3 2 2 6 3" xfId="10249" xr:uid="{00000000-0005-0000-0000-000009280000}"/>
    <cellStyle name="Comma 2 2 3 2 2 6 3 3" xfId="25350" xr:uid="{00000000-0005-0000-0000-000006630000}"/>
    <cellStyle name="Comma 2 2 3 2 2 6 5" xfId="20337" xr:uid="{00000000-0005-0000-0000-0000714F0000}"/>
    <cellStyle name="Comma 2 2 3 2 2 7" xfId="11927" xr:uid="{00000000-0005-0000-0000-0000972E0000}"/>
    <cellStyle name="Comma 2 2 3 2 2 7 3" xfId="27025" xr:uid="{00000000-0005-0000-0000-000091690000}"/>
    <cellStyle name="Comma 2 2 3 2 2 8" xfId="6906" xr:uid="{00000000-0005-0000-0000-0000FA1A0000}"/>
    <cellStyle name="Comma 2 2 3 2 2 8 3" xfId="22008" xr:uid="{00000000-0005-0000-0000-0000F8550000}"/>
    <cellStyle name="Comma 2 2 3 2 3" xfId="1933" xr:uid="{00000000-0005-0000-0000-00008D070000}"/>
    <cellStyle name="Comma 2 2 3 2 3 2" xfId="2354" xr:uid="{00000000-0005-0000-0000-000032090000}"/>
    <cellStyle name="Comma 2 2 3 2 3 2 2" xfId="3193" xr:uid="{00000000-0005-0000-0000-0000790C0000}"/>
    <cellStyle name="Comma 2 2 3 2 3 2 2 2" xfId="4883" xr:uid="{00000000-0005-0000-0000-000013130000}"/>
    <cellStyle name="Comma 2 2 3 2 3 2 2 2 2" xfId="14956" xr:uid="{00000000-0005-0000-0000-00006C3A0000}"/>
    <cellStyle name="Comma 2 2 3 2 3 2 2 2 2 3" xfId="30054" xr:uid="{00000000-0005-0000-0000-000066750000}"/>
    <cellStyle name="Comma 2 2 3 2 3 2 2 2 3" xfId="9936" xr:uid="{00000000-0005-0000-0000-0000D0260000}"/>
    <cellStyle name="Comma 2 2 3 2 3 2 2 2 3 3" xfId="25037" xr:uid="{00000000-0005-0000-0000-0000CD610000}"/>
    <cellStyle name="Comma 2 2 3 2 3 2 2 2 5" xfId="20024" xr:uid="{00000000-0005-0000-0000-0000384E0000}"/>
    <cellStyle name="Comma 2 2 3 2 3 2 2 3" xfId="6575" xr:uid="{00000000-0005-0000-0000-0000AF190000}"/>
    <cellStyle name="Comma 2 2 3 2 3 2 2 3 2" xfId="16627" xr:uid="{00000000-0005-0000-0000-0000F3400000}"/>
    <cellStyle name="Comma 2 2 3 2 3 2 2 3 3" xfId="11607" xr:uid="{00000000-0005-0000-0000-0000572D0000}"/>
    <cellStyle name="Comma 2 2 3 2 3 2 2 3 3 3" xfId="26708" xr:uid="{00000000-0005-0000-0000-000054680000}"/>
    <cellStyle name="Comma 2 2 3 2 3 2 2 3 5" xfId="21695" xr:uid="{00000000-0005-0000-0000-0000BF540000}"/>
    <cellStyle name="Comma 2 2 3 2 3 2 2 4" xfId="13285" xr:uid="{00000000-0005-0000-0000-0000E5330000}"/>
    <cellStyle name="Comma 2 2 3 2 3 2 2 4 3" xfId="28383" xr:uid="{00000000-0005-0000-0000-0000DF6E0000}"/>
    <cellStyle name="Comma 2 2 3 2 3 2 2 5" xfId="8264" xr:uid="{00000000-0005-0000-0000-000048200000}"/>
    <cellStyle name="Comma 2 2 3 2 3 2 2 5 3" xfId="23366" xr:uid="{00000000-0005-0000-0000-0000465B0000}"/>
    <cellStyle name="Comma 2 2 3 2 3 2 2 7" xfId="18353" xr:uid="{00000000-0005-0000-0000-0000B1470000}"/>
    <cellStyle name="Comma 2 2 3 2 3 2 3" xfId="4046" xr:uid="{00000000-0005-0000-0000-0000CE0F0000}"/>
    <cellStyle name="Comma 2 2 3 2 3 2 3 2" xfId="14120" xr:uid="{00000000-0005-0000-0000-000028370000}"/>
    <cellStyle name="Comma 2 2 3 2 3 2 3 2 3" xfId="29218" xr:uid="{00000000-0005-0000-0000-000022720000}"/>
    <cellStyle name="Comma 2 2 3 2 3 2 3 3" xfId="9100" xr:uid="{00000000-0005-0000-0000-00008C230000}"/>
    <cellStyle name="Comma 2 2 3 2 3 2 3 3 3" xfId="24201" xr:uid="{00000000-0005-0000-0000-0000895E0000}"/>
    <cellStyle name="Comma 2 2 3 2 3 2 3 5" xfId="19188" xr:uid="{00000000-0005-0000-0000-0000F44A0000}"/>
    <cellStyle name="Comma 2 2 3 2 3 2 4" xfId="5739" xr:uid="{00000000-0005-0000-0000-00006B160000}"/>
    <cellStyle name="Comma 2 2 3 2 3 2 4 2" xfId="15791" xr:uid="{00000000-0005-0000-0000-0000AF3D0000}"/>
    <cellStyle name="Comma 2 2 3 2 3 2 4 2 3" xfId="30889" xr:uid="{00000000-0005-0000-0000-0000A9780000}"/>
    <cellStyle name="Comma 2 2 3 2 3 2 4 3" xfId="10771" xr:uid="{00000000-0005-0000-0000-0000132A0000}"/>
    <cellStyle name="Comma 2 2 3 2 3 2 4 3 3" xfId="25872" xr:uid="{00000000-0005-0000-0000-000010650000}"/>
    <cellStyle name="Comma 2 2 3 2 3 2 4 5" xfId="20859" xr:uid="{00000000-0005-0000-0000-00007B510000}"/>
    <cellStyle name="Comma 2 2 3 2 3 2 5" xfId="12449" xr:uid="{00000000-0005-0000-0000-0000A1300000}"/>
    <cellStyle name="Comma 2 2 3 2 3 2 5 3" xfId="27547" xr:uid="{00000000-0005-0000-0000-00009B6B0000}"/>
    <cellStyle name="Comma 2 2 3 2 3 2 6" xfId="7428" xr:uid="{00000000-0005-0000-0000-0000041D0000}"/>
    <cellStyle name="Comma 2 2 3 2 3 2 6 3" xfId="22530" xr:uid="{00000000-0005-0000-0000-000002580000}"/>
    <cellStyle name="Comma 2 2 3 2 3 2 8" xfId="17517" xr:uid="{00000000-0005-0000-0000-00006D440000}"/>
    <cellStyle name="Comma 2 2 3 2 3 3" xfId="2775" xr:uid="{00000000-0005-0000-0000-0000D70A0000}"/>
    <cellStyle name="Comma 2 2 3 2 3 3 2" xfId="4465" xr:uid="{00000000-0005-0000-0000-000071110000}"/>
    <cellStyle name="Comma 2 2 3 2 3 3 2 2" xfId="14538" xr:uid="{00000000-0005-0000-0000-0000CA380000}"/>
    <cellStyle name="Comma 2 2 3 2 3 3 2 2 3" xfId="29636" xr:uid="{00000000-0005-0000-0000-0000C4730000}"/>
    <cellStyle name="Comma 2 2 3 2 3 3 2 3" xfId="9518" xr:uid="{00000000-0005-0000-0000-00002E250000}"/>
    <cellStyle name="Comma 2 2 3 2 3 3 2 3 3" xfId="24619" xr:uid="{00000000-0005-0000-0000-00002B600000}"/>
    <cellStyle name="Comma 2 2 3 2 3 3 2 5" xfId="19606" xr:uid="{00000000-0005-0000-0000-0000964C0000}"/>
    <cellStyle name="Comma 2 2 3 2 3 3 3" xfId="6157" xr:uid="{00000000-0005-0000-0000-00000D180000}"/>
    <cellStyle name="Comma 2 2 3 2 3 3 3 2" xfId="16209" xr:uid="{00000000-0005-0000-0000-0000513F0000}"/>
    <cellStyle name="Comma 2 2 3 2 3 3 3 3" xfId="11189" xr:uid="{00000000-0005-0000-0000-0000B52B0000}"/>
    <cellStyle name="Comma 2 2 3 2 3 3 3 3 3" xfId="26290" xr:uid="{00000000-0005-0000-0000-0000B2660000}"/>
    <cellStyle name="Comma 2 2 3 2 3 3 3 5" xfId="21277" xr:uid="{00000000-0005-0000-0000-00001D530000}"/>
    <cellStyle name="Comma 2 2 3 2 3 3 4" xfId="12867" xr:uid="{00000000-0005-0000-0000-000043320000}"/>
    <cellStyle name="Comma 2 2 3 2 3 3 4 3" xfId="27965" xr:uid="{00000000-0005-0000-0000-00003D6D0000}"/>
    <cellStyle name="Comma 2 2 3 2 3 3 5" xfId="7846" xr:uid="{00000000-0005-0000-0000-0000A61E0000}"/>
    <cellStyle name="Comma 2 2 3 2 3 3 5 3" xfId="22948" xr:uid="{00000000-0005-0000-0000-0000A4590000}"/>
    <cellStyle name="Comma 2 2 3 2 3 3 7" xfId="17935" xr:uid="{00000000-0005-0000-0000-00000F460000}"/>
    <cellStyle name="Comma 2 2 3 2 3 4" xfId="3628" xr:uid="{00000000-0005-0000-0000-00002C0E0000}"/>
    <cellStyle name="Comma 2 2 3 2 3 4 2" xfId="13702" xr:uid="{00000000-0005-0000-0000-000086350000}"/>
    <cellStyle name="Comma 2 2 3 2 3 4 2 3" xfId="28800" xr:uid="{00000000-0005-0000-0000-000080700000}"/>
    <cellStyle name="Comma 2 2 3 2 3 4 3" xfId="8682" xr:uid="{00000000-0005-0000-0000-0000EA210000}"/>
    <cellStyle name="Comma 2 2 3 2 3 4 3 3" xfId="23783" xr:uid="{00000000-0005-0000-0000-0000E75C0000}"/>
    <cellStyle name="Comma 2 2 3 2 3 4 5" xfId="18770" xr:uid="{00000000-0005-0000-0000-000052490000}"/>
    <cellStyle name="Comma 2 2 3 2 3 5" xfId="5321" xr:uid="{00000000-0005-0000-0000-0000C9140000}"/>
    <cellStyle name="Comma 2 2 3 2 3 5 2" xfId="15373" xr:uid="{00000000-0005-0000-0000-00000D3C0000}"/>
    <cellStyle name="Comma 2 2 3 2 3 5 2 3" xfId="30471" xr:uid="{00000000-0005-0000-0000-000007770000}"/>
    <cellStyle name="Comma 2 2 3 2 3 5 3" xfId="10353" xr:uid="{00000000-0005-0000-0000-000071280000}"/>
    <cellStyle name="Comma 2 2 3 2 3 5 3 3" xfId="25454" xr:uid="{00000000-0005-0000-0000-00006E630000}"/>
    <cellStyle name="Comma 2 2 3 2 3 5 5" xfId="20441" xr:uid="{00000000-0005-0000-0000-0000D94F0000}"/>
    <cellStyle name="Comma 2 2 3 2 3 6" xfId="12031" xr:uid="{00000000-0005-0000-0000-0000FF2E0000}"/>
    <cellStyle name="Comma 2 2 3 2 3 6 3" xfId="27129" xr:uid="{00000000-0005-0000-0000-0000F9690000}"/>
    <cellStyle name="Comma 2 2 3 2 3 7" xfId="7010" xr:uid="{00000000-0005-0000-0000-0000621B0000}"/>
    <cellStyle name="Comma 2 2 3 2 3 7 3" xfId="22112" xr:uid="{00000000-0005-0000-0000-000060560000}"/>
    <cellStyle name="Comma 2 2 3 2 3 9" xfId="17099" xr:uid="{00000000-0005-0000-0000-0000CB420000}"/>
    <cellStyle name="Comma 2 2 3 2 4" xfId="2146" xr:uid="{00000000-0005-0000-0000-000062080000}"/>
    <cellStyle name="Comma 2 2 3 2 4 2" xfId="2985" xr:uid="{00000000-0005-0000-0000-0000A90B0000}"/>
    <cellStyle name="Comma 2 2 3 2 4 2 2" xfId="4675" xr:uid="{00000000-0005-0000-0000-000043120000}"/>
    <cellStyle name="Comma 2 2 3 2 4 2 2 2" xfId="14748" xr:uid="{00000000-0005-0000-0000-00009C390000}"/>
    <cellStyle name="Comma 2 2 3 2 4 2 2 2 3" xfId="29846" xr:uid="{00000000-0005-0000-0000-000096740000}"/>
    <cellStyle name="Comma 2 2 3 2 4 2 2 3" xfId="9728" xr:uid="{00000000-0005-0000-0000-000000260000}"/>
    <cellStyle name="Comma 2 2 3 2 4 2 2 3 3" xfId="24829" xr:uid="{00000000-0005-0000-0000-0000FD600000}"/>
    <cellStyle name="Comma 2 2 3 2 4 2 2 5" xfId="19816" xr:uid="{00000000-0005-0000-0000-0000684D0000}"/>
    <cellStyle name="Comma 2 2 3 2 4 2 3" xfId="6367" xr:uid="{00000000-0005-0000-0000-0000DF180000}"/>
    <cellStyle name="Comma 2 2 3 2 4 2 3 2" xfId="16419" xr:uid="{00000000-0005-0000-0000-000023400000}"/>
    <cellStyle name="Comma 2 2 3 2 4 2 3 3" xfId="11399" xr:uid="{00000000-0005-0000-0000-0000872C0000}"/>
    <cellStyle name="Comma 2 2 3 2 4 2 3 3 3" xfId="26500" xr:uid="{00000000-0005-0000-0000-000084670000}"/>
    <cellStyle name="Comma 2 2 3 2 4 2 3 5" xfId="21487" xr:uid="{00000000-0005-0000-0000-0000EF530000}"/>
    <cellStyle name="Comma 2 2 3 2 4 2 4" xfId="13077" xr:uid="{00000000-0005-0000-0000-000015330000}"/>
    <cellStyle name="Comma 2 2 3 2 4 2 4 3" xfId="28175" xr:uid="{00000000-0005-0000-0000-00000F6E0000}"/>
    <cellStyle name="Comma 2 2 3 2 4 2 5" xfId="8056" xr:uid="{00000000-0005-0000-0000-0000781F0000}"/>
    <cellStyle name="Comma 2 2 3 2 4 2 5 3" xfId="23158" xr:uid="{00000000-0005-0000-0000-0000765A0000}"/>
    <cellStyle name="Comma 2 2 3 2 4 2 7" xfId="18145" xr:uid="{00000000-0005-0000-0000-0000E1460000}"/>
    <cellStyle name="Comma 2 2 3 2 4 3" xfId="3838" xr:uid="{00000000-0005-0000-0000-0000FE0E0000}"/>
    <cellStyle name="Comma 2 2 3 2 4 3 2" xfId="13912" xr:uid="{00000000-0005-0000-0000-000058360000}"/>
    <cellStyle name="Comma 2 2 3 2 4 3 2 3" xfId="29010" xr:uid="{00000000-0005-0000-0000-000052710000}"/>
    <cellStyle name="Comma 2 2 3 2 4 3 3" xfId="8892" xr:uid="{00000000-0005-0000-0000-0000BC220000}"/>
    <cellStyle name="Comma 2 2 3 2 4 3 3 3" xfId="23993" xr:uid="{00000000-0005-0000-0000-0000B95D0000}"/>
    <cellStyle name="Comma 2 2 3 2 4 3 5" xfId="18980" xr:uid="{00000000-0005-0000-0000-0000244A0000}"/>
    <cellStyle name="Comma 2 2 3 2 4 4" xfId="5531" xr:uid="{00000000-0005-0000-0000-00009B150000}"/>
    <cellStyle name="Comma 2 2 3 2 4 4 2" xfId="15583" xr:uid="{00000000-0005-0000-0000-0000DF3C0000}"/>
    <cellStyle name="Comma 2 2 3 2 4 4 2 3" xfId="30681" xr:uid="{00000000-0005-0000-0000-0000D9770000}"/>
    <cellStyle name="Comma 2 2 3 2 4 4 3" xfId="10563" xr:uid="{00000000-0005-0000-0000-000043290000}"/>
    <cellStyle name="Comma 2 2 3 2 4 4 3 3" xfId="25664" xr:uid="{00000000-0005-0000-0000-000040640000}"/>
    <cellStyle name="Comma 2 2 3 2 4 4 5" xfId="20651" xr:uid="{00000000-0005-0000-0000-0000AB500000}"/>
    <cellStyle name="Comma 2 2 3 2 4 5" xfId="12241" xr:uid="{00000000-0005-0000-0000-0000D12F0000}"/>
    <cellStyle name="Comma 2 2 3 2 4 5 3" xfId="27339" xr:uid="{00000000-0005-0000-0000-0000CB6A0000}"/>
    <cellStyle name="Comma 2 2 3 2 4 6" xfId="7220" xr:uid="{00000000-0005-0000-0000-0000341C0000}"/>
    <cellStyle name="Comma 2 2 3 2 4 6 3" xfId="22322" xr:uid="{00000000-0005-0000-0000-000032570000}"/>
    <cellStyle name="Comma 2 2 3 2 4 8" xfId="17309" xr:uid="{00000000-0005-0000-0000-00009D430000}"/>
    <cellStyle name="Comma 2 2 3 2 5" xfId="2567" xr:uid="{00000000-0005-0000-0000-0000070A0000}"/>
    <cellStyle name="Comma 2 2 3 2 5 2" xfId="4257" xr:uid="{00000000-0005-0000-0000-0000A1100000}"/>
    <cellStyle name="Comma 2 2 3 2 5 2 2" xfId="14330" xr:uid="{00000000-0005-0000-0000-0000FA370000}"/>
    <cellStyle name="Comma 2 2 3 2 5 2 2 3" xfId="29428" xr:uid="{00000000-0005-0000-0000-0000F4720000}"/>
    <cellStyle name="Comma 2 2 3 2 5 2 3" xfId="9310" xr:uid="{00000000-0005-0000-0000-00005E240000}"/>
    <cellStyle name="Comma 2 2 3 2 5 2 3 3" xfId="24411" xr:uid="{00000000-0005-0000-0000-00005B5F0000}"/>
    <cellStyle name="Comma 2 2 3 2 5 2 5" xfId="19398" xr:uid="{00000000-0005-0000-0000-0000C64B0000}"/>
    <cellStyle name="Comma 2 2 3 2 5 3" xfId="5949" xr:uid="{00000000-0005-0000-0000-00003D170000}"/>
    <cellStyle name="Comma 2 2 3 2 5 3 2" xfId="16001" xr:uid="{00000000-0005-0000-0000-0000813E0000}"/>
    <cellStyle name="Comma 2 2 3 2 5 3 3" xfId="10981" xr:uid="{00000000-0005-0000-0000-0000E52A0000}"/>
    <cellStyle name="Comma 2 2 3 2 5 3 3 3" xfId="26082" xr:uid="{00000000-0005-0000-0000-0000E2650000}"/>
    <cellStyle name="Comma 2 2 3 2 5 3 5" xfId="21069" xr:uid="{00000000-0005-0000-0000-00004D520000}"/>
    <cellStyle name="Comma 2 2 3 2 5 4" xfId="12659" xr:uid="{00000000-0005-0000-0000-000073310000}"/>
    <cellStyle name="Comma 2 2 3 2 5 4 3" xfId="27757" xr:uid="{00000000-0005-0000-0000-00006D6C0000}"/>
    <cellStyle name="Comma 2 2 3 2 5 5" xfId="7638" xr:uid="{00000000-0005-0000-0000-0000D61D0000}"/>
    <cellStyle name="Comma 2 2 3 2 5 5 3" xfId="22740" xr:uid="{00000000-0005-0000-0000-0000D4580000}"/>
    <cellStyle name="Comma 2 2 3 2 5 7" xfId="17727" xr:uid="{00000000-0005-0000-0000-00003F450000}"/>
    <cellStyle name="Comma 2 2 3 2 6" xfId="3420" xr:uid="{00000000-0005-0000-0000-00005C0D0000}"/>
    <cellStyle name="Comma 2 2 3 2 6 2" xfId="13494" xr:uid="{00000000-0005-0000-0000-0000B6340000}"/>
    <cellStyle name="Comma 2 2 3 2 6 2 3" xfId="28592" xr:uid="{00000000-0005-0000-0000-0000B06F0000}"/>
    <cellStyle name="Comma 2 2 3 2 6 3" xfId="8474" xr:uid="{00000000-0005-0000-0000-00001A210000}"/>
    <cellStyle name="Comma 2 2 3 2 6 3 3" xfId="23575" xr:uid="{00000000-0005-0000-0000-0000175C0000}"/>
    <cellStyle name="Comma 2 2 3 2 6 5" xfId="18562" xr:uid="{00000000-0005-0000-0000-000082480000}"/>
    <cellStyle name="Comma 2 2 3 2 7" xfId="5113" xr:uid="{00000000-0005-0000-0000-0000F9130000}"/>
    <cellStyle name="Comma 2 2 3 2 7 2" xfId="15165" xr:uid="{00000000-0005-0000-0000-00003D3B0000}"/>
    <cellStyle name="Comma 2 2 3 2 7 2 3" xfId="30263" xr:uid="{00000000-0005-0000-0000-000037760000}"/>
    <cellStyle name="Comma 2 2 3 2 7 3" xfId="10145" xr:uid="{00000000-0005-0000-0000-0000A1270000}"/>
    <cellStyle name="Comma 2 2 3 2 7 3 3" xfId="25246" xr:uid="{00000000-0005-0000-0000-00009E620000}"/>
    <cellStyle name="Comma 2 2 3 2 7 5" xfId="20233" xr:uid="{00000000-0005-0000-0000-0000094F0000}"/>
    <cellStyle name="Comma 2 2 3 2 8" xfId="11823" xr:uid="{00000000-0005-0000-0000-00002F2E0000}"/>
    <cellStyle name="Comma 2 2 3 2 8 3" xfId="26921" xr:uid="{00000000-0005-0000-0000-000029690000}"/>
    <cellStyle name="Comma 2 2 3 2 9" xfId="6802" xr:uid="{00000000-0005-0000-0000-0000921A0000}"/>
    <cellStyle name="Comma 2 2 3 2 9 3" xfId="21904" xr:uid="{00000000-0005-0000-0000-000090550000}"/>
    <cellStyle name="Comma 2 2 3 3" xfId="1766" xr:uid="{00000000-0005-0000-0000-0000E6060000}"/>
    <cellStyle name="Comma 2 2 3 3 10" xfId="16943" xr:uid="{00000000-0005-0000-0000-00002F420000}"/>
    <cellStyle name="Comma 2 2 3 3 2" xfId="1985" xr:uid="{00000000-0005-0000-0000-0000C1070000}"/>
    <cellStyle name="Comma 2 2 3 3 2 2" xfId="2406" xr:uid="{00000000-0005-0000-0000-000066090000}"/>
    <cellStyle name="Comma 2 2 3 3 2 2 2" xfId="3245" xr:uid="{00000000-0005-0000-0000-0000AD0C0000}"/>
    <cellStyle name="Comma 2 2 3 3 2 2 2 2" xfId="4935" xr:uid="{00000000-0005-0000-0000-000047130000}"/>
    <cellStyle name="Comma 2 2 3 3 2 2 2 2 2" xfId="15008" xr:uid="{00000000-0005-0000-0000-0000A03A0000}"/>
    <cellStyle name="Comma 2 2 3 3 2 2 2 2 2 3" xfId="30106" xr:uid="{00000000-0005-0000-0000-00009A750000}"/>
    <cellStyle name="Comma 2 2 3 3 2 2 2 2 3" xfId="9988" xr:uid="{00000000-0005-0000-0000-000004270000}"/>
    <cellStyle name="Comma 2 2 3 3 2 2 2 2 3 3" xfId="25089" xr:uid="{00000000-0005-0000-0000-000001620000}"/>
    <cellStyle name="Comma 2 2 3 3 2 2 2 2 5" xfId="20076" xr:uid="{00000000-0005-0000-0000-00006C4E0000}"/>
    <cellStyle name="Comma 2 2 3 3 2 2 2 3" xfId="6627" xr:uid="{00000000-0005-0000-0000-0000E3190000}"/>
    <cellStyle name="Comma 2 2 3 3 2 2 2 3 2" xfId="16679" xr:uid="{00000000-0005-0000-0000-000027410000}"/>
    <cellStyle name="Comma 2 2 3 3 2 2 2 3 3" xfId="11659" xr:uid="{00000000-0005-0000-0000-00008B2D0000}"/>
    <cellStyle name="Comma 2 2 3 3 2 2 2 3 3 3" xfId="26760" xr:uid="{00000000-0005-0000-0000-000088680000}"/>
    <cellStyle name="Comma 2 2 3 3 2 2 2 3 5" xfId="21747" xr:uid="{00000000-0005-0000-0000-0000F3540000}"/>
    <cellStyle name="Comma 2 2 3 3 2 2 2 4" xfId="13337" xr:uid="{00000000-0005-0000-0000-000019340000}"/>
    <cellStyle name="Comma 2 2 3 3 2 2 2 4 3" xfId="28435" xr:uid="{00000000-0005-0000-0000-0000136F0000}"/>
    <cellStyle name="Comma 2 2 3 3 2 2 2 5" xfId="8316" xr:uid="{00000000-0005-0000-0000-00007C200000}"/>
    <cellStyle name="Comma 2 2 3 3 2 2 2 5 3" xfId="23418" xr:uid="{00000000-0005-0000-0000-00007A5B0000}"/>
    <cellStyle name="Comma 2 2 3 3 2 2 2 7" xfId="18405" xr:uid="{00000000-0005-0000-0000-0000E5470000}"/>
    <cellStyle name="Comma 2 2 3 3 2 2 3" xfId="4098" xr:uid="{00000000-0005-0000-0000-000002100000}"/>
    <cellStyle name="Comma 2 2 3 3 2 2 3 2" xfId="14172" xr:uid="{00000000-0005-0000-0000-00005C370000}"/>
    <cellStyle name="Comma 2 2 3 3 2 2 3 2 3" xfId="29270" xr:uid="{00000000-0005-0000-0000-000056720000}"/>
    <cellStyle name="Comma 2 2 3 3 2 2 3 3" xfId="9152" xr:uid="{00000000-0005-0000-0000-0000C0230000}"/>
    <cellStyle name="Comma 2 2 3 3 2 2 3 3 3" xfId="24253" xr:uid="{00000000-0005-0000-0000-0000BD5E0000}"/>
    <cellStyle name="Comma 2 2 3 3 2 2 3 5" xfId="19240" xr:uid="{00000000-0005-0000-0000-0000284B0000}"/>
    <cellStyle name="Comma 2 2 3 3 2 2 4" xfId="5791" xr:uid="{00000000-0005-0000-0000-00009F160000}"/>
    <cellStyle name="Comma 2 2 3 3 2 2 4 2" xfId="15843" xr:uid="{00000000-0005-0000-0000-0000E33D0000}"/>
    <cellStyle name="Comma 2 2 3 3 2 2 4 2 3" xfId="30941" xr:uid="{00000000-0005-0000-0000-0000DD780000}"/>
    <cellStyle name="Comma 2 2 3 3 2 2 4 3" xfId="10823" xr:uid="{00000000-0005-0000-0000-0000472A0000}"/>
    <cellStyle name="Comma 2 2 3 3 2 2 4 3 3" xfId="25924" xr:uid="{00000000-0005-0000-0000-000044650000}"/>
    <cellStyle name="Comma 2 2 3 3 2 2 4 5" xfId="20911" xr:uid="{00000000-0005-0000-0000-0000AF510000}"/>
    <cellStyle name="Comma 2 2 3 3 2 2 5" xfId="12501" xr:uid="{00000000-0005-0000-0000-0000D5300000}"/>
    <cellStyle name="Comma 2 2 3 3 2 2 5 3" xfId="27599" xr:uid="{00000000-0005-0000-0000-0000CF6B0000}"/>
    <cellStyle name="Comma 2 2 3 3 2 2 6" xfId="7480" xr:uid="{00000000-0005-0000-0000-0000381D0000}"/>
    <cellStyle name="Comma 2 2 3 3 2 2 6 3" xfId="22582" xr:uid="{00000000-0005-0000-0000-000036580000}"/>
    <cellStyle name="Comma 2 2 3 3 2 2 8" xfId="17569" xr:uid="{00000000-0005-0000-0000-0000A1440000}"/>
    <cellStyle name="Comma 2 2 3 3 2 3" xfId="2827" xr:uid="{00000000-0005-0000-0000-00000B0B0000}"/>
    <cellStyle name="Comma 2 2 3 3 2 3 2" xfId="4517" xr:uid="{00000000-0005-0000-0000-0000A5110000}"/>
    <cellStyle name="Comma 2 2 3 3 2 3 2 2" xfId="14590" xr:uid="{00000000-0005-0000-0000-0000FE380000}"/>
    <cellStyle name="Comma 2 2 3 3 2 3 2 2 3" xfId="29688" xr:uid="{00000000-0005-0000-0000-0000F8730000}"/>
    <cellStyle name="Comma 2 2 3 3 2 3 2 3" xfId="9570" xr:uid="{00000000-0005-0000-0000-000062250000}"/>
    <cellStyle name="Comma 2 2 3 3 2 3 2 3 3" xfId="24671" xr:uid="{00000000-0005-0000-0000-00005F600000}"/>
    <cellStyle name="Comma 2 2 3 3 2 3 2 5" xfId="19658" xr:uid="{00000000-0005-0000-0000-0000CA4C0000}"/>
    <cellStyle name="Comma 2 2 3 3 2 3 3" xfId="6209" xr:uid="{00000000-0005-0000-0000-000041180000}"/>
    <cellStyle name="Comma 2 2 3 3 2 3 3 2" xfId="16261" xr:uid="{00000000-0005-0000-0000-0000853F0000}"/>
    <cellStyle name="Comma 2 2 3 3 2 3 3 3" xfId="11241" xr:uid="{00000000-0005-0000-0000-0000E92B0000}"/>
    <cellStyle name="Comma 2 2 3 3 2 3 3 3 3" xfId="26342" xr:uid="{00000000-0005-0000-0000-0000E6660000}"/>
    <cellStyle name="Comma 2 2 3 3 2 3 3 5" xfId="21329" xr:uid="{00000000-0005-0000-0000-000051530000}"/>
    <cellStyle name="Comma 2 2 3 3 2 3 4" xfId="12919" xr:uid="{00000000-0005-0000-0000-000077320000}"/>
    <cellStyle name="Comma 2 2 3 3 2 3 4 3" xfId="28017" xr:uid="{00000000-0005-0000-0000-0000716D0000}"/>
    <cellStyle name="Comma 2 2 3 3 2 3 5" xfId="7898" xr:uid="{00000000-0005-0000-0000-0000DA1E0000}"/>
    <cellStyle name="Comma 2 2 3 3 2 3 5 3" xfId="23000" xr:uid="{00000000-0005-0000-0000-0000D8590000}"/>
    <cellStyle name="Comma 2 2 3 3 2 3 7" xfId="17987" xr:uid="{00000000-0005-0000-0000-000043460000}"/>
    <cellStyle name="Comma 2 2 3 3 2 4" xfId="3680" xr:uid="{00000000-0005-0000-0000-0000600E0000}"/>
    <cellStyle name="Comma 2 2 3 3 2 4 2" xfId="13754" xr:uid="{00000000-0005-0000-0000-0000BA350000}"/>
    <cellStyle name="Comma 2 2 3 3 2 4 2 3" xfId="28852" xr:uid="{00000000-0005-0000-0000-0000B4700000}"/>
    <cellStyle name="Comma 2 2 3 3 2 4 3" xfId="8734" xr:uid="{00000000-0005-0000-0000-00001E220000}"/>
    <cellStyle name="Comma 2 2 3 3 2 4 3 3" xfId="23835" xr:uid="{00000000-0005-0000-0000-00001B5D0000}"/>
    <cellStyle name="Comma 2 2 3 3 2 4 5" xfId="18822" xr:uid="{00000000-0005-0000-0000-000086490000}"/>
    <cellStyle name="Comma 2 2 3 3 2 5" xfId="5373" xr:uid="{00000000-0005-0000-0000-0000FD140000}"/>
    <cellStyle name="Comma 2 2 3 3 2 5 2" xfId="15425" xr:uid="{00000000-0005-0000-0000-0000413C0000}"/>
    <cellStyle name="Comma 2 2 3 3 2 5 2 3" xfId="30523" xr:uid="{00000000-0005-0000-0000-00003B770000}"/>
    <cellStyle name="Comma 2 2 3 3 2 5 3" xfId="10405" xr:uid="{00000000-0005-0000-0000-0000A5280000}"/>
    <cellStyle name="Comma 2 2 3 3 2 5 3 3" xfId="25506" xr:uid="{00000000-0005-0000-0000-0000A2630000}"/>
    <cellStyle name="Comma 2 2 3 3 2 5 5" xfId="20493" xr:uid="{00000000-0005-0000-0000-00000D500000}"/>
    <cellStyle name="Comma 2 2 3 3 2 6" xfId="12083" xr:uid="{00000000-0005-0000-0000-0000332F0000}"/>
    <cellStyle name="Comma 2 2 3 3 2 6 3" xfId="27181" xr:uid="{00000000-0005-0000-0000-00002D6A0000}"/>
    <cellStyle name="Comma 2 2 3 3 2 7" xfId="7062" xr:uid="{00000000-0005-0000-0000-0000961B0000}"/>
    <cellStyle name="Comma 2 2 3 3 2 7 3" xfId="22164" xr:uid="{00000000-0005-0000-0000-000094560000}"/>
    <cellStyle name="Comma 2 2 3 3 2 9" xfId="17151" xr:uid="{00000000-0005-0000-0000-0000FF420000}"/>
    <cellStyle name="Comma 2 2 3 3 3" xfId="2198" xr:uid="{00000000-0005-0000-0000-000096080000}"/>
    <cellStyle name="Comma 2 2 3 3 3 2" xfId="3037" xr:uid="{00000000-0005-0000-0000-0000DD0B0000}"/>
    <cellStyle name="Comma 2 2 3 3 3 2 2" xfId="4727" xr:uid="{00000000-0005-0000-0000-000077120000}"/>
    <cellStyle name="Comma 2 2 3 3 3 2 2 2" xfId="14800" xr:uid="{00000000-0005-0000-0000-0000D0390000}"/>
    <cellStyle name="Comma 2 2 3 3 3 2 2 2 3" xfId="29898" xr:uid="{00000000-0005-0000-0000-0000CA740000}"/>
    <cellStyle name="Comma 2 2 3 3 3 2 2 3" xfId="9780" xr:uid="{00000000-0005-0000-0000-000034260000}"/>
    <cellStyle name="Comma 2 2 3 3 3 2 2 3 3" xfId="24881" xr:uid="{00000000-0005-0000-0000-000031610000}"/>
    <cellStyle name="Comma 2 2 3 3 3 2 2 5" xfId="19868" xr:uid="{00000000-0005-0000-0000-00009C4D0000}"/>
    <cellStyle name="Comma 2 2 3 3 3 2 3" xfId="6419" xr:uid="{00000000-0005-0000-0000-000013190000}"/>
    <cellStyle name="Comma 2 2 3 3 3 2 3 2" xfId="16471" xr:uid="{00000000-0005-0000-0000-000057400000}"/>
    <cellStyle name="Comma 2 2 3 3 3 2 3 3" xfId="11451" xr:uid="{00000000-0005-0000-0000-0000BB2C0000}"/>
    <cellStyle name="Comma 2 2 3 3 3 2 3 3 3" xfId="26552" xr:uid="{00000000-0005-0000-0000-0000B8670000}"/>
    <cellStyle name="Comma 2 2 3 3 3 2 3 5" xfId="21539" xr:uid="{00000000-0005-0000-0000-000023540000}"/>
    <cellStyle name="Comma 2 2 3 3 3 2 4" xfId="13129" xr:uid="{00000000-0005-0000-0000-000049330000}"/>
    <cellStyle name="Comma 2 2 3 3 3 2 4 3" xfId="28227" xr:uid="{00000000-0005-0000-0000-0000436E0000}"/>
    <cellStyle name="Comma 2 2 3 3 3 2 5" xfId="8108" xr:uid="{00000000-0005-0000-0000-0000AC1F0000}"/>
    <cellStyle name="Comma 2 2 3 3 3 2 5 3" xfId="23210" xr:uid="{00000000-0005-0000-0000-0000AA5A0000}"/>
    <cellStyle name="Comma 2 2 3 3 3 2 7" xfId="18197" xr:uid="{00000000-0005-0000-0000-000015470000}"/>
    <cellStyle name="Comma 2 2 3 3 3 3" xfId="3890" xr:uid="{00000000-0005-0000-0000-0000320F0000}"/>
    <cellStyle name="Comma 2 2 3 3 3 3 2" xfId="13964" xr:uid="{00000000-0005-0000-0000-00008C360000}"/>
    <cellStyle name="Comma 2 2 3 3 3 3 2 3" xfId="29062" xr:uid="{00000000-0005-0000-0000-000086710000}"/>
    <cellStyle name="Comma 2 2 3 3 3 3 3" xfId="8944" xr:uid="{00000000-0005-0000-0000-0000F0220000}"/>
    <cellStyle name="Comma 2 2 3 3 3 3 3 3" xfId="24045" xr:uid="{00000000-0005-0000-0000-0000ED5D0000}"/>
    <cellStyle name="Comma 2 2 3 3 3 3 5" xfId="19032" xr:uid="{00000000-0005-0000-0000-0000584A0000}"/>
    <cellStyle name="Comma 2 2 3 3 3 4" xfId="5583" xr:uid="{00000000-0005-0000-0000-0000CF150000}"/>
    <cellStyle name="Comma 2 2 3 3 3 4 2" xfId="15635" xr:uid="{00000000-0005-0000-0000-0000133D0000}"/>
    <cellStyle name="Comma 2 2 3 3 3 4 2 3" xfId="30733" xr:uid="{00000000-0005-0000-0000-00000D780000}"/>
    <cellStyle name="Comma 2 2 3 3 3 4 3" xfId="10615" xr:uid="{00000000-0005-0000-0000-000077290000}"/>
    <cellStyle name="Comma 2 2 3 3 3 4 3 3" xfId="25716" xr:uid="{00000000-0005-0000-0000-000074640000}"/>
    <cellStyle name="Comma 2 2 3 3 3 4 5" xfId="20703" xr:uid="{00000000-0005-0000-0000-0000DF500000}"/>
    <cellStyle name="Comma 2 2 3 3 3 5" xfId="12293" xr:uid="{00000000-0005-0000-0000-000005300000}"/>
    <cellStyle name="Comma 2 2 3 3 3 5 3" xfId="27391" xr:uid="{00000000-0005-0000-0000-0000FF6A0000}"/>
    <cellStyle name="Comma 2 2 3 3 3 6" xfId="7272" xr:uid="{00000000-0005-0000-0000-0000681C0000}"/>
    <cellStyle name="Comma 2 2 3 3 3 6 3" xfId="22374" xr:uid="{00000000-0005-0000-0000-000066570000}"/>
    <cellStyle name="Comma 2 2 3 3 3 8" xfId="17361" xr:uid="{00000000-0005-0000-0000-0000D1430000}"/>
    <cellStyle name="Comma 2 2 3 3 4" xfId="2619" xr:uid="{00000000-0005-0000-0000-00003B0A0000}"/>
    <cellStyle name="Comma 2 2 3 3 4 2" xfId="4309" xr:uid="{00000000-0005-0000-0000-0000D5100000}"/>
    <cellStyle name="Comma 2 2 3 3 4 2 2" xfId="14382" xr:uid="{00000000-0005-0000-0000-00002E380000}"/>
    <cellStyle name="Comma 2 2 3 3 4 2 2 3" xfId="29480" xr:uid="{00000000-0005-0000-0000-000028730000}"/>
    <cellStyle name="Comma 2 2 3 3 4 2 3" xfId="9362" xr:uid="{00000000-0005-0000-0000-000092240000}"/>
    <cellStyle name="Comma 2 2 3 3 4 2 3 3" xfId="24463" xr:uid="{00000000-0005-0000-0000-00008F5F0000}"/>
    <cellStyle name="Comma 2 2 3 3 4 2 5" xfId="19450" xr:uid="{00000000-0005-0000-0000-0000FA4B0000}"/>
    <cellStyle name="Comma 2 2 3 3 4 3" xfId="6001" xr:uid="{00000000-0005-0000-0000-000071170000}"/>
    <cellStyle name="Comma 2 2 3 3 4 3 2" xfId="16053" xr:uid="{00000000-0005-0000-0000-0000B53E0000}"/>
    <cellStyle name="Comma 2 2 3 3 4 3 3" xfId="11033" xr:uid="{00000000-0005-0000-0000-0000192B0000}"/>
    <cellStyle name="Comma 2 2 3 3 4 3 3 3" xfId="26134" xr:uid="{00000000-0005-0000-0000-000016660000}"/>
    <cellStyle name="Comma 2 2 3 3 4 3 5" xfId="21121" xr:uid="{00000000-0005-0000-0000-000081520000}"/>
    <cellStyle name="Comma 2 2 3 3 4 4" xfId="12711" xr:uid="{00000000-0005-0000-0000-0000A7310000}"/>
    <cellStyle name="Comma 2 2 3 3 4 4 3" xfId="27809" xr:uid="{00000000-0005-0000-0000-0000A16C0000}"/>
    <cellStyle name="Comma 2 2 3 3 4 5" xfId="7690" xr:uid="{00000000-0005-0000-0000-00000A1E0000}"/>
    <cellStyle name="Comma 2 2 3 3 4 5 3" xfId="22792" xr:uid="{00000000-0005-0000-0000-000008590000}"/>
    <cellStyle name="Comma 2 2 3 3 4 7" xfId="17779" xr:uid="{00000000-0005-0000-0000-000073450000}"/>
    <cellStyle name="Comma 2 2 3 3 5" xfId="3472" xr:uid="{00000000-0005-0000-0000-0000900D0000}"/>
    <cellStyle name="Comma 2 2 3 3 5 2" xfId="13546" xr:uid="{00000000-0005-0000-0000-0000EA340000}"/>
    <cellStyle name="Comma 2 2 3 3 5 2 3" xfId="28644" xr:uid="{00000000-0005-0000-0000-0000E46F0000}"/>
    <cellStyle name="Comma 2 2 3 3 5 3" xfId="8526" xr:uid="{00000000-0005-0000-0000-00004E210000}"/>
    <cellStyle name="Comma 2 2 3 3 5 3 3" xfId="23627" xr:uid="{00000000-0005-0000-0000-00004B5C0000}"/>
    <cellStyle name="Comma 2 2 3 3 5 5" xfId="18614" xr:uid="{00000000-0005-0000-0000-0000B6480000}"/>
    <cellStyle name="Comma 2 2 3 3 6" xfId="5165" xr:uid="{00000000-0005-0000-0000-00002D140000}"/>
    <cellStyle name="Comma 2 2 3 3 6 2" xfId="15217" xr:uid="{00000000-0005-0000-0000-0000713B0000}"/>
    <cellStyle name="Comma 2 2 3 3 6 2 3" xfId="30315" xr:uid="{00000000-0005-0000-0000-00006B760000}"/>
    <cellStyle name="Comma 2 2 3 3 6 3" xfId="10197" xr:uid="{00000000-0005-0000-0000-0000D5270000}"/>
    <cellStyle name="Comma 2 2 3 3 6 3 3" xfId="25298" xr:uid="{00000000-0005-0000-0000-0000D2620000}"/>
    <cellStyle name="Comma 2 2 3 3 6 5" xfId="20285" xr:uid="{00000000-0005-0000-0000-00003D4F0000}"/>
    <cellStyle name="Comma 2 2 3 3 7" xfId="11875" xr:uid="{00000000-0005-0000-0000-0000632E0000}"/>
    <cellStyle name="Comma 2 2 3 3 7 3" xfId="26973" xr:uid="{00000000-0005-0000-0000-00005D690000}"/>
    <cellStyle name="Comma 2 2 3 3 8" xfId="6854" xr:uid="{00000000-0005-0000-0000-0000C61A0000}"/>
    <cellStyle name="Comma 2 2 3 3 8 3" xfId="21956" xr:uid="{00000000-0005-0000-0000-0000C4550000}"/>
    <cellStyle name="Comma 2 2 3 4" xfId="1879" xr:uid="{00000000-0005-0000-0000-000057070000}"/>
    <cellStyle name="Comma 2 2 3 4 2" xfId="2302" xr:uid="{00000000-0005-0000-0000-0000FE080000}"/>
    <cellStyle name="Comma 2 2 3 4 2 2" xfId="3141" xr:uid="{00000000-0005-0000-0000-0000450C0000}"/>
    <cellStyle name="Comma 2 2 3 4 2 2 2" xfId="4831" xr:uid="{00000000-0005-0000-0000-0000DF120000}"/>
    <cellStyle name="Comma 2 2 3 4 2 2 2 2" xfId="14904" xr:uid="{00000000-0005-0000-0000-0000383A0000}"/>
    <cellStyle name="Comma 2 2 3 4 2 2 2 2 3" xfId="30002" xr:uid="{00000000-0005-0000-0000-000032750000}"/>
    <cellStyle name="Comma 2 2 3 4 2 2 2 3" xfId="9884" xr:uid="{00000000-0005-0000-0000-00009C260000}"/>
    <cellStyle name="Comma 2 2 3 4 2 2 2 3 3" xfId="24985" xr:uid="{00000000-0005-0000-0000-000099610000}"/>
    <cellStyle name="Comma 2 2 3 4 2 2 2 5" xfId="19972" xr:uid="{00000000-0005-0000-0000-0000044E0000}"/>
    <cellStyle name="Comma 2 2 3 4 2 2 3" xfId="6523" xr:uid="{00000000-0005-0000-0000-00007B190000}"/>
    <cellStyle name="Comma 2 2 3 4 2 2 3 2" xfId="16575" xr:uid="{00000000-0005-0000-0000-0000BF400000}"/>
    <cellStyle name="Comma 2 2 3 4 2 2 3 3" xfId="11555" xr:uid="{00000000-0005-0000-0000-0000232D0000}"/>
    <cellStyle name="Comma 2 2 3 4 2 2 3 3 3" xfId="26656" xr:uid="{00000000-0005-0000-0000-000020680000}"/>
    <cellStyle name="Comma 2 2 3 4 2 2 3 5" xfId="21643" xr:uid="{00000000-0005-0000-0000-00008B540000}"/>
    <cellStyle name="Comma 2 2 3 4 2 2 4" xfId="13233" xr:uid="{00000000-0005-0000-0000-0000B1330000}"/>
    <cellStyle name="Comma 2 2 3 4 2 2 4 3" xfId="28331" xr:uid="{00000000-0005-0000-0000-0000AB6E0000}"/>
    <cellStyle name="Comma 2 2 3 4 2 2 5" xfId="8212" xr:uid="{00000000-0005-0000-0000-000014200000}"/>
    <cellStyle name="Comma 2 2 3 4 2 2 5 3" xfId="23314" xr:uid="{00000000-0005-0000-0000-0000125B0000}"/>
    <cellStyle name="Comma 2 2 3 4 2 2 7" xfId="18301" xr:uid="{00000000-0005-0000-0000-00007D470000}"/>
    <cellStyle name="Comma 2 2 3 4 2 3" xfId="3994" xr:uid="{00000000-0005-0000-0000-00009A0F0000}"/>
    <cellStyle name="Comma 2 2 3 4 2 3 2" xfId="14068" xr:uid="{00000000-0005-0000-0000-0000F4360000}"/>
    <cellStyle name="Comma 2 2 3 4 2 3 2 3" xfId="29166" xr:uid="{00000000-0005-0000-0000-0000EE710000}"/>
    <cellStyle name="Comma 2 2 3 4 2 3 3" xfId="9048" xr:uid="{00000000-0005-0000-0000-000058230000}"/>
    <cellStyle name="Comma 2 2 3 4 2 3 3 3" xfId="24149" xr:uid="{00000000-0005-0000-0000-0000555E0000}"/>
    <cellStyle name="Comma 2 2 3 4 2 3 5" xfId="19136" xr:uid="{00000000-0005-0000-0000-0000C04A0000}"/>
    <cellStyle name="Comma 2 2 3 4 2 4" xfId="5687" xr:uid="{00000000-0005-0000-0000-000037160000}"/>
    <cellStyle name="Comma 2 2 3 4 2 4 2" xfId="15739" xr:uid="{00000000-0005-0000-0000-00007B3D0000}"/>
    <cellStyle name="Comma 2 2 3 4 2 4 2 3" xfId="30837" xr:uid="{00000000-0005-0000-0000-000075780000}"/>
    <cellStyle name="Comma 2 2 3 4 2 4 3" xfId="10719" xr:uid="{00000000-0005-0000-0000-0000DF290000}"/>
    <cellStyle name="Comma 2 2 3 4 2 4 3 3" xfId="25820" xr:uid="{00000000-0005-0000-0000-0000DC640000}"/>
    <cellStyle name="Comma 2 2 3 4 2 4 5" xfId="20807" xr:uid="{00000000-0005-0000-0000-000047510000}"/>
    <cellStyle name="Comma 2 2 3 4 2 5" xfId="12397" xr:uid="{00000000-0005-0000-0000-00006D300000}"/>
    <cellStyle name="Comma 2 2 3 4 2 5 3" xfId="27495" xr:uid="{00000000-0005-0000-0000-0000676B0000}"/>
    <cellStyle name="Comma 2 2 3 4 2 6" xfId="7376" xr:uid="{00000000-0005-0000-0000-0000D01C0000}"/>
    <cellStyle name="Comma 2 2 3 4 2 6 3" xfId="22478" xr:uid="{00000000-0005-0000-0000-0000CE570000}"/>
    <cellStyle name="Comma 2 2 3 4 2 8" xfId="17465" xr:uid="{00000000-0005-0000-0000-000039440000}"/>
    <cellStyle name="Comma 2 2 3 4 3" xfId="2723" xr:uid="{00000000-0005-0000-0000-0000A30A0000}"/>
    <cellStyle name="Comma 2 2 3 4 3 2" xfId="4413" xr:uid="{00000000-0005-0000-0000-00003D110000}"/>
    <cellStyle name="Comma 2 2 3 4 3 2 2" xfId="14486" xr:uid="{00000000-0005-0000-0000-000096380000}"/>
    <cellStyle name="Comma 2 2 3 4 3 2 2 3" xfId="29584" xr:uid="{00000000-0005-0000-0000-000090730000}"/>
    <cellStyle name="Comma 2 2 3 4 3 2 3" xfId="9466" xr:uid="{00000000-0005-0000-0000-0000FA240000}"/>
    <cellStyle name="Comma 2 2 3 4 3 2 3 3" xfId="24567" xr:uid="{00000000-0005-0000-0000-0000F75F0000}"/>
    <cellStyle name="Comma 2 2 3 4 3 2 5" xfId="19554" xr:uid="{00000000-0005-0000-0000-0000624C0000}"/>
    <cellStyle name="Comma 2 2 3 4 3 3" xfId="6105" xr:uid="{00000000-0005-0000-0000-0000D9170000}"/>
    <cellStyle name="Comma 2 2 3 4 3 3 2" xfId="16157" xr:uid="{00000000-0005-0000-0000-00001D3F0000}"/>
    <cellStyle name="Comma 2 2 3 4 3 3 3" xfId="11137" xr:uid="{00000000-0005-0000-0000-0000812B0000}"/>
    <cellStyle name="Comma 2 2 3 4 3 3 3 3" xfId="26238" xr:uid="{00000000-0005-0000-0000-00007E660000}"/>
    <cellStyle name="Comma 2 2 3 4 3 3 5" xfId="21225" xr:uid="{00000000-0005-0000-0000-0000E9520000}"/>
    <cellStyle name="Comma 2 2 3 4 3 4" xfId="12815" xr:uid="{00000000-0005-0000-0000-00000F320000}"/>
    <cellStyle name="Comma 2 2 3 4 3 4 3" xfId="27913" xr:uid="{00000000-0005-0000-0000-0000096D0000}"/>
    <cellStyle name="Comma 2 2 3 4 3 5" xfId="7794" xr:uid="{00000000-0005-0000-0000-0000721E0000}"/>
    <cellStyle name="Comma 2 2 3 4 3 5 3" xfId="22896" xr:uid="{00000000-0005-0000-0000-000070590000}"/>
    <cellStyle name="Comma 2 2 3 4 3 7" xfId="17883" xr:uid="{00000000-0005-0000-0000-0000DB450000}"/>
    <cellStyle name="Comma 2 2 3 4 4" xfId="3576" xr:uid="{00000000-0005-0000-0000-0000F80D0000}"/>
    <cellStyle name="Comma 2 2 3 4 4 2" xfId="13650" xr:uid="{00000000-0005-0000-0000-000052350000}"/>
    <cellStyle name="Comma 2 2 3 4 4 2 3" xfId="28748" xr:uid="{00000000-0005-0000-0000-00004C700000}"/>
    <cellStyle name="Comma 2 2 3 4 4 3" xfId="8630" xr:uid="{00000000-0005-0000-0000-0000B6210000}"/>
    <cellStyle name="Comma 2 2 3 4 4 3 3" xfId="23731" xr:uid="{00000000-0005-0000-0000-0000B35C0000}"/>
    <cellStyle name="Comma 2 2 3 4 4 5" xfId="18718" xr:uid="{00000000-0005-0000-0000-00001E490000}"/>
    <cellStyle name="Comma 2 2 3 4 5" xfId="5269" xr:uid="{00000000-0005-0000-0000-000095140000}"/>
    <cellStyle name="Comma 2 2 3 4 5 2" xfId="15321" xr:uid="{00000000-0005-0000-0000-0000D93B0000}"/>
    <cellStyle name="Comma 2 2 3 4 5 2 3" xfId="30419" xr:uid="{00000000-0005-0000-0000-0000D3760000}"/>
    <cellStyle name="Comma 2 2 3 4 5 3" xfId="10301" xr:uid="{00000000-0005-0000-0000-00003D280000}"/>
    <cellStyle name="Comma 2 2 3 4 5 3 3" xfId="25402" xr:uid="{00000000-0005-0000-0000-00003A630000}"/>
    <cellStyle name="Comma 2 2 3 4 5 5" xfId="20389" xr:uid="{00000000-0005-0000-0000-0000A54F0000}"/>
    <cellStyle name="Comma 2 2 3 4 6" xfId="11979" xr:uid="{00000000-0005-0000-0000-0000CB2E0000}"/>
    <cellStyle name="Comma 2 2 3 4 6 3" xfId="27077" xr:uid="{00000000-0005-0000-0000-0000C5690000}"/>
    <cellStyle name="Comma 2 2 3 4 7" xfId="6958" xr:uid="{00000000-0005-0000-0000-00002E1B0000}"/>
    <cellStyle name="Comma 2 2 3 4 7 3" xfId="22060" xr:uid="{00000000-0005-0000-0000-00002C560000}"/>
    <cellStyle name="Comma 2 2 3 4 9" xfId="17047" xr:uid="{00000000-0005-0000-0000-000097420000}"/>
    <cellStyle name="Comma 2 2 3 5" xfId="2092" xr:uid="{00000000-0005-0000-0000-00002C080000}"/>
    <cellStyle name="Comma 2 2 3 5 2" xfId="2933" xr:uid="{00000000-0005-0000-0000-0000750B0000}"/>
    <cellStyle name="Comma 2 2 3 5 2 2" xfId="4623" xr:uid="{00000000-0005-0000-0000-00000F120000}"/>
    <cellStyle name="Comma 2 2 3 5 2 2 2" xfId="14696" xr:uid="{00000000-0005-0000-0000-000068390000}"/>
    <cellStyle name="Comma 2 2 3 5 2 2 2 3" xfId="29794" xr:uid="{00000000-0005-0000-0000-000062740000}"/>
    <cellStyle name="Comma 2 2 3 5 2 2 3" xfId="9676" xr:uid="{00000000-0005-0000-0000-0000CC250000}"/>
    <cellStyle name="Comma 2 2 3 5 2 2 3 3" xfId="24777" xr:uid="{00000000-0005-0000-0000-0000C9600000}"/>
    <cellStyle name="Comma 2 2 3 5 2 2 5" xfId="19764" xr:uid="{00000000-0005-0000-0000-0000344D0000}"/>
    <cellStyle name="Comma 2 2 3 5 2 3" xfId="6315" xr:uid="{00000000-0005-0000-0000-0000AB180000}"/>
    <cellStyle name="Comma 2 2 3 5 2 3 2" xfId="16367" xr:uid="{00000000-0005-0000-0000-0000EF3F0000}"/>
    <cellStyle name="Comma 2 2 3 5 2 3 3" xfId="11347" xr:uid="{00000000-0005-0000-0000-0000532C0000}"/>
    <cellStyle name="Comma 2 2 3 5 2 3 3 3" xfId="26448" xr:uid="{00000000-0005-0000-0000-000050670000}"/>
    <cellStyle name="Comma 2 2 3 5 2 3 5" xfId="21435" xr:uid="{00000000-0005-0000-0000-0000BB530000}"/>
    <cellStyle name="Comma 2 2 3 5 2 4" xfId="13025" xr:uid="{00000000-0005-0000-0000-0000E1320000}"/>
    <cellStyle name="Comma 2 2 3 5 2 4 3" xfId="28123" xr:uid="{00000000-0005-0000-0000-0000DB6D0000}"/>
    <cellStyle name="Comma 2 2 3 5 2 5" xfId="8004" xr:uid="{00000000-0005-0000-0000-0000441F0000}"/>
    <cellStyle name="Comma 2 2 3 5 2 5 3" xfId="23106" xr:uid="{00000000-0005-0000-0000-0000425A0000}"/>
    <cellStyle name="Comma 2 2 3 5 2 7" xfId="18093" xr:uid="{00000000-0005-0000-0000-0000AD460000}"/>
    <cellStyle name="Comma 2 2 3 5 3" xfId="3786" xr:uid="{00000000-0005-0000-0000-0000CA0E0000}"/>
    <cellStyle name="Comma 2 2 3 5 3 2" xfId="13860" xr:uid="{00000000-0005-0000-0000-000024360000}"/>
    <cellStyle name="Comma 2 2 3 5 3 2 3" xfId="28958" xr:uid="{00000000-0005-0000-0000-00001E710000}"/>
    <cellStyle name="Comma 2 2 3 5 3 3" xfId="8840" xr:uid="{00000000-0005-0000-0000-000088220000}"/>
    <cellStyle name="Comma 2 2 3 5 3 3 3" xfId="23941" xr:uid="{00000000-0005-0000-0000-0000855D0000}"/>
    <cellStyle name="Comma 2 2 3 5 3 5" xfId="18928" xr:uid="{00000000-0005-0000-0000-0000F0490000}"/>
    <cellStyle name="Comma 2 2 3 5 4" xfId="5479" xr:uid="{00000000-0005-0000-0000-000067150000}"/>
    <cellStyle name="Comma 2 2 3 5 4 2" xfId="15531" xr:uid="{00000000-0005-0000-0000-0000AB3C0000}"/>
    <cellStyle name="Comma 2 2 3 5 4 2 3" xfId="30629" xr:uid="{00000000-0005-0000-0000-0000A5770000}"/>
    <cellStyle name="Comma 2 2 3 5 4 3" xfId="10511" xr:uid="{00000000-0005-0000-0000-00000F290000}"/>
    <cellStyle name="Comma 2 2 3 5 4 3 3" xfId="25612" xr:uid="{00000000-0005-0000-0000-00000C640000}"/>
    <cellStyle name="Comma 2 2 3 5 4 5" xfId="20599" xr:uid="{00000000-0005-0000-0000-000077500000}"/>
    <cellStyle name="Comma 2 2 3 5 5" xfId="12189" xr:uid="{00000000-0005-0000-0000-00009D2F0000}"/>
    <cellStyle name="Comma 2 2 3 5 5 3" xfId="27287" xr:uid="{00000000-0005-0000-0000-0000976A0000}"/>
    <cellStyle name="Comma 2 2 3 5 6" xfId="7168" xr:uid="{00000000-0005-0000-0000-0000001C0000}"/>
    <cellStyle name="Comma 2 2 3 5 6 3" xfId="22270" xr:uid="{00000000-0005-0000-0000-0000FE560000}"/>
    <cellStyle name="Comma 2 2 3 5 8" xfId="17257" xr:uid="{00000000-0005-0000-0000-000069430000}"/>
    <cellStyle name="Comma 2 2 3 6" xfId="2513" xr:uid="{00000000-0005-0000-0000-0000D1090000}"/>
    <cellStyle name="Comma 2 2 3 6 2" xfId="4205" xr:uid="{00000000-0005-0000-0000-00006D100000}"/>
    <cellStyle name="Comma 2 2 3 6 2 2" xfId="14278" xr:uid="{00000000-0005-0000-0000-0000C6370000}"/>
    <cellStyle name="Comma 2 2 3 6 2 2 3" xfId="29376" xr:uid="{00000000-0005-0000-0000-0000C0720000}"/>
    <cellStyle name="Comma 2 2 3 6 2 3" xfId="9258" xr:uid="{00000000-0005-0000-0000-00002A240000}"/>
    <cellStyle name="Comma 2 2 3 6 2 3 3" xfId="24359" xr:uid="{00000000-0005-0000-0000-0000275F0000}"/>
    <cellStyle name="Comma 2 2 3 6 2 5" xfId="19346" xr:uid="{00000000-0005-0000-0000-0000924B0000}"/>
    <cellStyle name="Comma 2 2 3 6 3" xfId="5897" xr:uid="{00000000-0005-0000-0000-000009170000}"/>
    <cellStyle name="Comma 2 2 3 6 3 2" xfId="15949" xr:uid="{00000000-0005-0000-0000-00004D3E0000}"/>
    <cellStyle name="Comma 2 2 3 6 3 3" xfId="10929" xr:uid="{00000000-0005-0000-0000-0000B12A0000}"/>
    <cellStyle name="Comma 2 2 3 6 3 3 3" xfId="26030" xr:uid="{00000000-0005-0000-0000-0000AE650000}"/>
    <cellStyle name="Comma 2 2 3 6 3 5" xfId="21017" xr:uid="{00000000-0005-0000-0000-000019520000}"/>
    <cellStyle name="Comma 2 2 3 6 4" xfId="12607" xr:uid="{00000000-0005-0000-0000-00003F310000}"/>
    <cellStyle name="Comma 2 2 3 6 4 3" xfId="27705" xr:uid="{00000000-0005-0000-0000-0000396C0000}"/>
    <cellStyle name="Comma 2 2 3 6 5" xfId="7586" xr:uid="{00000000-0005-0000-0000-0000A21D0000}"/>
    <cellStyle name="Comma 2 2 3 6 5 3" xfId="22688" xr:uid="{00000000-0005-0000-0000-0000A0580000}"/>
    <cellStyle name="Comma 2 2 3 6 7" xfId="17675" xr:uid="{00000000-0005-0000-0000-00000B450000}"/>
    <cellStyle name="Comma 2 2 3 7" xfId="3362" xr:uid="{00000000-0005-0000-0000-0000220D0000}"/>
    <cellStyle name="Comma 2 2 3 7 2" xfId="13442" xr:uid="{00000000-0005-0000-0000-000082340000}"/>
    <cellStyle name="Comma 2 2 3 7 2 3" xfId="28540" xr:uid="{00000000-0005-0000-0000-00007C6F0000}"/>
    <cellStyle name="Comma 2 2 3 7 3" xfId="8422" xr:uid="{00000000-0005-0000-0000-0000E6200000}"/>
    <cellStyle name="Comma 2 2 3 7 3 3" xfId="23523" xr:uid="{00000000-0005-0000-0000-0000E35B0000}"/>
    <cellStyle name="Comma 2 2 3 7 5" xfId="18510" xr:uid="{00000000-0005-0000-0000-00004E480000}"/>
    <cellStyle name="Comma 2 2 3 8" xfId="5057" xr:uid="{00000000-0005-0000-0000-0000C1130000}"/>
    <cellStyle name="Comma 2 2 3 8 2" xfId="15113" xr:uid="{00000000-0005-0000-0000-0000093B0000}"/>
    <cellStyle name="Comma 2 2 3 8 2 3" xfId="30211" xr:uid="{00000000-0005-0000-0000-000003760000}"/>
    <cellStyle name="Comma 2 2 3 8 3" xfId="10093" xr:uid="{00000000-0005-0000-0000-00006D270000}"/>
    <cellStyle name="Comma 2 2 3 8 3 3" xfId="25194" xr:uid="{00000000-0005-0000-0000-00006A620000}"/>
    <cellStyle name="Comma 2 2 3 8 5" xfId="20181" xr:uid="{00000000-0005-0000-0000-0000D54E0000}"/>
    <cellStyle name="Comma 2 2 3 9" xfId="11769" xr:uid="{00000000-0005-0000-0000-0000F92D0000}"/>
    <cellStyle name="Comma 2 2 3 9 3" xfId="26869" xr:uid="{00000000-0005-0000-0000-0000F5680000}"/>
    <cellStyle name="Comma 2 3" xfId="39" xr:uid="{00000000-0005-0000-0000-000027000000}"/>
    <cellStyle name="Comma 2 3 2" xfId="594" xr:uid="{00000000-0005-0000-0000-000052020000}"/>
    <cellStyle name="Comma 2 3 2 2" xfId="1263" xr:uid="{00000000-0005-0000-0000-0000EF040000}"/>
    <cellStyle name="Comma 2 3 3" xfId="1264" xr:uid="{00000000-0005-0000-0000-0000F0040000}"/>
    <cellStyle name="Comma 2 3 4" xfId="1265" xr:uid="{00000000-0005-0000-0000-0000F1040000}"/>
    <cellStyle name="Comma 2 3 5" xfId="1266" xr:uid="{00000000-0005-0000-0000-0000F2040000}"/>
    <cellStyle name="Comma 2 3 6" xfId="1267" xr:uid="{00000000-0005-0000-0000-0000F3040000}"/>
    <cellStyle name="Comma 2 3 6 10" xfId="6749" xr:uid="{00000000-0005-0000-0000-00005D1A0000}"/>
    <cellStyle name="Comma 2 3 6 10 3" xfId="21853" xr:uid="{00000000-0005-0000-0000-00005D550000}"/>
    <cellStyle name="Comma 2 3 6 12" xfId="16838" xr:uid="{00000000-0005-0000-0000-0000C6410000}"/>
    <cellStyle name="Comma 2 3 6 2" xfId="1713" xr:uid="{00000000-0005-0000-0000-0000B1060000}"/>
    <cellStyle name="Comma 2 3 6 2 11" xfId="16892" xr:uid="{00000000-0005-0000-0000-0000FC410000}"/>
    <cellStyle name="Comma 2 3 6 2 2" xfId="1821" xr:uid="{00000000-0005-0000-0000-00001D070000}"/>
    <cellStyle name="Comma 2 3 6 2 2 10" xfId="16996" xr:uid="{00000000-0005-0000-0000-000064420000}"/>
    <cellStyle name="Comma 2 3 6 2 2 2" xfId="2038" xr:uid="{00000000-0005-0000-0000-0000F6070000}"/>
    <cellStyle name="Comma 2 3 6 2 2 2 2" xfId="2459" xr:uid="{00000000-0005-0000-0000-00009B090000}"/>
    <cellStyle name="Comma 2 3 6 2 2 2 2 2" xfId="3298" xr:uid="{00000000-0005-0000-0000-0000E20C0000}"/>
    <cellStyle name="Comma 2 3 6 2 2 2 2 2 2" xfId="4988" xr:uid="{00000000-0005-0000-0000-00007C130000}"/>
    <cellStyle name="Comma 2 3 6 2 2 2 2 2 2 2" xfId="15061" xr:uid="{00000000-0005-0000-0000-0000D53A0000}"/>
    <cellStyle name="Comma 2 3 6 2 2 2 2 2 2 2 3" xfId="30159" xr:uid="{00000000-0005-0000-0000-0000CF750000}"/>
    <cellStyle name="Comma 2 3 6 2 2 2 2 2 2 3" xfId="10041" xr:uid="{00000000-0005-0000-0000-000039270000}"/>
    <cellStyle name="Comma 2 3 6 2 2 2 2 2 2 3 3" xfId="25142" xr:uid="{00000000-0005-0000-0000-000036620000}"/>
    <cellStyle name="Comma 2 3 6 2 2 2 2 2 2 5" xfId="20129" xr:uid="{00000000-0005-0000-0000-0000A14E0000}"/>
    <cellStyle name="Comma 2 3 6 2 2 2 2 2 3" xfId="6680" xr:uid="{00000000-0005-0000-0000-0000181A0000}"/>
    <cellStyle name="Comma 2 3 6 2 2 2 2 2 3 2" xfId="16732" xr:uid="{00000000-0005-0000-0000-00005C410000}"/>
    <cellStyle name="Comma 2 3 6 2 2 2 2 2 3 3" xfId="11712" xr:uid="{00000000-0005-0000-0000-0000C02D0000}"/>
    <cellStyle name="Comma 2 3 6 2 2 2 2 2 3 3 3" xfId="26813" xr:uid="{00000000-0005-0000-0000-0000BD680000}"/>
    <cellStyle name="Comma 2 3 6 2 2 2 2 2 3 5" xfId="21800" xr:uid="{00000000-0005-0000-0000-000028550000}"/>
    <cellStyle name="Comma 2 3 6 2 2 2 2 2 4" xfId="13390" xr:uid="{00000000-0005-0000-0000-00004E340000}"/>
    <cellStyle name="Comma 2 3 6 2 2 2 2 2 4 3" xfId="28488" xr:uid="{00000000-0005-0000-0000-0000486F0000}"/>
    <cellStyle name="Comma 2 3 6 2 2 2 2 2 5" xfId="8369" xr:uid="{00000000-0005-0000-0000-0000B1200000}"/>
    <cellStyle name="Comma 2 3 6 2 2 2 2 2 5 3" xfId="23471" xr:uid="{00000000-0005-0000-0000-0000AF5B0000}"/>
    <cellStyle name="Comma 2 3 6 2 2 2 2 2 7" xfId="18458" xr:uid="{00000000-0005-0000-0000-00001A480000}"/>
    <cellStyle name="Comma 2 3 6 2 2 2 2 3" xfId="4151" xr:uid="{00000000-0005-0000-0000-000037100000}"/>
    <cellStyle name="Comma 2 3 6 2 2 2 2 3 2" xfId="14225" xr:uid="{00000000-0005-0000-0000-000091370000}"/>
    <cellStyle name="Comma 2 3 6 2 2 2 2 3 2 3" xfId="29323" xr:uid="{00000000-0005-0000-0000-00008B720000}"/>
    <cellStyle name="Comma 2 3 6 2 2 2 2 3 3" xfId="9205" xr:uid="{00000000-0005-0000-0000-0000F5230000}"/>
    <cellStyle name="Comma 2 3 6 2 2 2 2 3 3 3" xfId="24306" xr:uid="{00000000-0005-0000-0000-0000F25E0000}"/>
    <cellStyle name="Comma 2 3 6 2 2 2 2 3 5" xfId="19293" xr:uid="{00000000-0005-0000-0000-00005D4B0000}"/>
    <cellStyle name="Comma 2 3 6 2 2 2 2 4" xfId="5844" xr:uid="{00000000-0005-0000-0000-0000D4160000}"/>
    <cellStyle name="Comma 2 3 6 2 2 2 2 4 2" xfId="15896" xr:uid="{00000000-0005-0000-0000-0000183E0000}"/>
    <cellStyle name="Comma 2 3 6 2 2 2 2 4 3" xfId="10876" xr:uid="{00000000-0005-0000-0000-00007C2A0000}"/>
    <cellStyle name="Comma 2 3 6 2 2 2 2 4 3 3" xfId="25977" xr:uid="{00000000-0005-0000-0000-000079650000}"/>
    <cellStyle name="Comma 2 3 6 2 2 2 2 4 5" xfId="20964" xr:uid="{00000000-0005-0000-0000-0000E4510000}"/>
    <cellStyle name="Comma 2 3 6 2 2 2 2 5" xfId="12554" xr:uid="{00000000-0005-0000-0000-00000A310000}"/>
    <cellStyle name="Comma 2 3 6 2 2 2 2 5 3" xfId="27652" xr:uid="{00000000-0005-0000-0000-0000046C0000}"/>
    <cellStyle name="Comma 2 3 6 2 2 2 2 6" xfId="7533" xr:uid="{00000000-0005-0000-0000-00006D1D0000}"/>
    <cellStyle name="Comma 2 3 6 2 2 2 2 6 3" xfId="22635" xr:uid="{00000000-0005-0000-0000-00006B580000}"/>
    <cellStyle name="Comma 2 3 6 2 2 2 2 8" xfId="17622" xr:uid="{00000000-0005-0000-0000-0000D6440000}"/>
    <cellStyle name="Comma 2 3 6 2 2 2 3" xfId="2880" xr:uid="{00000000-0005-0000-0000-0000400B0000}"/>
    <cellStyle name="Comma 2 3 6 2 2 2 3 2" xfId="4570" xr:uid="{00000000-0005-0000-0000-0000DA110000}"/>
    <cellStyle name="Comma 2 3 6 2 2 2 3 2 2" xfId="14643" xr:uid="{00000000-0005-0000-0000-000033390000}"/>
    <cellStyle name="Comma 2 3 6 2 2 2 3 2 2 3" xfId="29741" xr:uid="{00000000-0005-0000-0000-00002D740000}"/>
    <cellStyle name="Comma 2 3 6 2 2 2 3 2 3" xfId="9623" xr:uid="{00000000-0005-0000-0000-000097250000}"/>
    <cellStyle name="Comma 2 3 6 2 2 2 3 2 3 3" xfId="24724" xr:uid="{00000000-0005-0000-0000-000094600000}"/>
    <cellStyle name="Comma 2 3 6 2 2 2 3 2 5" xfId="19711" xr:uid="{00000000-0005-0000-0000-0000FF4C0000}"/>
    <cellStyle name="Comma 2 3 6 2 2 2 3 3" xfId="6262" xr:uid="{00000000-0005-0000-0000-000076180000}"/>
    <cellStyle name="Comma 2 3 6 2 2 2 3 3 2" xfId="16314" xr:uid="{00000000-0005-0000-0000-0000BA3F0000}"/>
    <cellStyle name="Comma 2 3 6 2 2 2 3 3 3" xfId="11294" xr:uid="{00000000-0005-0000-0000-00001E2C0000}"/>
    <cellStyle name="Comma 2 3 6 2 2 2 3 3 3 3" xfId="26395" xr:uid="{00000000-0005-0000-0000-00001B670000}"/>
    <cellStyle name="Comma 2 3 6 2 2 2 3 3 5" xfId="21382" xr:uid="{00000000-0005-0000-0000-000086530000}"/>
    <cellStyle name="Comma 2 3 6 2 2 2 3 4" xfId="12972" xr:uid="{00000000-0005-0000-0000-0000AC320000}"/>
    <cellStyle name="Comma 2 3 6 2 2 2 3 4 3" xfId="28070" xr:uid="{00000000-0005-0000-0000-0000A66D0000}"/>
    <cellStyle name="Comma 2 3 6 2 2 2 3 5" xfId="7951" xr:uid="{00000000-0005-0000-0000-00000F1F0000}"/>
    <cellStyle name="Comma 2 3 6 2 2 2 3 5 3" xfId="23053" xr:uid="{00000000-0005-0000-0000-00000D5A0000}"/>
    <cellStyle name="Comma 2 3 6 2 2 2 3 7" xfId="18040" xr:uid="{00000000-0005-0000-0000-000078460000}"/>
    <cellStyle name="Comma 2 3 6 2 2 2 4" xfId="3733" xr:uid="{00000000-0005-0000-0000-0000950E0000}"/>
    <cellStyle name="Comma 2 3 6 2 2 2 4 2" xfId="13807" xr:uid="{00000000-0005-0000-0000-0000EF350000}"/>
    <cellStyle name="Comma 2 3 6 2 2 2 4 2 3" xfId="28905" xr:uid="{00000000-0005-0000-0000-0000E9700000}"/>
    <cellStyle name="Comma 2 3 6 2 2 2 4 3" xfId="8787" xr:uid="{00000000-0005-0000-0000-000053220000}"/>
    <cellStyle name="Comma 2 3 6 2 2 2 4 3 3" xfId="23888" xr:uid="{00000000-0005-0000-0000-0000505D0000}"/>
    <cellStyle name="Comma 2 3 6 2 2 2 4 5" xfId="18875" xr:uid="{00000000-0005-0000-0000-0000BB490000}"/>
    <cellStyle name="Comma 2 3 6 2 2 2 5" xfId="5426" xr:uid="{00000000-0005-0000-0000-000032150000}"/>
    <cellStyle name="Comma 2 3 6 2 2 2 5 2" xfId="15478" xr:uid="{00000000-0005-0000-0000-0000763C0000}"/>
    <cellStyle name="Comma 2 3 6 2 2 2 5 2 3" xfId="30576" xr:uid="{00000000-0005-0000-0000-000070770000}"/>
    <cellStyle name="Comma 2 3 6 2 2 2 5 3" xfId="10458" xr:uid="{00000000-0005-0000-0000-0000DA280000}"/>
    <cellStyle name="Comma 2 3 6 2 2 2 5 3 3" xfId="25559" xr:uid="{00000000-0005-0000-0000-0000D7630000}"/>
    <cellStyle name="Comma 2 3 6 2 2 2 5 5" xfId="20546" xr:uid="{00000000-0005-0000-0000-000042500000}"/>
    <cellStyle name="Comma 2 3 6 2 2 2 6" xfId="12136" xr:uid="{00000000-0005-0000-0000-0000682F0000}"/>
    <cellStyle name="Comma 2 3 6 2 2 2 6 3" xfId="27234" xr:uid="{00000000-0005-0000-0000-0000626A0000}"/>
    <cellStyle name="Comma 2 3 6 2 2 2 7" xfId="7115" xr:uid="{00000000-0005-0000-0000-0000CB1B0000}"/>
    <cellStyle name="Comma 2 3 6 2 2 2 7 3" xfId="22217" xr:uid="{00000000-0005-0000-0000-0000C9560000}"/>
    <cellStyle name="Comma 2 3 6 2 2 2 9" xfId="17204" xr:uid="{00000000-0005-0000-0000-000034430000}"/>
    <cellStyle name="Comma 2 3 6 2 2 3" xfId="2251" xr:uid="{00000000-0005-0000-0000-0000CB080000}"/>
    <cellStyle name="Comma 2 3 6 2 2 3 2" xfId="3090" xr:uid="{00000000-0005-0000-0000-0000120C0000}"/>
    <cellStyle name="Comma 2 3 6 2 2 3 2 2" xfId="4780" xr:uid="{00000000-0005-0000-0000-0000AC120000}"/>
    <cellStyle name="Comma 2 3 6 2 2 3 2 2 2" xfId="14853" xr:uid="{00000000-0005-0000-0000-0000053A0000}"/>
    <cellStyle name="Comma 2 3 6 2 2 3 2 2 2 3" xfId="29951" xr:uid="{00000000-0005-0000-0000-0000FF740000}"/>
    <cellStyle name="Comma 2 3 6 2 2 3 2 2 3" xfId="9833" xr:uid="{00000000-0005-0000-0000-000069260000}"/>
    <cellStyle name="Comma 2 3 6 2 2 3 2 2 3 3" xfId="24934" xr:uid="{00000000-0005-0000-0000-000066610000}"/>
    <cellStyle name="Comma 2 3 6 2 2 3 2 2 5" xfId="19921" xr:uid="{00000000-0005-0000-0000-0000D14D0000}"/>
    <cellStyle name="Comma 2 3 6 2 2 3 2 3" xfId="6472" xr:uid="{00000000-0005-0000-0000-000048190000}"/>
    <cellStyle name="Comma 2 3 6 2 2 3 2 3 2" xfId="16524" xr:uid="{00000000-0005-0000-0000-00008C400000}"/>
    <cellStyle name="Comma 2 3 6 2 2 3 2 3 3" xfId="11504" xr:uid="{00000000-0005-0000-0000-0000F02C0000}"/>
    <cellStyle name="Comma 2 3 6 2 2 3 2 3 3 3" xfId="26605" xr:uid="{00000000-0005-0000-0000-0000ED670000}"/>
    <cellStyle name="Comma 2 3 6 2 2 3 2 3 5" xfId="21592" xr:uid="{00000000-0005-0000-0000-000058540000}"/>
    <cellStyle name="Comma 2 3 6 2 2 3 2 4" xfId="13182" xr:uid="{00000000-0005-0000-0000-00007E330000}"/>
    <cellStyle name="Comma 2 3 6 2 2 3 2 4 3" xfId="28280" xr:uid="{00000000-0005-0000-0000-0000786E0000}"/>
    <cellStyle name="Comma 2 3 6 2 2 3 2 5" xfId="8161" xr:uid="{00000000-0005-0000-0000-0000E11F0000}"/>
    <cellStyle name="Comma 2 3 6 2 2 3 2 5 3" xfId="23263" xr:uid="{00000000-0005-0000-0000-0000DF5A0000}"/>
    <cellStyle name="Comma 2 3 6 2 2 3 2 7" xfId="18250" xr:uid="{00000000-0005-0000-0000-00004A470000}"/>
    <cellStyle name="Comma 2 3 6 2 2 3 3" xfId="3943" xr:uid="{00000000-0005-0000-0000-0000670F0000}"/>
    <cellStyle name="Comma 2 3 6 2 2 3 3 2" xfId="14017" xr:uid="{00000000-0005-0000-0000-0000C1360000}"/>
    <cellStyle name="Comma 2 3 6 2 2 3 3 2 3" xfId="29115" xr:uid="{00000000-0005-0000-0000-0000BB710000}"/>
    <cellStyle name="Comma 2 3 6 2 2 3 3 3" xfId="8997" xr:uid="{00000000-0005-0000-0000-000025230000}"/>
    <cellStyle name="Comma 2 3 6 2 2 3 3 3 3" xfId="24098" xr:uid="{00000000-0005-0000-0000-0000225E0000}"/>
    <cellStyle name="Comma 2 3 6 2 2 3 3 5" xfId="19085" xr:uid="{00000000-0005-0000-0000-00008D4A0000}"/>
    <cellStyle name="Comma 2 3 6 2 2 3 4" xfId="5636" xr:uid="{00000000-0005-0000-0000-000004160000}"/>
    <cellStyle name="Comma 2 3 6 2 2 3 4 2" xfId="15688" xr:uid="{00000000-0005-0000-0000-0000483D0000}"/>
    <cellStyle name="Comma 2 3 6 2 2 3 4 2 3" xfId="30786" xr:uid="{00000000-0005-0000-0000-000042780000}"/>
    <cellStyle name="Comma 2 3 6 2 2 3 4 3" xfId="10668" xr:uid="{00000000-0005-0000-0000-0000AC290000}"/>
    <cellStyle name="Comma 2 3 6 2 2 3 4 3 3" xfId="25769" xr:uid="{00000000-0005-0000-0000-0000A9640000}"/>
    <cellStyle name="Comma 2 3 6 2 2 3 4 5" xfId="20756" xr:uid="{00000000-0005-0000-0000-000014510000}"/>
    <cellStyle name="Comma 2 3 6 2 2 3 5" xfId="12346" xr:uid="{00000000-0005-0000-0000-00003A300000}"/>
    <cellStyle name="Comma 2 3 6 2 2 3 5 3" xfId="27444" xr:uid="{00000000-0005-0000-0000-0000346B0000}"/>
    <cellStyle name="Comma 2 3 6 2 2 3 6" xfId="7325" xr:uid="{00000000-0005-0000-0000-00009D1C0000}"/>
    <cellStyle name="Comma 2 3 6 2 2 3 6 3" xfId="22427" xr:uid="{00000000-0005-0000-0000-00009B570000}"/>
    <cellStyle name="Comma 2 3 6 2 2 3 8" xfId="17414" xr:uid="{00000000-0005-0000-0000-000006440000}"/>
    <cellStyle name="Comma 2 3 6 2 2 4" xfId="2672" xr:uid="{00000000-0005-0000-0000-0000700A0000}"/>
    <cellStyle name="Comma 2 3 6 2 2 4 2" xfId="4362" xr:uid="{00000000-0005-0000-0000-00000A110000}"/>
    <cellStyle name="Comma 2 3 6 2 2 4 2 2" xfId="14435" xr:uid="{00000000-0005-0000-0000-000063380000}"/>
    <cellStyle name="Comma 2 3 6 2 2 4 2 2 3" xfId="29533" xr:uid="{00000000-0005-0000-0000-00005D730000}"/>
    <cellStyle name="Comma 2 3 6 2 2 4 2 3" xfId="9415" xr:uid="{00000000-0005-0000-0000-0000C7240000}"/>
    <cellStyle name="Comma 2 3 6 2 2 4 2 3 3" xfId="24516" xr:uid="{00000000-0005-0000-0000-0000C45F0000}"/>
    <cellStyle name="Comma 2 3 6 2 2 4 2 5" xfId="19503" xr:uid="{00000000-0005-0000-0000-00002F4C0000}"/>
    <cellStyle name="Comma 2 3 6 2 2 4 3" xfId="6054" xr:uid="{00000000-0005-0000-0000-0000A6170000}"/>
    <cellStyle name="Comma 2 3 6 2 2 4 3 2" xfId="16106" xr:uid="{00000000-0005-0000-0000-0000EA3E0000}"/>
    <cellStyle name="Comma 2 3 6 2 2 4 3 3" xfId="11086" xr:uid="{00000000-0005-0000-0000-00004E2B0000}"/>
    <cellStyle name="Comma 2 3 6 2 2 4 3 3 3" xfId="26187" xr:uid="{00000000-0005-0000-0000-00004B660000}"/>
    <cellStyle name="Comma 2 3 6 2 2 4 3 5" xfId="21174" xr:uid="{00000000-0005-0000-0000-0000B6520000}"/>
    <cellStyle name="Comma 2 3 6 2 2 4 4" xfId="12764" xr:uid="{00000000-0005-0000-0000-0000DC310000}"/>
    <cellStyle name="Comma 2 3 6 2 2 4 4 3" xfId="27862" xr:uid="{00000000-0005-0000-0000-0000D66C0000}"/>
    <cellStyle name="Comma 2 3 6 2 2 4 5" xfId="7743" xr:uid="{00000000-0005-0000-0000-00003F1E0000}"/>
    <cellStyle name="Comma 2 3 6 2 2 4 5 3" xfId="22845" xr:uid="{00000000-0005-0000-0000-00003D590000}"/>
    <cellStyle name="Comma 2 3 6 2 2 4 7" xfId="17832" xr:uid="{00000000-0005-0000-0000-0000A8450000}"/>
    <cellStyle name="Comma 2 3 6 2 2 5" xfId="3525" xr:uid="{00000000-0005-0000-0000-0000C50D0000}"/>
    <cellStyle name="Comma 2 3 6 2 2 5 2" xfId="13599" xr:uid="{00000000-0005-0000-0000-00001F350000}"/>
    <cellStyle name="Comma 2 3 6 2 2 5 2 3" xfId="28697" xr:uid="{00000000-0005-0000-0000-000019700000}"/>
    <cellStyle name="Comma 2 3 6 2 2 5 3" xfId="8579" xr:uid="{00000000-0005-0000-0000-000083210000}"/>
    <cellStyle name="Comma 2 3 6 2 2 5 3 3" xfId="23680" xr:uid="{00000000-0005-0000-0000-0000805C0000}"/>
    <cellStyle name="Comma 2 3 6 2 2 5 5" xfId="18667" xr:uid="{00000000-0005-0000-0000-0000EB480000}"/>
    <cellStyle name="Comma 2 3 6 2 2 6" xfId="5218" xr:uid="{00000000-0005-0000-0000-000062140000}"/>
    <cellStyle name="Comma 2 3 6 2 2 6 2" xfId="15270" xr:uid="{00000000-0005-0000-0000-0000A63B0000}"/>
    <cellStyle name="Comma 2 3 6 2 2 6 2 3" xfId="30368" xr:uid="{00000000-0005-0000-0000-0000A0760000}"/>
    <cellStyle name="Comma 2 3 6 2 2 6 3" xfId="10250" xr:uid="{00000000-0005-0000-0000-00000A280000}"/>
    <cellStyle name="Comma 2 3 6 2 2 6 3 3" xfId="25351" xr:uid="{00000000-0005-0000-0000-000007630000}"/>
    <cellStyle name="Comma 2 3 6 2 2 6 5" xfId="20338" xr:uid="{00000000-0005-0000-0000-0000724F0000}"/>
    <cellStyle name="Comma 2 3 6 2 2 7" xfId="11928" xr:uid="{00000000-0005-0000-0000-0000982E0000}"/>
    <cellStyle name="Comma 2 3 6 2 2 7 3" xfId="27026" xr:uid="{00000000-0005-0000-0000-000092690000}"/>
    <cellStyle name="Comma 2 3 6 2 2 8" xfId="6907" xr:uid="{00000000-0005-0000-0000-0000FB1A0000}"/>
    <cellStyle name="Comma 2 3 6 2 2 8 3" xfId="22009" xr:uid="{00000000-0005-0000-0000-0000F9550000}"/>
    <cellStyle name="Comma 2 3 6 2 3" xfId="1934" xr:uid="{00000000-0005-0000-0000-00008E070000}"/>
    <cellStyle name="Comma 2 3 6 2 3 2" xfId="2355" xr:uid="{00000000-0005-0000-0000-000033090000}"/>
    <cellStyle name="Comma 2 3 6 2 3 2 2" xfId="3194" xr:uid="{00000000-0005-0000-0000-00007A0C0000}"/>
    <cellStyle name="Comma 2 3 6 2 3 2 2 2" xfId="4884" xr:uid="{00000000-0005-0000-0000-000014130000}"/>
    <cellStyle name="Comma 2 3 6 2 3 2 2 2 2" xfId="14957" xr:uid="{00000000-0005-0000-0000-00006D3A0000}"/>
    <cellStyle name="Comma 2 3 6 2 3 2 2 2 2 3" xfId="30055" xr:uid="{00000000-0005-0000-0000-000067750000}"/>
    <cellStyle name="Comma 2 3 6 2 3 2 2 2 3" xfId="9937" xr:uid="{00000000-0005-0000-0000-0000D1260000}"/>
    <cellStyle name="Comma 2 3 6 2 3 2 2 2 3 3" xfId="25038" xr:uid="{00000000-0005-0000-0000-0000CE610000}"/>
    <cellStyle name="Comma 2 3 6 2 3 2 2 2 5" xfId="20025" xr:uid="{00000000-0005-0000-0000-0000394E0000}"/>
    <cellStyle name="Comma 2 3 6 2 3 2 2 3" xfId="6576" xr:uid="{00000000-0005-0000-0000-0000B0190000}"/>
    <cellStyle name="Comma 2 3 6 2 3 2 2 3 2" xfId="16628" xr:uid="{00000000-0005-0000-0000-0000F4400000}"/>
    <cellStyle name="Comma 2 3 6 2 3 2 2 3 3" xfId="11608" xr:uid="{00000000-0005-0000-0000-0000582D0000}"/>
    <cellStyle name="Comma 2 3 6 2 3 2 2 3 3 3" xfId="26709" xr:uid="{00000000-0005-0000-0000-000055680000}"/>
    <cellStyle name="Comma 2 3 6 2 3 2 2 3 5" xfId="21696" xr:uid="{00000000-0005-0000-0000-0000C0540000}"/>
    <cellStyle name="Comma 2 3 6 2 3 2 2 4" xfId="13286" xr:uid="{00000000-0005-0000-0000-0000E6330000}"/>
    <cellStyle name="Comma 2 3 6 2 3 2 2 4 3" xfId="28384" xr:uid="{00000000-0005-0000-0000-0000E06E0000}"/>
    <cellStyle name="Comma 2 3 6 2 3 2 2 5" xfId="8265" xr:uid="{00000000-0005-0000-0000-000049200000}"/>
    <cellStyle name="Comma 2 3 6 2 3 2 2 5 3" xfId="23367" xr:uid="{00000000-0005-0000-0000-0000475B0000}"/>
    <cellStyle name="Comma 2 3 6 2 3 2 2 7" xfId="18354" xr:uid="{00000000-0005-0000-0000-0000B2470000}"/>
    <cellStyle name="Comma 2 3 6 2 3 2 3" xfId="4047" xr:uid="{00000000-0005-0000-0000-0000CF0F0000}"/>
    <cellStyle name="Comma 2 3 6 2 3 2 3 2" xfId="14121" xr:uid="{00000000-0005-0000-0000-000029370000}"/>
    <cellStyle name="Comma 2 3 6 2 3 2 3 2 3" xfId="29219" xr:uid="{00000000-0005-0000-0000-000023720000}"/>
    <cellStyle name="Comma 2 3 6 2 3 2 3 3" xfId="9101" xr:uid="{00000000-0005-0000-0000-00008D230000}"/>
    <cellStyle name="Comma 2 3 6 2 3 2 3 3 3" xfId="24202" xr:uid="{00000000-0005-0000-0000-00008A5E0000}"/>
    <cellStyle name="Comma 2 3 6 2 3 2 3 5" xfId="19189" xr:uid="{00000000-0005-0000-0000-0000F54A0000}"/>
    <cellStyle name="Comma 2 3 6 2 3 2 4" xfId="5740" xr:uid="{00000000-0005-0000-0000-00006C160000}"/>
    <cellStyle name="Comma 2 3 6 2 3 2 4 2" xfId="15792" xr:uid="{00000000-0005-0000-0000-0000B03D0000}"/>
    <cellStyle name="Comma 2 3 6 2 3 2 4 2 3" xfId="30890" xr:uid="{00000000-0005-0000-0000-0000AA780000}"/>
    <cellStyle name="Comma 2 3 6 2 3 2 4 3" xfId="10772" xr:uid="{00000000-0005-0000-0000-0000142A0000}"/>
    <cellStyle name="Comma 2 3 6 2 3 2 4 3 3" xfId="25873" xr:uid="{00000000-0005-0000-0000-000011650000}"/>
    <cellStyle name="Comma 2 3 6 2 3 2 4 5" xfId="20860" xr:uid="{00000000-0005-0000-0000-00007C510000}"/>
    <cellStyle name="Comma 2 3 6 2 3 2 5" xfId="12450" xr:uid="{00000000-0005-0000-0000-0000A2300000}"/>
    <cellStyle name="Comma 2 3 6 2 3 2 5 3" xfId="27548" xr:uid="{00000000-0005-0000-0000-00009C6B0000}"/>
    <cellStyle name="Comma 2 3 6 2 3 2 6" xfId="7429" xr:uid="{00000000-0005-0000-0000-0000051D0000}"/>
    <cellStyle name="Comma 2 3 6 2 3 2 6 3" xfId="22531" xr:uid="{00000000-0005-0000-0000-000003580000}"/>
    <cellStyle name="Comma 2 3 6 2 3 2 8" xfId="17518" xr:uid="{00000000-0005-0000-0000-00006E440000}"/>
    <cellStyle name="Comma 2 3 6 2 3 3" xfId="2776" xr:uid="{00000000-0005-0000-0000-0000D80A0000}"/>
    <cellStyle name="Comma 2 3 6 2 3 3 2" xfId="4466" xr:uid="{00000000-0005-0000-0000-000072110000}"/>
    <cellStyle name="Comma 2 3 6 2 3 3 2 2" xfId="14539" xr:uid="{00000000-0005-0000-0000-0000CB380000}"/>
    <cellStyle name="Comma 2 3 6 2 3 3 2 2 3" xfId="29637" xr:uid="{00000000-0005-0000-0000-0000C5730000}"/>
    <cellStyle name="Comma 2 3 6 2 3 3 2 3" xfId="9519" xr:uid="{00000000-0005-0000-0000-00002F250000}"/>
    <cellStyle name="Comma 2 3 6 2 3 3 2 3 3" xfId="24620" xr:uid="{00000000-0005-0000-0000-00002C600000}"/>
    <cellStyle name="Comma 2 3 6 2 3 3 2 5" xfId="19607" xr:uid="{00000000-0005-0000-0000-0000974C0000}"/>
    <cellStyle name="Comma 2 3 6 2 3 3 3" xfId="6158" xr:uid="{00000000-0005-0000-0000-00000E180000}"/>
    <cellStyle name="Comma 2 3 6 2 3 3 3 2" xfId="16210" xr:uid="{00000000-0005-0000-0000-0000523F0000}"/>
    <cellStyle name="Comma 2 3 6 2 3 3 3 3" xfId="11190" xr:uid="{00000000-0005-0000-0000-0000B62B0000}"/>
    <cellStyle name="Comma 2 3 6 2 3 3 3 3 3" xfId="26291" xr:uid="{00000000-0005-0000-0000-0000B3660000}"/>
    <cellStyle name="Comma 2 3 6 2 3 3 3 5" xfId="21278" xr:uid="{00000000-0005-0000-0000-00001E530000}"/>
    <cellStyle name="Comma 2 3 6 2 3 3 4" xfId="12868" xr:uid="{00000000-0005-0000-0000-000044320000}"/>
    <cellStyle name="Comma 2 3 6 2 3 3 4 3" xfId="27966" xr:uid="{00000000-0005-0000-0000-00003E6D0000}"/>
    <cellStyle name="Comma 2 3 6 2 3 3 5" xfId="7847" xr:uid="{00000000-0005-0000-0000-0000A71E0000}"/>
    <cellStyle name="Comma 2 3 6 2 3 3 5 3" xfId="22949" xr:uid="{00000000-0005-0000-0000-0000A5590000}"/>
    <cellStyle name="Comma 2 3 6 2 3 3 7" xfId="17936" xr:uid="{00000000-0005-0000-0000-000010460000}"/>
    <cellStyle name="Comma 2 3 6 2 3 4" xfId="3629" xr:uid="{00000000-0005-0000-0000-00002D0E0000}"/>
    <cellStyle name="Comma 2 3 6 2 3 4 2" xfId="13703" xr:uid="{00000000-0005-0000-0000-000087350000}"/>
    <cellStyle name="Comma 2 3 6 2 3 4 2 3" xfId="28801" xr:uid="{00000000-0005-0000-0000-000081700000}"/>
    <cellStyle name="Comma 2 3 6 2 3 4 3" xfId="8683" xr:uid="{00000000-0005-0000-0000-0000EB210000}"/>
    <cellStyle name="Comma 2 3 6 2 3 4 3 3" xfId="23784" xr:uid="{00000000-0005-0000-0000-0000E85C0000}"/>
    <cellStyle name="Comma 2 3 6 2 3 4 5" xfId="18771" xr:uid="{00000000-0005-0000-0000-000053490000}"/>
    <cellStyle name="Comma 2 3 6 2 3 5" xfId="5322" xr:uid="{00000000-0005-0000-0000-0000CA140000}"/>
    <cellStyle name="Comma 2 3 6 2 3 5 2" xfId="15374" xr:uid="{00000000-0005-0000-0000-00000E3C0000}"/>
    <cellStyle name="Comma 2 3 6 2 3 5 2 3" xfId="30472" xr:uid="{00000000-0005-0000-0000-000008770000}"/>
    <cellStyle name="Comma 2 3 6 2 3 5 3" xfId="10354" xr:uid="{00000000-0005-0000-0000-000072280000}"/>
    <cellStyle name="Comma 2 3 6 2 3 5 3 3" xfId="25455" xr:uid="{00000000-0005-0000-0000-00006F630000}"/>
    <cellStyle name="Comma 2 3 6 2 3 5 5" xfId="20442" xr:uid="{00000000-0005-0000-0000-0000DA4F0000}"/>
    <cellStyle name="Comma 2 3 6 2 3 6" xfId="12032" xr:uid="{00000000-0005-0000-0000-0000002F0000}"/>
    <cellStyle name="Comma 2 3 6 2 3 6 3" xfId="27130" xr:uid="{00000000-0005-0000-0000-0000FA690000}"/>
    <cellStyle name="Comma 2 3 6 2 3 7" xfId="7011" xr:uid="{00000000-0005-0000-0000-0000631B0000}"/>
    <cellStyle name="Comma 2 3 6 2 3 7 3" xfId="22113" xr:uid="{00000000-0005-0000-0000-000061560000}"/>
    <cellStyle name="Comma 2 3 6 2 3 9" xfId="17100" xr:uid="{00000000-0005-0000-0000-0000CC420000}"/>
    <cellStyle name="Comma 2 3 6 2 4" xfId="2147" xr:uid="{00000000-0005-0000-0000-000063080000}"/>
    <cellStyle name="Comma 2 3 6 2 4 2" xfId="2986" xr:uid="{00000000-0005-0000-0000-0000AA0B0000}"/>
    <cellStyle name="Comma 2 3 6 2 4 2 2" xfId="4676" xr:uid="{00000000-0005-0000-0000-000044120000}"/>
    <cellStyle name="Comma 2 3 6 2 4 2 2 2" xfId="14749" xr:uid="{00000000-0005-0000-0000-00009D390000}"/>
    <cellStyle name="Comma 2 3 6 2 4 2 2 2 3" xfId="29847" xr:uid="{00000000-0005-0000-0000-000097740000}"/>
    <cellStyle name="Comma 2 3 6 2 4 2 2 3" xfId="9729" xr:uid="{00000000-0005-0000-0000-000001260000}"/>
    <cellStyle name="Comma 2 3 6 2 4 2 2 3 3" xfId="24830" xr:uid="{00000000-0005-0000-0000-0000FE600000}"/>
    <cellStyle name="Comma 2 3 6 2 4 2 2 5" xfId="19817" xr:uid="{00000000-0005-0000-0000-0000694D0000}"/>
    <cellStyle name="Comma 2 3 6 2 4 2 3" xfId="6368" xr:uid="{00000000-0005-0000-0000-0000E0180000}"/>
    <cellStyle name="Comma 2 3 6 2 4 2 3 2" xfId="16420" xr:uid="{00000000-0005-0000-0000-000024400000}"/>
    <cellStyle name="Comma 2 3 6 2 4 2 3 3" xfId="11400" xr:uid="{00000000-0005-0000-0000-0000882C0000}"/>
    <cellStyle name="Comma 2 3 6 2 4 2 3 3 3" xfId="26501" xr:uid="{00000000-0005-0000-0000-000085670000}"/>
    <cellStyle name="Comma 2 3 6 2 4 2 3 5" xfId="21488" xr:uid="{00000000-0005-0000-0000-0000F0530000}"/>
    <cellStyle name="Comma 2 3 6 2 4 2 4" xfId="13078" xr:uid="{00000000-0005-0000-0000-000016330000}"/>
    <cellStyle name="Comma 2 3 6 2 4 2 4 3" xfId="28176" xr:uid="{00000000-0005-0000-0000-0000106E0000}"/>
    <cellStyle name="Comma 2 3 6 2 4 2 5" xfId="8057" xr:uid="{00000000-0005-0000-0000-0000791F0000}"/>
    <cellStyle name="Comma 2 3 6 2 4 2 5 3" xfId="23159" xr:uid="{00000000-0005-0000-0000-0000775A0000}"/>
    <cellStyle name="Comma 2 3 6 2 4 2 7" xfId="18146" xr:uid="{00000000-0005-0000-0000-0000E2460000}"/>
    <cellStyle name="Comma 2 3 6 2 4 3" xfId="3839" xr:uid="{00000000-0005-0000-0000-0000FF0E0000}"/>
    <cellStyle name="Comma 2 3 6 2 4 3 2" xfId="13913" xr:uid="{00000000-0005-0000-0000-000059360000}"/>
    <cellStyle name="Comma 2 3 6 2 4 3 2 3" xfId="29011" xr:uid="{00000000-0005-0000-0000-000053710000}"/>
    <cellStyle name="Comma 2 3 6 2 4 3 3" xfId="8893" xr:uid="{00000000-0005-0000-0000-0000BD220000}"/>
    <cellStyle name="Comma 2 3 6 2 4 3 3 3" xfId="23994" xr:uid="{00000000-0005-0000-0000-0000BA5D0000}"/>
    <cellStyle name="Comma 2 3 6 2 4 3 5" xfId="18981" xr:uid="{00000000-0005-0000-0000-0000254A0000}"/>
    <cellStyle name="Comma 2 3 6 2 4 4" xfId="5532" xr:uid="{00000000-0005-0000-0000-00009C150000}"/>
    <cellStyle name="Comma 2 3 6 2 4 4 2" xfId="15584" xr:uid="{00000000-0005-0000-0000-0000E03C0000}"/>
    <cellStyle name="Comma 2 3 6 2 4 4 2 3" xfId="30682" xr:uid="{00000000-0005-0000-0000-0000DA770000}"/>
    <cellStyle name="Comma 2 3 6 2 4 4 3" xfId="10564" xr:uid="{00000000-0005-0000-0000-000044290000}"/>
    <cellStyle name="Comma 2 3 6 2 4 4 3 3" xfId="25665" xr:uid="{00000000-0005-0000-0000-000041640000}"/>
    <cellStyle name="Comma 2 3 6 2 4 4 5" xfId="20652" xr:uid="{00000000-0005-0000-0000-0000AC500000}"/>
    <cellStyle name="Comma 2 3 6 2 4 5" xfId="12242" xr:uid="{00000000-0005-0000-0000-0000D22F0000}"/>
    <cellStyle name="Comma 2 3 6 2 4 5 3" xfId="27340" xr:uid="{00000000-0005-0000-0000-0000CC6A0000}"/>
    <cellStyle name="Comma 2 3 6 2 4 6" xfId="7221" xr:uid="{00000000-0005-0000-0000-0000351C0000}"/>
    <cellStyle name="Comma 2 3 6 2 4 6 3" xfId="22323" xr:uid="{00000000-0005-0000-0000-000033570000}"/>
    <cellStyle name="Comma 2 3 6 2 4 8" xfId="17310" xr:uid="{00000000-0005-0000-0000-00009E430000}"/>
    <cellStyle name="Comma 2 3 6 2 5" xfId="2568" xr:uid="{00000000-0005-0000-0000-0000080A0000}"/>
    <cellStyle name="Comma 2 3 6 2 5 2" xfId="4258" xr:uid="{00000000-0005-0000-0000-0000A2100000}"/>
    <cellStyle name="Comma 2 3 6 2 5 2 2" xfId="14331" xr:uid="{00000000-0005-0000-0000-0000FB370000}"/>
    <cellStyle name="Comma 2 3 6 2 5 2 2 3" xfId="29429" xr:uid="{00000000-0005-0000-0000-0000F5720000}"/>
    <cellStyle name="Comma 2 3 6 2 5 2 3" xfId="9311" xr:uid="{00000000-0005-0000-0000-00005F240000}"/>
    <cellStyle name="Comma 2 3 6 2 5 2 3 3" xfId="24412" xr:uid="{00000000-0005-0000-0000-00005C5F0000}"/>
    <cellStyle name="Comma 2 3 6 2 5 2 5" xfId="19399" xr:uid="{00000000-0005-0000-0000-0000C74B0000}"/>
    <cellStyle name="Comma 2 3 6 2 5 3" xfId="5950" xr:uid="{00000000-0005-0000-0000-00003E170000}"/>
    <cellStyle name="Comma 2 3 6 2 5 3 2" xfId="16002" xr:uid="{00000000-0005-0000-0000-0000823E0000}"/>
    <cellStyle name="Comma 2 3 6 2 5 3 3" xfId="10982" xr:uid="{00000000-0005-0000-0000-0000E62A0000}"/>
    <cellStyle name="Comma 2 3 6 2 5 3 3 3" xfId="26083" xr:uid="{00000000-0005-0000-0000-0000E3650000}"/>
    <cellStyle name="Comma 2 3 6 2 5 3 5" xfId="21070" xr:uid="{00000000-0005-0000-0000-00004E520000}"/>
    <cellStyle name="Comma 2 3 6 2 5 4" xfId="12660" xr:uid="{00000000-0005-0000-0000-000074310000}"/>
    <cellStyle name="Comma 2 3 6 2 5 4 3" xfId="27758" xr:uid="{00000000-0005-0000-0000-00006E6C0000}"/>
    <cellStyle name="Comma 2 3 6 2 5 5" xfId="7639" xr:uid="{00000000-0005-0000-0000-0000D71D0000}"/>
    <cellStyle name="Comma 2 3 6 2 5 5 3" xfId="22741" xr:uid="{00000000-0005-0000-0000-0000D5580000}"/>
    <cellStyle name="Comma 2 3 6 2 5 7" xfId="17728" xr:uid="{00000000-0005-0000-0000-000040450000}"/>
    <cellStyle name="Comma 2 3 6 2 6" xfId="3421" xr:uid="{00000000-0005-0000-0000-00005D0D0000}"/>
    <cellStyle name="Comma 2 3 6 2 6 2" xfId="13495" xr:uid="{00000000-0005-0000-0000-0000B7340000}"/>
    <cellStyle name="Comma 2 3 6 2 6 2 3" xfId="28593" xr:uid="{00000000-0005-0000-0000-0000B16F0000}"/>
    <cellStyle name="Comma 2 3 6 2 6 3" xfId="8475" xr:uid="{00000000-0005-0000-0000-00001B210000}"/>
    <cellStyle name="Comma 2 3 6 2 6 3 3" xfId="23576" xr:uid="{00000000-0005-0000-0000-0000185C0000}"/>
    <cellStyle name="Comma 2 3 6 2 6 5" xfId="18563" xr:uid="{00000000-0005-0000-0000-000083480000}"/>
    <cellStyle name="Comma 2 3 6 2 7" xfId="5114" xr:uid="{00000000-0005-0000-0000-0000FA130000}"/>
    <cellStyle name="Comma 2 3 6 2 7 2" xfId="15166" xr:uid="{00000000-0005-0000-0000-00003E3B0000}"/>
    <cellStyle name="Comma 2 3 6 2 7 2 3" xfId="30264" xr:uid="{00000000-0005-0000-0000-000038760000}"/>
    <cellStyle name="Comma 2 3 6 2 7 3" xfId="10146" xr:uid="{00000000-0005-0000-0000-0000A2270000}"/>
    <cellStyle name="Comma 2 3 6 2 7 3 3" xfId="25247" xr:uid="{00000000-0005-0000-0000-00009F620000}"/>
    <cellStyle name="Comma 2 3 6 2 7 5" xfId="20234" xr:uid="{00000000-0005-0000-0000-00000A4F0000}"/>
    <cellStyle name="Comma 2 3 6 2 8" xfId="11824" xr:uid="{00000000-0005-0000-0000-0000302E0000}"/>
    <cellStyle name="Comma 2 3 6 2 8 3" xfId="26922" xr:uid="{00000000-0005-0000-0000-00002A690000}"/>
    <cellStyle name="Comma 2 3 6 2 9" xfId="6803" xr:uid="{00000000-0005-0000-0000-0000931A0000}"/>
    <cellStyle name="Comma 2 3 6 2 9 3" xfId="21905" xr:uid="{00000000-0005-0000-0000-000091550000}"/>
    <cellStyle name="Comma 2 3 6 3" xfId="1767" xr:uid="{00000000-0005-0000-0000-0000E7060000}"/>
    <cellStyle name="Comma 2 3 6 3 10" xfId="16944" xr:uid="{00000000-0005-0000-0000-000030420000}"/>
    <cellStyle name="Comma 2 3 6 3 2" xfId="1986" xr:uid="{00000000-0005-0000-0000-0000C2070000}"/>
    <cellStyle name="Comma 2 3 6 3 2 2" xfId="2407" xr:uid="{00000000-0005-0000-0000-000067090000}"/>
    <cellStyle name="Comma 2 3 6 3 2 2 2" xfId="3246" xr:uid="{00000000-0005-0000-0000-0000AE0C0000}"/>
    <cellStyle name="Comma 2 3 6 3 2 2 2 2" xfId="4936" xr:uid="{00000000-0005-0000-0000-000048130000}"/>
    <cellStyle name="Comma 2 3 6 3 2 2 2 2 2" xfId="15009" xr:uid="{00000000-0005-0000-0000-0000A13A0000}"/>
    <cellStyle name="Comma 2 3 6 3 2 2 2 2 2 3" xfId="30107" xr:uid="{00000000-0005-0000-0000-00009B750000}"/>
    <cellStyle name="Comma 2 3 6 3 2 2 2 2 3" xfId="9989" xr:uid="{00000000-0005-0000-0000-000005270000}"/>
    <cellStyle name="Comma 2 3 6 3 2 2 2 2 3 3" xfId="25090" xr:uid="{00000000-0005-0000-0000-000002620000}"/>
    <cellStyle name="Comma 2 3 6 3 2 2 2 2 5" xfId="20077" xr:uid="{00000000-0005-0000-0000-00006D4E0000}"/>
    <cellStyle name="Comma 2 3 6 3 2 2 2 3" xfId="6628" xr:uid="{00000000-0005-0000-0000-0000E4190000}"/>
    <cellStyle name="Comma 2 3 6 3 2 2 2 3 2" xfId="16680" xr:uid="{00000000-0005-0000-0000-000028410000}"/>
    <cellStyle name="Comma 2 3 6 3 2 2 2 3 3" xfId="11660" xr:uid="{00000000-0005-0000-0000-00008C2D0000}"/>
    <cellStyle name="Comma 2 3 6 3 2 2 2 3 3 3" xfId="26761" xr:uid="{00000000-0005-0000-0000-000089680000}"/>
    <cellStyle name="Comma 2 3 6 3 2 2 2 3 5" xfId="21748" xr:uid="{00000000-0005-0000-0000-0000F4540000}"/>
    <cellStyle name="Comma 2 3 6 3 2 2 2 4" xfId="13338" xr:uid="{00000000-0005-0000-0000-00001A340000}"/>
    <cellStyle name="Comma 2 3 6 3 2 2 2 4 3" xfId="28436" xr:uid="{00000000-0005-0000-0000-0000146F0000}"/>
    <cellStyle name="Comma 2 3 6 3 2 2 2 5" xfId="8317" xr:uid="{00000000-0005-0000-0000-00007D200000}"/>
    <cellStyle name="Comma 2 3 6 3 2 2 2 5 3" xfId="23419" xr:uid="{00000000-0005-0000-0000-00007B5B0000}"/>
    <cellStyle name="Comma 2 3 6 3 2 2 2 7" xfId="18406" xr:uid="{00000000-0005-0000-0000-0000E6470000}"/>
    <cellStyle name="Comma 2 3 6 3 2 2 3" xfId="4099" xr:uid="{00000000-0005-0000-0000-000003100000}"/>
    <cellStyle name="Comma 2 3 6 3 2 2 3 2" xfId="14173" xr:uid="{00000000-0005-0000-0000-00005D370000}"/>
    <cellStyle name="Comma 2 3 6 3 2 2 3 2 3" xfId="29271" xr:uid="{00000000-0005-0000-0000-000057720000}"/>
    <cellStyle name="Comma 2 3 6 3 2 2 3 3" xfId="9153" xr:uid="{00000000-0005-0000-0000-0000C1230000}"/>
    <cellStyle name="Comma 2 3 6 3 2 2 3 3 3" xfId="24254" xr:uid="{00000000-0005-0000-0000-0000BE5E0000}"/>
    <cellStyle name="Comma 2 3 6 3 2 2 3 5" xfId="19241" xr:uid="{00000000-0005-0000-0000-0000294B0000}"/>
    <cellStyle name="Comma 2 3 6 3 2 2 4" xfId="5792" xr:uid="{00000000-0005-0000-0000-0000A0160000}"/>
    <cellStyle name="Comma 2 3 6 3 2 2 4 2" xfId="15844" xr:uid="{00000000-0005-0000-0000-0000E43D0000}"/>
    <cellStyle name="Comma 2 3 6 3 2 2 4 2 3" xfId="30942" xr:uid="{00000000-0005-0000-0000-0000DE780000}"/>
    <cellStyle name="Comma 2 3 6 3 2 2 4 3" xfId="10824" xr:uid="{00000000-0005-0000-0000-0000482A0000}"/>
    <cellStyle name="Comma 2 3 6 3 2 2 4 3 3" xfId="25925" xr:uid="{00000000-0005-0000-0000-000045650000}"/>
    <cellStyle name="Comma 2 3 6 3 2 2 4 5" xfId="20912" xr:uid="{00000000-0005-0000-0000-0000B0510000}"/>
    <cellStyle name="Comma 2 3 6 3 2 2 5" xfId="12502" xr:uid="{00000000-0005-0000-0000-0000D6300000}"/>
    <cellStyle name="Comma 2 3 6 3 2 2 5 3" xfId="27600" xr:uid="{00000000-0005-0000-0000-0000D06B0000}"/>
    <cellStyle name="Comma 2 3 6 3 2 2 6" xfId="7481" xr:uid="{00000000-0005-0000-0000-0000391D0000}"/>
    <cellStyle name="Comma 2 3 6 3 2 2 6 3" xfId="22583" xr:uid="{00000000-0005-0000-0000-000037580000}"/>
    <cellStyle name="Comma 2 3 6 3 2 2 8" xfId="17570" xr:uid="{00000000-0005-0000-0000-0000A2440000}"/>
    <cellStyle name="Comma 2 3 6 3 2 3" xfId="2828" xr:uid="{00000000-0005-0000-0000-00000C0B0000}"/>
    <cellStyle name="Comma 2 3 6 3 2 3 2" xfId="4518" xr:uid="{00000000-0005-0000-0000-0000A6110000}"/>
    <cellStyle name="Comma 2 3 6 3 2 3 2 2" xfId="14591" xr:uid="{00000000-0005-0000-0000-0000FF380000}"/>
    <cellStyle name="Comma 2 3 6 3 2 3 2 2 3" xfId="29689" xr:uid="{00000000-0005-0000-0000-0000F9730000}"/>
    <cellStyle name="Comma 2 3 6 3 2 3 2 3" xfId="9571" xr:uid="{00000000-0005-0000-0000-000063250000}"/>
    <cellStyle name="Comma 2 3 6 3 2 3 2 3 3" xfId="24672" xr:uid="{00000000-0005-0000-0000-000060600000}"/>
    <cellStyle name="Comma 2 3 6 3 2 3 2 5" xfId="19659" xr:uid="{00000000-0005-0000-0000-0000CB4C0000}"/>
    <cellStyle name="Comma 2 3 6 3 2 3 3" xfId="6210" xr:uid="{00000000-0005-0000-0000-000042180000}"/>
    <cellStyle name="Comma 2 3 6 3 2 3 3 2" xfId="16262" xr:uid="{00000000-0005-0000-0000-0000863F0000}"/>
    <cellStyle name="Comma 2 3 6 3 2 3 3 3" xfId="11242" xr:uid="{00000000-0005-0000-0000-0000EA2B0000}"/>
    <cellStyle name="Comma 2 3 6 3 2 3 3 3 3" xfId="26343" xr:uid="{00000000-0005-0000-0000-0000E7660000}"/>
    <cellStyle name="Comma 2 3 6 3 2 3 3 5" xfId="21330" xr:uid="{00000000-0005-0000-0000-000052530000}"/>
    <cellStyle name="Comma 2 3 6 3 2 3 4" xfId="12920" xr:uid="{00000000-0005-0000-0000-000078320000}"/>
    <cellStyle name="Comma 2 3 6 3 2 3 4 3" xfId="28018" xr:uid="{00000000-0005-0000-0000-0000726D0000}"/>
    <cellStyle name="Comma 2 3 6 3 2 3 5" xfId="7899" xr:uid="{00000000-0005-0000-0000-0000DB1E0000}"/>
    <cellStyle name="Comma 2 3 6 3 2 3 5 3" xfId="23001" xr:uid="{00000000-0005-0000-0000-0000D9590000}"/>
    <cellStyle name="Comma 2 3 6 3 2 3 7" xfId="17988" xr:uid="{00000000-0005-0000-0000-000044460000}"/>
    <cellStyle name="Comma 2 3 6 3 2 4" xfId="3681" xr:uid="{00000000-0005-0000-0000-0000610E0000}"/>
    <cellStyle name="Comma 2 3 6 3 2 4 2" xfId="13755" xr:uid="{00000000-0005-0000-0000-0000BB350000}"/>
    <cellStyle name="Comma 2 3 6 3 2 4 2 3" xfId="28853" xr:uid="{00000000-0005-0000-0000-0000B5700000}"/>
    <cellStyle name="Comma 2 3 6 3 2 4 3" xfId="8735" xr:uid="{00000000-0005-0000-0000-00001F220000}"/>
    <cellStyle name="Comma 2 3 6 3 2 4 3 3" xfId="23836" xr:uid="{00000000-0005-0000-0000-00001C5D0000}"/>
    <cellStyle name="Comma 2 3 6 3 2 4 5" xfId="18823" xr:uid="{00000000-0005-0000-0000-000087490000}"/>
    <cellStyle name="Comma 2 3 6 3 2 5" xfId="5374" xr:uid="{00000000-0005-0000-0000-0000FE140000}"/>
    <cellStyle name="Comma 2 3 6 3 2 5 2" xfId="15426" xr:uid="{00000000-0005-0000-0000-0000423C0000}"/>
    <cellStyle name="Comma 2 3 6 3 2 5 2 3" xfId="30524" xr:uid="{00000000-0005-0000-0000-00003C770000}"/>
    <cellStyle name="Comma 2 3 6 3 2 5 3" xfId="10406" xr:uid="{00000000-0005-0000-0000-0000A6280000}"/>
    <cellStyle name="Comma 2 3 6 3 2 5 3 3" xfId="25507" xr:uid="{00000000-0005-0000-0000-0000A3630000}"/>
    <cellStyle name="Comma 2 3 6 3 2 5 5" xfId="20494" xr:uid="{00000000-0005-0000-0000-00000E500000}"/>
    <cellStyle name="Comma 2 3 6 3 2 6" xfId="12084" xr:uid="{00000000-0005-0000-0000-0000342F0000}"/>
    <cellStyle name="Comma 2 3 6 3 2 6 3" xfId="27182" xr:uid="{00000000-0005-0000-0000-00002E6A0000}"/>
    <cellStyle name="Comma 2 3 6 3 2 7" xfId="7063" xr:uid="{00000000-0005-0000-0000-0000971B0000}"/>
    <cellStyle name="Comma 2 3 6 3 2 7 3" xfId="22165" xr:uid="{00000000-0005-0000-0000-000095560000}"/>
    <cellStyle name="Comma 2 3 6 3 2 9" xfId="17152" xr:uid="{00000000-0005-0000-0000-000000430000}"/>
    <cellStyle name="Comma 2 3 6 3 3" xfId="2199" xr:uid="{00000000-0005-0000-0000-000097080000}"/>
    <cellStyle name="Comma 2 3 6 3 3 2" xfId="3038" xr:uid="{00000000-0005-0000-0000-0000DE0B0000}"/>
    <cellStyle name="Comma 2 3 6 3 3 2 2" xfId="4728" xr:uid="{00000000-0005-0000-0000-000078120000}"/>
    <cellStyle name="Comma 2 3 6 3 3 2 2 2" xfId="14801" xr:uid="{00000000-0005-0000-0000-0000D1390000}"/>
    <cellStyle name="Comma 2 3 6 3 3 2 2 2 3" xfId="29899" xr:uid="{00000000-0005-0000-0000-0000CB740000}"/>
    <cellStyle name="Comma 2 3 6 3 3 2 2 3" xfId="9781" xr:uid="{00000000-0005-0000-0000-000035260000}"/>
    <cellStyle name="Comma 2 3 6 3 3 2 2 3 3" xfId="24882" xr:uid="{00000000-0005-0000-0000-000032610000}"/>
    <cellStyle name="Comma 2 3 6 3 3 2 2 5" xfId="19869" xr:uid="{00000000-0005-0000-0000-00009D4D0000}"/>
    <cellStyle name="Comma 2 3 6 3 3 2 3" xfId="6420" xr:uid="{00000000-0005-0000-0000-000014190000}"/>
    <cellStyle name="Comma 2 3 6 3 3 2 3 2" xfId="16472" xr:uid="{00000000-0005-0000-0000-000058400000}"/>
    <cellStyle name="Comma 2 3 6 3 3 2 3 3" xfId="11452" xr:uid="{00000000-0005-0000-0000-0000BC2C0000}"/>
    <cellStyle name="Comma 2 3 6 3 3 2 3 3 3" xfId="26553" xr:uid="{00000000-0005-0000-0000-0000B9670000}"/>
    <cellStyle name="Comma 2 3 6 3 3 2 3 5" xfId="21540" xr:uid="{00000000-0005-0000-0000-000024540000}"/>
    <cellStyle name="Comma 2 3 6 3 3 2 4" xfId="13130" xr:uid="{00000000-0005-0000-0000-00004A330000}"/>
    <cellStyle name="Comma 2 3 6 3 3 2 4 3" xfId="28228" xr:uid="{00000000-0005-0000-0000-0000446E0000}"/>
    <cellStyle name="Comma 2 3 6 3 3 2 5" xfId="8109" xr:uid="{00000000-0005-0000-0000-0000AD1F0000}"/>
    <cellStyle name="Comma 2 3 6 3 3 2 5 3" xfId="23211" xr:uid="{00000000-0005-0000-0000-0000AB5A0000}"/>
    <cellStyle name="Comma 2 3 6 3 3 2 7" xfId="18198" xr:uid="{00000000-0005-0000-0000-000016470000}"/>
    <cellStyle name="Comma 2 3 6 3 3 3" xfId="3891" xr:uid="{00000000-0005-0000-0000-0000330F0000}"/>
    <cellStyle name="Comma 2 3 6 3 3 3 2" xfId="13965" xr:uid="{00000000-0005-0000-0000-00008D360000}"/>
    <cellStyle name="Comma 2 3 6 3 3 3 2 3" xfId="29063" xr:uid="{00000000-0005-0000-0000-000087710000}"/>
    <cellStyle name="Comma 2 3 6 3 3 3 3" xfId="8945" xr:uid="{00000000-0005-0000-0000-0000F1220000}"/>
    <cellStyle name="Comma 2 3 6 3 3 3 3 3" xfId="24046" xr:uid="{00000000-0005-0000-0000-0000EE5D0000}"/>
    <cellStyle name="Comma 2 3 6 3 3 3 5" xfId="19033" xr:uid="{00000000-0005-0000-0000-0000594A0000}"/>
    <cellStyle name="Comma 2 3 6 3 3 4" xfId="5584" xr:uid="{00000000-0005-0000-0000-0000D0150000}"/>
    <cellStyle name="Comma 2 3 6 3 3 4 2" xfId="15636" xr:uid="{00000000-0005-0000-0000-0000143D0000}"/>
    <cellStyle name="Comma 2 3 6 3 3 4 2 3" xfId="30734" xr:uid="{00000000-0005-0000-0000-00000E780000}"/>
    <cellStyle name="Comma 2 3 6 3 3 4 3" xfId="10616" xr:uid="{00000000-0005-0000-0000-000078290000}"/>
    <cellStyle name="Comma 2 3 6 3 3 4 3 3" xfId="25717" xr:uid="{00000000-0005-0000-0000-000075640000}"/>
    <cellStyle name="Comma 2 3 6 3 3 4 5" xfId="20704" xr:uid="{00000000-0005-0000-0000-0000E0500000}"/>
    <cellStyle name="Comma 2 3 6 3 3 5" xfId="12294" xr:uid="{00000000-0005-0000-0000-000006300000}"/>
    <cellStyle name="Comma 2 3 6 3 3 5 3" xfId="27392" xr:uid="{00000000-0005-0000-0000-0000006B0000}"/>
    <cellStyle name="Comma 2 3 6 3 3 6" xfId="7273" xr:uid="{00000000-0005-0000-0000-0000691C0000}"/>
    <cellStyle name="Comma 2 3 6 3 3 6 3" xfId="22375" xr:uid="{00000000-0005-0000-0000-000067570000}"/>
    <cellStyle name="Comma 2 3 6 3 3 8" xfId="17362" xr:uid="{00000000-0005-0000-0000-0000D2430000}"/>
    <cellStyle name="Comma 2 3 6 3 4" xfId="2620" xr:uid="{00000000-0005-0000-0000-00003C0A0000}"/>
    <cellStyle name="Comma 2 3 6 3 4 2" xfId="4310" xr:uid="{00000000-0005-0000-0000-0000D6100000}"/>
    <cellStyle name="Comma 2 3 6 3 4 2 2" xfId="14383" xr:uid="{00000000-0005-0000-0000-00002F380000}"/>
    <cellStyle name="Comma 2 3 6 3 4 2 2 3" xfId="29481" xr:uid="{00000000-0005-0000-0000-000029730000}"/>
    <cellStyle name="Comma 2 3 6 3 4 2 3" xfId="9363" xr:uid="{00000000-0005-0000-0000-000093240000}"/>
    <cellStyle name="Comma 2 3 6 3 4 2 3 3" xfId="24464" xr:uid="{00000000-0005-0000-0000-0000905F0000}"/>
    <cellStyle name="Comma 2 3 6 3 4 2 5" xfId="19451" xr:uid="{00000000-0005-0000-0000-0000FB4B0000}"/>
    <cellStyle name="Comma 2 3 6 3 4 3" xfId="6002" xr:uid="{00000000-0005-0000-0000-000072170000}"/>
    <cellStyle name="Comma 2 3 6 3 4 3 2" xfId="16054" xr:uid="{00000000-0005-0000-0000-0000B63E0000}"/>
    <cellStyle name="Comma 2 3 6 3 4 3 3" xfId="11034" xr:uid="{00000000-0005-0000-0000-00001A2B0000}"/>
    <cellStyle name="Comma 2 3 6 3 4 3 3 3" xfId="26135" xr:uid="{00000000-0005-0000-0000-000017660000}"/>
    <cellStyle name="Comma 2 3 6 3 4 3 5" xfId="21122" xr:uid="{00000000-0005-0000-0000-000082520000}"/>
    <cellStyle name="Comma 2 3 6 3 4 4" xfId="12712" xr:uid="{00000000-0005-0000-0000-0000A8310000}"/>
    <cellStyle name="Comma 2 3 6 3 4 4 3" xfId="27810" xr:uid="{00000000-0005-0000-0000-0000A26C0000}"/>
    <cellStyle name="Comma 2 3 6 3 4 5" xfId="7691" xr:uid="{00000000-0005-0000-0000-00000B1E0000}"/>
    <cellStyle name="Comma 2 3 6 3 4 5 3" xfId="22793" xr:uid="{00000000-0005-0000-0000-000009590000}"/>
    <cellStyle name="Comma 2 3 6 3 4 7" xfId="17780" xr:uid="{00000000-0005-0000-0000-000074450000}"/>
    <cellStyle name="Comma 2 3 6 3 5" xfId="3473" xr:uid="{00000000-0005-0000-0000-0000910D0000}"/>
    <cellStyle name="Comma 2 3 6 3 5 2" xfId="13547" xr:uid="{00000000-0005-0000-0000-0000EB340000}"/>
    <cellStyle name="Comma 2 3 6 3 5 2 3" xfId="28645" xr:uid="{00000000-0005-0000-0000-0000E56F0000}"/>
    <cellStyle name="Comma 2 3 6 3 5 3" xfId="8527" xr:uid="{00000000-0005-0000-0000-00004F210000}"/>
    <cellStyle name="Comma 2 3 6 3 5 3 3" xfId="23628" xr:uid="{00000000-0005-0000-0000-00004C5C0000}"/>
    <cellStyle name="Comma 2 3 6 3 5 5" xfId="18615" xr:uid="{00000000-0005-0000-0000-0000B7480000}"/>
    <cellStyle name="Comma 2 3 6 3 6" xfId="5166" xr:uid="{00000000-0005-0000-0000-00002E140000}"/>
    <cellStyle name="Comma 2 3 6 3 6 2" xfId="15218" xr:uid="{00000000-0005-0000-0000-0000723B0000}"/>
    <cellStyle name="Comma 2 3 6 3 6 2 3" xfId="30316" xr:uid="{00000000-0005-0000-0000-00006C760000}"/>
    <cellStyle name="Comma 2 3 6 3 6 3" xfId="10198" xr:uid="{00000000-0005-0000-0000-0000D6270000}"/>
    <cellStyle name="Comma 2 3 6 3 6 3 3" xfId="25299" xr:uid="{00000000-0005-0000-0000-0000D3620000}"/>
    <cellStyle name="Comma 2 3 6 3 6 5" xfId="20286" xr:uid="{00000000-0005-0000-0000-00003E4F0000}"/>
    <cellStyle name="Comma 2 3 6 3 7" xfId="11876" xr:uid="{00000000-0005-0000-0000-0000642E0000}"/>
    <cellStyle name="Comma 2 3 6 3 7 3" xfId="26974" xr:uid="{00000000-0005-0000-0000-00005E690000}"/>
    <cellStyle name="Comma 2 3 6 3 8" xfId="6855" xr:uid="{00000000-0005-0000-0000-0000C71A0000}"/>
    <cellStyle name="Comma 2 3 6 3 8 3" xfId="21957" xr:uid="{00000000-0005-0000-0000-0000C5550000}"/>
    <cellStyle name="Comma 2 3 6 4" xfId="1880" xr:uid="{00000000-0005-0000-0000-000058070000}"/>
    <cellStyle name="Comma 2 3 6 4 2" xfId="2303" xr:uid="{00000000-0005-0000-0000-0000FF080000}"/>
    <cellStyle name="Comma 2 3 6 4 2 2" xfId="3142" xr:uid="{00000000-0005-0000-0000-0000460C0000}"/>
    <cellStyle name="Comma 2 3 6 4 2 2 2" xfId="4832" xr:uid="{00000000-0005-0000-0000-0000E0120000}"/>
    <cellStyle name="Comma 2 3 6 4 2 2 2 2" xfId="14905" xr:uid="{00000000-0005-0000-0000-0000393A0000}"/>
    <cellStyle name="Comma 2 3 6 4 2 2 2 2 3" xfId="30003" xr:uid="{00000000-0005-0000-0000-000033750000}"/>
    <cellStyle name="Comma 2 3 6 4 2 2 2 3" xfId="9885" xr:uid="{00000000-0005-0000-0000-00009D260000}"/>
    <cellStyle name="Comma 2 3 6 4 2 2 2 3 3" xfId="24986" xr:uid="{00000000-0005-0000-0000-00009A610000}"/>
    <cellStyle name="Comma 2 3 6 4 2 2 2 5" xfId="19973" xr:uid="{00000000-0005-0000-0000-0000054E0000}"/>
    <cellStyle name="Comma 2 3 6 4 2 2 3" xfId="6524" xr:uid="{00000000-0005-0000-0000-00007C190000}"/>
    <cellStyle name="Comma 2 3 6 4 2 2 3 2" xfId="16576" xr:uid="{00000000-0005-0000-0000-0000C0400000}"/>
    <cellStyle name="Comma 2 3 6 4 2 2 3 3" xfId="11556" xr:uid="{00000000-0005-0000-0000-0000242D0000}"/>
    <cellStyle name="Comma 2 3 6 4 2 2 3 3 3" xfId="26657" xr:uid="{00000000-0005-0000-0000-000021680000}"/>
    <cellStyle name="Comma 2 3 6 4 2 2 3 5" xfId="21644" xr:uid="{00000000-0005-0000-0000-00008C540000}"/>
    <cellStyle name="Comma 2 3 6 4 2 2 4" xfId="13234" xr:uid="{00000000-0005-0000-0000-0000B2330000}"/>
    <cellStyle name="Comma 2 3 6 4 2 2 4 3" xfId="28332" xr:uid="{00000000-0005-0000-0000-0000AC6E0000}"/>
    <cellStyle name="Comma 2 3 6 4 2 2 5" xfId="8213" xr:uid="{00000000-0005-0000-0000-000015200000}"/>
    <cellStyle name="Comma 2 3 6 4 2 2 5 3" xfId="23315" xr:uid="{00000000-0005-0000-0000-0000135B0000}"/>
    <cellStyle name="Comma 2 3 6 4 2 2 7" xfId="18302" xr:uid="{00000000-0005-0000-0000-00007E470000}"/>
    <cellStyle name="Comma 2 3 6 4 2 3" xfId="3995" xr:uid="{00000000-0005-0000-0000-00009B0F0000}"/>
    <cellStyle name="Comma 2 3 6 4 2 3 2" xfId="14069" xr:uid="{00000000-0005-0000-0000-0000F5360000}"/>
    <cellStyle name="Comma 2 3 6 4 2 3 2 3" xfId="29167" xr:uid="{00000000-0005-0000-0000-0000EF710000}"/>
    <cellStyle name="Comma 2 3 6 4 2 3 3" xfId="9049" xr:uid="{00000000-0005-0000-0000-000059230000}"/>
    <cellStyle name="Comma 2 3 6 4 2 3 3 3" xfId="24150" xr:uid="{00000000-0005-0000-0000-0000565E0000}"/>
    <cellStyle name="Comma 2 3 6 4 2 3 5" xfId="19137" xr:uid="{00000000-0005-0000-0000-0000C14A0000}"/>
    <cellStyle name="Comma 2 3 6 4 2 4" xfId="5688" xr:uid="{00000000-0005-0000-0000-000038160000}"/>
    <cellStyle name="Comma 2 3 6 4 2 4 2" xfId="15740" xr:uid="{00000000-0005-0000-0000-00007C3D0000}"/>
    <cellStyle name="Comma 2 3 6 4 2 4 2 3" xfId="30838" xr:uid="{00000000-0005-0000-0000-000076780000}"/>
    <cellStyle name="Comma 2 3 6 4 2 4 3" xfId="10720" xr:uid="{00000000-0005-0000-0000-0000E0290000}"/>
    <cellStyle name="Comma 2 3 6 4 2 4 3 3" xfId="25821" xr:uid="{00000000-0005-0000-0000-0000DD640000}"/>
    <cellStyle name="Comma 2 3 6 4 2 4 5" xfId="20808" xr:uid="{00000000-0005-0000-0000-000048510000}"/>
    <cellStyle name="Comma 2 3 6 4 2 5" xfId="12398" xr:uid="{00000000-0005-0000-0000-00006E300000}"/>
    <cellStyle name="Comma 2 3 6 4 2 5 3" xfId="27496" xr:uid="{00000000-0005-0000-0000-0000686B0000}"/>
    <cellStyle name="Comma 2 3 6 4 2 6" xfId="7377" xr:uid="{00000000-0005-0000-0000-0000D11C0000}"/>
    <cellStyle name="Comma 2 3 6 4 2 6 3" xfId="22479" xr:uid="{00000000-0005-0000-0000-0000CF570000}"/>
    <cellStyle name="Comma 2 3 6 4 2 8" xfId="17466" xr:uid="{00000000-0005-0000-0000-00003A440000}"/>
    <cellStyle name="Comma 2 3 6 4 3" xfId="2724" xr:uid="{00000000-0005-0000-0000-0000A40A0000}"/>
    <cellStyle name="Comma 2 3 6 4 3 2" xfId="4414" xr:uid="{00000000-0005-0000-0000-00003E110000}"/>
    <cellStyle name="Comma 2 3 6 4 3 2 2" xfId="14487" xr:uid="{00000000-0005-0000-0000-000097380000}"/>
    <cellStyle name="Comma 2 3 6 4 3 2 2 3" xfId="29585" xr:uid="{00000000-0005-0000-0000-000091730000}"/>
    <cellStyle name="Comma 2 3 6 4 3 2 3" xfId="9467" xr:uid="{00000000-0005-0000-0000-0000FB240000}"/>
    <cellStyle name="Comma 2 3 6 4 3 2 3 3" xfId="24568" xr:uid="{00000000-0005-0000-0000-0000F85F0000}"/>
    <cellStyle name="Comma 2 3 6 4 3 2 5" xfId="19555" xr:uid="{00000000-0005-0000-0000-0000634C0000}"/>
    <cellStyle name="Comma 2 3 6 4 3 3" xfId="6106" xr:uid="{00000000-0005-0000-0000-0000DA170000}"/>
    <cellStyle name="Comma 2 3 6 4 3 3 2" xfId="16158" xr:uid="{00000000-0005-0000-0000-00001E3F0000}"/>
    <cellStyle name="Comma 2 3 6 4 3 3 3" xfId="11138" xr:uid="{00000000-0005-0000-0000-0000822B0000}"/>
    <cellStyle name="Comma 2 3 6 4 3 3 3 3" xfId="26239" xr:uid="{00000000-0005-0000-0000-00007F660000}"/>
    <cellStyle name="Comma 2 3 6 4 3 3 5" xfId="21226" xr:uid="{00000000-0005-0000-0000-0000EA520000}"/>
    <cellStyle name="Comma 2 3 6 4 3 4" xfId="12816" xr:uid="{00000000-0005-0000-0000-000010320000}"/>
    <cellStyle name="Comma 2 3 6 4 3 4 3" xfId="27914" xr:uid="{00000000-0005-0000-0000-00000A6D0000}"/>
    <cellStyle name="Comma 2 3 6 4 3 5" xfId="7795" xr:uid="{00000000-0005-0000-0000-0000731E0000}"/>
    <cellStyle name="Comma 2 3 6 4 3 5 3" xfId="22897" xr:uid="{00000000-0005-0000-0000-000071590000}"/>
    <cellStyle name="Comma 2 3 6 4 3 7" xfId="17884" xr:uid="{00000000-0005-0000-0000-0000DC450000}"/>
    <cellStyle name="Comma 2 3 6 4 4" xfId="3577" xr:uid="{00000000-0005-0000-0000-0000F90D0000}"/>
    <cellStyle name="Comma 2 3 6 4 4 2" xfId="13651" xr:uid="{00000000-0005-0000-0000-000053350000}"/>
    <cellStyle name="Comma 2 3 6 4 4 2 3" xfId="28749" xr:uid="{00000000-0005-0000-0000-00004D700000}"/>
    <cellStyle name="Comma 2 3 6 4 4 3" xfId="8631" xr:uid="{00000000-0005-0000-0000-0000B7210000}"/>
    <cellStyle name="Comma 2 3 6 4 4 3 3" xfId="23732" xr:uid="{00000000-0005-0000-0000-0000B45C0000}"/>
    <cellStyle name="Comma 2 3 6 4 4 5" xfId="18719" xr:uid="{00000000-0005-0000-0000-00001F490000}"/>
    <cellStyle name="Comma 2 3 6 4 5" xfId="5270" xr:uid="{00000000-0005-0000-0000-000096140000}"/>
    <cellStyle name="Comma 2 3 6 4 5 2" xfId="15322" xr:uid="{00000000-0005-0000-0000-0000DA3B0000}"/>
    <cellStyle name="Comma 2 3 6 4 5 2 3" xfId="30420" xr:uid="{00000000-0005-0000-0000-0000D4760000}"/>
    <cellStyle name="Comma 2 3 6 4 5 3" xfId="10302" xr:uid="{00000000-0005-0000-0000-00003E280000}"/>
    <cellStyle name="Comma 2 3 6 4 5 3 3" xfId="25403" xr:uid="{00000000-0005-0000-0000-00003B630000}"/>
    <cellStyle name="Comma 2 3 6 4 5 5" xfId="20390" xr:uid="{00000000-0005-0000-0000-0000A64F0000}"/>
    <cellStyle name="Comma 2 3 6 4 6" xfId="11980" xr:uid="{00000000-0005-0000-0000-0000CC2E0000}"/>
    <cellStyle name="Comma 2 3 6 4 6 3" xfId="27078" xr:uid="{00000000-0005-0000-0000-0000C6690000}"/>
    <cellStyle name="Comma 2 3 6 4 7" xfId="6959" xr:uid="{00000000-0005-0000-0000-00002F1B0000}"/>
    <cellStyle name="Comma 2 3 6 4 7 3" xfId="22061" xr:uid="{00000000-0005-0000-0000-00002D560000}"/>
    <cellStyle name="Comma 2 3 6 4 9" xfId="17048" xr:uid="{00000000-0005-0000-0000-000098420000}"/>
    <cellStyle name="Comma 2 3 6 5" xfId="2093" xr:uid="{00000000-0005-0000-0000-00002D080000}"/>
    <cellStyle name="Comma 2 3 6 5 2" xfId="2934" xr:uid="{00000000-0005-0000-0000-0000760B0000}"/>
    <cellStyle name="Comma 2 3 6 5 2 2" xfId="4624" xr:uid="{00000000-0005-0000-0000-000010120000}"/>
    <cellStyle name="Comma 2 3 6 5 2 2 2" xfId="14697" xr:uid="{00000000-0005-0000-0000-000069390000}"/>
    <cellStyle name="Comma 2 3 6 5 2 2 2 3" xfId="29795" xr:uid="{00000000-0005-0000-0000-000063740000}"/>
    <cellStyle name="Comma 2 3 6 5 2 2 3" xfId="9677" xr:uid="{00000000-0005-0000-0000-0000CD250000}"/>
    <cellStyle name="Comma 2 3 6 5 2 2 3 3" xfId="24778" xr:uid="{00000000-0005-0000-0000-0000CA600000}"/>
    <cellStyle name="Comma 2 3 6 5 2 2 5" xfId="19765" xr:uid="{00000000-0005-0000-0000-0000354D0000}"/>
    <cellStyle name="Comma 2 3 6 5 2 3" xfId="6316" xr:uid="{00000000-0005-0000-0000-0000AC180000}"/>
    <cellStyle name="Comma 2 3 6 5 2 3 2" xfId="16368" xr:uid="{00000000-0005-0000-0000-0000F03F0000}"/>
    <cellStyle name="Comma 2 3 6 5 2 3 3" xfId="11348" xr:uid="{00000000-0005-0000-0000-0000542C0000}"/>
    <cellStyle name="Comma 2 3 6 5 2 3 3 3" xfId="26449" xr:uid="{00000000-0005-0000-0000-000051670000}"/>
    <cellStyle name="Comma 2 3 6 5 2 3 5" xfId="21436" xr:uid="{00000000-0005-0000-0000-0000BC530000}"/>
    <cellStyle name="Comma 2 3 6 5 2 4" xfId="13026" xr:uid="{00000000-0005-0000-0000-0000E2320000}"/>
    <cellStyle name="Comma 2 3 6 5 2 4 3" xfId="28124" xr:uid="{00000000-0005-0000-0000-0000DC6D0000}"/>
    <cellStyle name="Comma 2 3 6 5 2 5" xfId="8005" xr:uid="{00000000-0005-0000-0000-0000451F0000}"/>
    <cellStyle name="Comma 2 3 6 5 2 5 3" xfId="23107" xr:uid="{00000000-0005-0000-0000-0000435A0000}"/>
    <cellStyle name="Comma 2 3 6 5 2 7" xfId="18094" xr:uid="{00000000-0005-0000-0000-0000AE460000}"/>
    <cellStyle name="Comma 2 3 6 5 3" xfId="3787" xr:uid="{00000000-0005-0000-0000-0000CB0E0000}"/>
    <cellStyle name="Comma 2 3 6 5 3 2" xfId="13861" xr:uid="{00000000-0005-0000-0000-000025360000}"/>
    <cellStyle name="Comma 2 3 6 5 3 2 3" xfId="28959" xr:uid="{00000000-0005-0000-0000-00001F710000}"/>
    <cellStyle name="Comma 2 3 6 5 3 3" xfId="8841" xr:uid="{00000000-0005-0000-0000-000089220000}"/>
    <cellStyle name="Comma 2 3 6 5 3 3 3" xfId="23942" xr:uid="{00000000-0005-0000-0000-0000865D0000}"/>
    <cellStyle name="Comma 2 3 6 5 3 5" xfId="18929" xr:uid="{00000000-0005-0000-0000-0000F1490000}"/>
    <cellStyle name="Comma 2 3 6 5 4" xfId="5480" xr:uid="{00000000-0005-0000-0000-000068150000}"/>
    <cellStyle name="Comma 2 3 6 5 4 2" xfId="15532" xr:uid="{00000000-0005-0000-0000-0000AC3C0000}"/>
    <cellStyle name="Comma 2 3 6 5 4 2 3" xfId="30630" xr:uid="{00000000-0005-0000-0000-0000A6770000}"/>
    <cellStyle name="Comma 2 3 6 5 4 3" xfId="10512" xr:uid="{00000000-0005-0000-0000-000010290000}"/>
    <cellStyle name="Comma 2 3 6 5 4 3 3" xfId="25613" xr:uid="{00000000-0005-0000-0000-00000D640000}"/>
    <cellStyle name="Comma 2 3 6 5 4 5" xfId="20600" xr:uid="{00000000-0005-0000-0000-000078500000}"/>
    <cellStyle name="Comma 2 3 6 5 5" xfId="12190" xr:uid="{00000000-0005-0000-0000-00009E2F0000}"/>
    <cellStyle name="Comma 2 3 6 5 5 3" xfId="27288" xr:uid="{00000000-0005-0000-0000-0000986A0000}"/>
    <cellStyle name="Comma 2 3 6 5 6" xfId="7169" xr:uid="{00000000-0005-0000-0000-0000011C0000}"/>
    <cellStyle name="Comma 2 3 6 5 6 3" xfId="22271" xr:uid="{00000000-0005-0000-0000-0000FF560000}"/>
    <cellStyle name="Comma 2 3 6 5 8" xfId="17258" xr:uid="{00000000-0005-0000-0000-00006A430000}"/>
    <cellStyle name="Comma 2 3 6 6" xfId="2514" xr:uid="{00000000-0005-0000-0000-0000D2090000}"/>
    <cellStyle name="Comma 2 3 6 6 2" xfId="4206" xr:uid="{00000000-0005-0000-0000-00006E100000}"/>
    <cellStyle name="Comma 2 3 6 6 2 2" xfId="14279" xr:uid="{00000000-0005-0000-0000-0000C7370000}"/>
    <cellStyle name="Comma 2 3 6 6 2 2 3" xfId="29377" xr:uid="{00000000-0005-0000-0000-0000C1720000}"/>
    <cellStyle name="Comma 2 3 6 6 2 3" xfId="9259" xr:uid="{00000000-0005-0000-0000-00002B240000}"/>
    <cellStyle name="Comma 2 3 6 6 2 3 3" xfId="24360" xr:uid="{00000000-0005-0000-0000-0000285F0000}"/>
    <cellStyle name="Comma 2 3 6 6 2 5" xfId="19347" xr:uid="{00000000-0005-0000-0000-0000934B0000}"/>
    <cellStyle name="Comma 2 3 6 6 3" xfId="5898" xr:uid="{00000000-0005-0000-0000-00000A170000}"/>
    <cellStyle name="Comma 2 3 6 6 3 2" xfId="15950" xr:uid="{00000000-0005-0000-0000-00004E3E0000}"/>
    <cellStyle name="Comma 2 3 6 6 3 3" xfId="10930" xr:uid="{00000000-0005-0000-0000-0000B22A0000}"/>
    <cellStyle name="Comma 2 3 6 6 3 3 3" xfId="26031" xr:uid="{00000000-0005-0000-0000-0000AF650000}"/>
    <cellStyle name="Comma 2 3 6 6 3 5" xfId="21018" xr:uid="{00000000-0005-0000-0000-00001A520000}"/>
    <cellStyle name="Comma 2 3 6 6 4" xfId="12608" xr:uid="{00000000-0005-0000-0000-000040310000}"/>
    <cellStyle name="Comma 2 3 6 6 4 3" xfId="27706" xr:uid="{00000000-0005-0000-0000-00003A6C0000}"/>
    <cellStyle name="Comma 2 3 6 6 5" xfId="7587" xr:uid="{00000000-0005-0000-0000-0000A31D0000}"/>
    <cellStyle name="Comma 2 3 6 6 5 3" xfId="22689" xr:uid="{00000000-0005-0000-0000-0000A1580000}"/>
    <cellStyle name="Comma 2 3 6 6 7" xfId="17676" xr:uid="{00000000-0005-0000-0000-00000C450000}"/>
    <cellStyle name="Comma 2 3 6 7" xfId="3363" xr:uid="{00000000-0005-0000-0000-0000230D0000}"/>
    <cellStyle name="Comma 2 3 6 7 2" xfId="13443" xr:uid="{00000000-0005-0000-0000-000083340000}"/>
    <cellStyle name="Comma 2 3 6 7 2 3" xfId="28541" xr:uid="{00000000-0005-0000-0000-00007D6F0000}"/>
    <cellStyle name="Comma 2 3 6 7 3" xfId="8423" xr:uid="{00000000-0005-0000-0000-0000E7200000}"/>
    <cellStyle name="Comma 2 3 6 7 3 3" xfId="23524" xr:uid="{00000000-0005-0000-0000-0000E45B0000}"/>
    <cellStyle name="Comma 2 3 6 7 5" xfId="18511" xr:uid="{00000000-0005-0000-0000-00004F480000}"/>
    <cellStyle name="Comma 2 3 6 8" xfId="5058" xr:uid="{00000000-0005-0000-0000-0000C2130000}"/>
    <cellStyle name="Comma 2 3 6 8 2" xfId="15114" xr:uid="{00000000-0005-0000-0000-00000A3B0000}"/>
    <cellStyle name="Comma 2 3 6 8 2 3" xfId="30212" xr:uid="{00000000-0005-0000-0000-000004760000}"/>
    <cellStyle name="Comma 2 3 6 8 3" xfId="10094" xr:uid="{00000000-0005-0000-0000-00006E270000}"/>
    <cellStyle name="Comma 2 3 6 8 3 3" xfId="25195" xr:uid="{00000000-0005-0000-0000-00006B620000}"/>
    <cellStyle name="Comma 2 3 6 8 5" xfId="20182" xr:uid="{00000000-0005-0000-0000-0000D64E0000}"/>
    <cellStyle name="Comma 2 3 6 9" xfId="11770" xr:uid="{00000000-0005-0000-0000-0000FA2D0000}"/>
    <cellStyle name="Comma 2 3 6 9 3" xfId="26870" xr:uid="{00000000-0005-0000-0000-0000F6680000}"/>
    <cellStyle name="Comma 2 3 7" xfId="1268" xr:uid="{00000000-0005-0000-0000-0000F4040000}"/>
    <cellStyle name="Comma 2 3 8" xfId="1262" xr:uid="{00000000-0005-0000-0000-0000EE040000}"/>
    <cellStyle name="Comma 2 3 9" xfId="360" xr:uid="{00000000-0005-0000-0000-000068010000}"/>
    <cellStyle name="Comma 20" xfId="1811" xr:uid="{00000000-0005-0000-0000-000013070000}"/>
    <cellStyle name="Comma 21" xfId="1868" xr:uid="{00000000-0005-0000-0000-00004C070000}"/>
    <cellStyle name="Comma 22" xfId="1870" xr:uid="{00000000-0005-0000-0000-00004E070000}"/>
    <cellStyle name="Comma 23" xfId="1924" xr:uid="{00000000-0005-0000-0000-000084070000}"/>
    <cellStyle name="Comma 24" xfId="2137" xr:uid="{00000000-0005-0000-0000-000059080000}"/>
    <cellStyle name="Comma 25" xfId="2558" xr:uid="{00000000-0005-0000-0000-0000FE090000}"/>
    <cellStyle name="Comma 26" xfId="3348" xr:uid="{00000000-0005-0000-0000-0000140D0000}"/>
    <cellStyle name="Comma 27" xfId="3346" xr:uid="{00000000-0005-0000-0000-0000120D0000}"/>
    <cellStyle name="Comma 28" xfId="3411" xr:uid="{00000000-0005-0000-0000-0000530D0000}"/>
    <cellStyle name="Comma 29" xfId="5034" xr:uid="{00000000-0005-0000-0000-0000AA130000}"/>
    <cellStyle name="Comma 3" xfId="40" xr:uid="{00000000-0005-0000-0000-000028000000}"/>
    <cellStyle name="Comma 3 2" xfId="41" xr:uid="{00000000-0005-0000-0000-000029000000}"/>
    <cellStyle name="Comma 3 2 2" xfId="764" xr:uid="{00000000-0005-0000-0000-0000FC020000}"/>
    <cellStyle name="Comma 3 2 3" xfId="362" xr:uid="{00000000-0005-0000-0000-00006A010000}"/>
    <cellStyle name="Comma 3 3" xfId="490" xr:uid="{00000000-0005-0000-0000-0000EA010000}"/>
    <cellStyle name="Comma 3 4" xfId="361" xr:uid="{00000000-0005-0000-0000-000069010000}"/>
    <cellStyle name="Comma 30" xfId="5042" xr:uid="{00000000-0005-0000-0000-0000B2130000}"/>
    <cellStyle name="Comma 31" xfId="5041" xr:uid="{00000000-0005-0000-0000-0000B1130000}"/>
    <cellStyle name="Comma 32" xfId="5043" xr:uid="{00000000-0005-0000-0000-0000B3130000}"/>
    <cellStyle name="Comma 33" xfId="5040" xr:uid="{00000000-0005-0000-0000-0000B0130000}"/>
    <cellStyle name="Comma 34" xfId="5039" xr:uid="{00000000-0005-0000-0000-0000AF130000}"/>
    <cellStyle name="Comma 35" xfId="5036" xr:uid="{00000000-0005-0000-0000-0000AC130000}"/>
    <cellStyle name="Comma 36" xfId="5037" xr:uid="{00000000-0005-0000-0000-0000AD130000}"/>
    <cellStyle name="Comma 37" xfId="5044" xr:uid="{00000000-0005-0000-0000-0000B4130000}"/>
    <cellStyle name="Comma 38" xfId="5047" xr:uid="{00000000-0005-0000-0000-0000B7130000}"/>
    <cellStyle name="Comma 39" xfId="3365" xr:uid="{00000000-0005-0000-0000-0000250D0000}"/>
    <cellStyle name="Comma 4" xfId="42" xr:uid="{00000000-0005-0000-0000-00002A000000}"/>
    <cellStyle name="Comma 4 10" xfId="1083" xr:uid="{00000000-0005-0000-0000-00003B040000}"/>
    <cellStyle name="Comma 4 12" xfId="363" xr:uid="{00000000-0005-0000-0000-00006B010000}"/>
    <cellStyle name="Comma 4 2" xfId="765" xr:uid="{00000000-0005-0000-0000-0000FD020000}"/>
    <cellStyle name="Comma 4 2 2" xfId="1270" xr:uid="{00000000-0005-0000-0000-0000F6040000}"/>
    <cellStyle name="Comma 4 3" xfId="692" xr:uid="{00000000-0005-0000-0000-0000B4020000}"/>
    <cellStyle name="Comma 4 4" xfId="1271" xr:uid="{00000000-0005-0000-0000-0000F7040000}"/>
    <cellStyle name="Comma 4 5" xfId="1272" xr:uid="{00000000-0005-0000-0000-0000F8040000}"/>
    <cellStyle name="Comma 4 6" xfId="1273" xr:uid="{00000000-0005-0000-0000-0000F9040000}"/>
    <cellStyle name="Comma 4 7" xfId="1274" xr:uid="{00000000-0005-0000-0000-0000FA040000}"/>
    <cellStyle name="Comma 4 8" xfId="1275" xr:uid="{00000000-0005-0000-0000-0000FB040000}"/>
    <cellStyle name="Comma 4 9" xfId="1269" xr:uid="{00000000-0005-0000-0000-0000F5040000}"/>
    <cellStyle name="Comma 40" xfId="5045" xr:uid="{00000000-0005-0000-0000-0000B5130000}"/>
    <cellStyle name="Comma 41" xfId="5104" xr:uid="{00000000-0005-0000-0000-0000F0130000}"/>
    <cellStyle name="Comma 42" xfId="6725" xr:uid="{00000000-0005-0000-0000-0000451A0000}"/>
    <cellStyle name="Comma 43" xfId="6731" xr:uid="{00000000-0005-0000-0000-00004B1A0000}"/>
    <cellStyle name="Comma 44" xfId="6730" xr:uid="{00000000-0005-0000-0000-00004A1A0000}"/>
    <cellStyle name="Comma 45" xfId="6732" xr:uid="{00000000-0005-0000-0000-00004C1A0000}"/>
    <cellStyle name="Comma 46" xfId="6729" xr:uid="{00000000-0005-0000-0000-0000491A0000}"/>
    <cellStyle name="Comma 47" xfId="6728" xr:uid="{00000000-0005-0000-0000-0000481A0000}"/>
    <cellStyle name="Comma 48" xfId="11814" xr:uid="{00000000-0005-0000-0000-0000262E0000}"/>
    <cellStyle name="Comma 49" xfId="16786" xr:uid="{00000000-0005-0000-0000-000092410000}"/>
    <cellStyle name="Comma 5" xfId="43" xr:uid="{00000000-0005-0000-0000-00002B000000}"/>
    <cellStyle name="Comma 5 2" xfId="766" xr:uid="{00000000-0005-0000-0000-0000FE020000}"/>
    <cellStyle name="Comma 5 5" xfId="364" xr:uid="{00000000-0005-0000-0000-00006C010000}"/>
    <cellStyle name="Comma 50" xfId="16782" xr:uid="{00000000-0005-0000-0000-00008E410000}"/>
    <cellStyle name="Comma 51" xfId="16779" xr:uid="{00000000-0005-0000-0000-00008B410000}"/>
    <cellStyle name="Comma 52" xfId="6793" xr:uid="{00000000-0005-0000-0000-0000891A0000}"/>
    <cellStyle name="Comma 53" xfId="6747" xr:uid="{00000000-0005-0000-0000-00005B1A0000}"/>
    <cellStyle name="Comma 54" xfId="16807" xr:uid="{00000000-0005-0000-0000-0000A7410000}"/>
    <cellStyle name="Comma 55" xfId="16816" xr:uid="{00000000-0005-0000-0000-0000B0410000}"/>
    <cellStyle name="Comma 56" xfId="16801" xr:uid="{00000000-0005-0000-0000-0000A1410000}"/>
    <cellStyle name="Comma 57" xfId="16793" xr:uid="{00000000-0005-0000-0000-000099410000}"/>
    <cellStyle name="Comma 58" xfId="16825" xr:uid="{00000000-0005-0000-0000-0000B9410000}"/>
    <cellStyle name="Comma 59" xfId="16805" xr:uid="{00000000-0005-0000-0000-0000A5410000}"/>
    <cellStyle name="Comma 6" xfId="44" xr:uid="{00000000-0005-0000-0000-00002C000000}"/>
    <cellStyle name="Comma 6 2" xfId="767" xr:uid="{00000000-0005-0000-0000-0000FF020000}"/>
    <cellStyle name="Comma 6 3" xfId="365" xr:uid="{00000000-0005-0000-0000-00006D010000}"/>
    <cellStyle name="Comma 60" xfId="16813" xr:uid="{00000000-0005-0000-0000-0000AD410000}"/>
    <cellStyle name="Comma 61" xfId="16791" xr:uid="{00000000-0005-0000-0000-000097410000}"/>
    <cellStyle name="Comma 62" xfId="16800" xr:uid="{00000000-0005-0000-0000-0000A0410000}"/>
    <cellStyle name="Comma 63" xfId="16795" xr:uid="{00000000-0005-0000-0000-00009B410000}"/>
    <cellStyle name="Comma 64" xfId="16829" xr:uid="{00000000-0005-0000-0000-0000BD410000}"/>
    <cellStyle name="Comma 65" xfId="16789" xr:uid="{00000000-0005-0000-0000-000095410000}"/>
    <cellStyle name="Comma 66" xfId="16818" xr:uid="{00000000-0005-0000-0000-0000B2410000}"/>
    <cellStyle name="Comma 67" xfId="16814" xr:uid="{00000000-0005-0000-0000-0000AE410000}"/>
    <cellStyle name="Comma 68" xfId="16821" xr:uid="{00000000-0005-0000-0000-0000B5410000}"/>
    <cellStyle name="Comma 7" xfId="45" xr:uid="{00000000-0005-0000-0000-00002D000000}"/>
    <cellStyle name="Comma 7 2" xfId="768" xr:uid="{00000000-0005-0000-0000-000000030000}"/>
    <cellStyle name="Comma 7 3" xfId="366" xr:uid="{00000000-0005-0000-0000-00006E010000}"/>
    <cellStyle name="Comma 74" xfId="16882" xr:uid="{00000000-0005-0000-0000-0000F2410000}"/>
    <cellStyle name="Comma 76" xfId="30952" xr:uid="{00000000-0005-0000-0000-0000E8780000}"/>
    <cellStyle name="Comma 76 2" xfId="30963" xr:uid="{00000000-0005-0000-0000-0000F8780000}"/>
    <cellStyle name="Comma 77" xfId="30954" xr:uid="{00000000-0005-0000-0000-0000EA780000}"/>
    <cellStyle name="Comma 77 2" xfId="30964" xr:uid="{00000000-0005-0000-0000-0000F9780000}"/>
    <cellStyle name="Comma 78 2" xfId="30965" xr:uid="{00000000-0005-0000-0000-0000FA780000}"/>
    <cellStyle name="Comma 79 2" xfId="30966" xr:uid="{00000000-0005-0000-0000-0000FB780000}"/>
    <cellStyle name="Comma 8" xfId="46" xr:uid="{00000000-0005-0000-0000-00002E000000}"/>
    <cellStyle name="Comma 8 2" xfId="769" xr:uid="{00000000-0005-0000-0000-000001030000}"/>
    <cellStyle name="Comma 8 3" xfId="367" xr:uid="{00000000-0005-0000-0000-00006F010000}"/>
    <cellStyle name="Comma 80 2" xfId="30967" xr:uid="{00000000-0005-0000-0000-0000FC780000}"/>
    <cellStyle name="Comma 81 2" xfId="30968" xr:uid="{00000000-0005-0000-0000-0000FD780000}"/>
    <cellStyle name="Comma 82 2" xfId="30969" xr:uid="{00000000-0005-0000-0000-0000FE780000}"/>
    <cellStyle name="Comma 83 2" xfId="30970" xr:uid="{00000000-0005-0000-0000-0000FF780000}"/>
    <cellStyle name="Comma 84" xfId="30956" xr:uid="{00000000-0005-0000-0000-0000EC780000}"/>
    <cellStyle name="Comma 84 2" xfId="30971" xr:uid="{00000000-0005-0000-0000-000000790000}"/>
    <cellStyle name="Comma 86" xfId="30957" xr:uid="{00000000-0005-0000-0000-0000ED780000}"/>
    <cellStyle name="Comma 86 2" xfId="30972" xr:uid="{00000000-0005-0000-0000-000001790000}"/>
    <cellStyle name="Comma 87" xfId="30953" xr:uid="{00000000-0005-0000-0000-0000E9780000}"/>
    <cellStyle name="Comma 87 2" xfId="30973" xr:uid="{00000000-0005-0000-0000-000002790000}"/>
    <cellStyle name="Comma 9" xfId="47" xr:uid="{00000000-0005-0000-0000-00002F000000}"/>
    <cellStyle name="Comma 9 2" xfId="770" xr:uid="{00000000-0005-0000-0000-000002030000}"/>
    <cellStyle name="Comma 9 3" xfId="368" xr:uid="{00000000-0005-0000-0000-000070010000}"/>
    <cellStyle name="Comma0" xfId="48" xr:uid="{00000000-0005-0000-0000-000030000000}"/>
    <cellStyle name="Comma0 10" xfId="1277" xr:uid="{00000000-0005-0000-0000-0000FD040000}"/>
    <cellStyle name="Comma0 10 2" xfId="1278" xr:uid="{00000000-0005-0000-0000-0000FE040000}"/>
    <cellStyle name="Comma0 11" xfId="1276" xr:uid="{00000000-0005-0000-0000-0000FC040000}"/>
    <cellStyle name="Comma0 2" xfId="49" xr:uid="{00000000-0005-0000-0000-000031000000}"/>
    <cellStyle name="Comma0 2 2" xfId="50" xr:uid="{00000000-0005-0000-0000-000032000000}"/>
    <cellStyle name="Comma0 2 2 2" xfId="596" xr:uid="{00000000-0005-0000-0000-000054020000}"/>
    <cellStyle name="Comma0 2 2 3" xfId="492" xr:uid="{00000000-0005-0000-0000-0000EC010000}"/>
    <cellStyle name="Comma0 2 2 4" xfId="370" xr:uid="{00000000-0005-0000-0000-000072010000}"/>
    <cellStyle name="Comma0 2 3" xfId="51" xr:uid="{00000000-0005-0000-0000-000033000000}"/>
    <cellStyle name="Comma0 2 3 2" xfId="595" xr:uid="{00000000-0005-0000-0000-000053020000}"/>
    <cellStyle name="Comma0 2 3 3" xfId="371" xr:uid="{00000000-0005-0000-0000-000073010000}"/>
    <cellStyle name="Comma0 2 4" xfId="491" xr:uid="{00000000-0005-0000-0000-0000EB010000}"/>
    <cellStyle name="Comma0 2 5" xfId="369" xr:uid="{00000000-0005-0000-0000-000071010000}"/>
    <cellStyle name="Comma0 3" xfId="52" xr:uid="{00000000-0005-0000-0000-000034000000}"/>
    <cellStyle name="Comma0 3 2" xfId="53" xr:uid="{00000000-0005-0000-0000-000035000000}"/>
    <cellStyle name="Comma0 3 2 2" xfId="597" xr:uid="{00000000-0005-0000-0000-000055020000}"/>
    <cellStyle name="Comma0 3 2 3" xfId="373" xr:uid="{00000000-0005-0000-0000-000075010000}"/>
    <cellStyle name="Comma0 3 3" xfId="493" xr:uid="{00000000-0005-0000-0000-0000ED010000}"/>
    <cellStyle name="Comma0 3 4" xfId="372" xr:uid="{00000000-0005-0000-0000-000074010000}"/>
    <cellStyle name="Comma0 4" xfId="54" xr:uid="{00000000-0005-0000-0000-000036000000}"/>
    <cellStyle name="Comma0 4 2" xfId="771" xr:uid="{00000000-0005-0000-0000-000003030000}"/>
    <cellStyle name="Comma0 4 3" xfId="374" xr:uid="{00000000-0005-0000-0000-000076010000}"/>
    <cellStyle name="Comma0 5" xfId="1279" xr:uid="{00000000-0005-0000-0000-0000FF040000}"/>
    <cellStyle name="Comma0 5 2" xfId="1280" xr:uid="{00000000-0005-0000-0000-000000050000}"/>
    <cellStyle name="Comma0 5 3" xfId="1281" xr:uid="{00000000-0005-0000-0000-000001050000}"/>
    <cellStyle name="Comma0 6" xfId="1282" xr:uid="{00000000-0005-0000-0000-000002050000}"/>
    <cellStyle name="Comma0 6 2" xfId="1283" xr:uid="{00000000-0005-0000-0000-000003050000}"/>
    <cellStyle name="Comma0 7" xfId="1284" xr:uid="{00000000-0005-0000-0000-000004050000}"/>
    <cellStyle name="Comma0 7 2" xfId="1285" xr:uid="{00000000-0005-0000-0000-000005050000}"/>
    <cellStyle name="Comma0 8" xfId="1286" xr:uid="{00000000-0005-0000-0000-000006050000}"/>
    <cellStyle name="Comma0 9" xfId="1287" xr:uid="{00000000-0005-0000-0000-000007050000}"/>
    <cellStyle name="Comma0 9 2" xfId="1288" xr:uid="{00000000-0005-0000-0000-000008050000}"/>
    <cellStyle name="Currency" xfId="2" xr:uid="{00000000-0005-0000-0000-000002000000}"/>
    <cellStyle name="Currency [0]" xfId="3" xr:uid="{00000000-0005-0000-0000-000003000000}"/>
    <cellStyle name="Currency 10" xfId="1290" xr:uid="{00000000-0005-0000-0000-00000A050000}"/>
    <cellStyle name="Currency 10 2" xfId="1291" xr:uid="{00000000-0005-0000-0000-00000B050000}"/>
    <cellStyle name="Currency 11" xfId="1292" xr:uid="{00000000-0005-0000-0000-00000C050000}"/>
    <cellStyle name="Currency 11 2" xfId="1293" xr:uid="{00000000-0005-0000-0000-00000D050000}"/>
    <cellStyle name="Currency 12" xfId="1294" xr:uid="{00000000-0005-0000-0000-00000E050000}"/>
    <cellStyle name="Currency 13" xfId="1295" xr:uid="{00000000-0005-0000-0000-00000F050000}"/>
    <cellStyle name="Currency 14" xfId="1289" xr:uid="{00000000-0005-0000-0000-000009050000}"/>
    <cellStyle name="Currency 16" xfId="30955" xr:uid="{00000000-0005-0000-0000-0000EB780000}"/>
    <cellStyle name="Currency 2" xfId="55" xr:uid="{00000000-0005-0000-0000-000037000000}"/>
    <cellStyle name="Currency 2 2" xfId="496" xr:uid="{00000000-0005-0000-0000-0000F0010000}"/>
    <cellStyle name="Currency 2 2 2" xfId="599" xr:uid="{00000000-0005-0000-0000-000057020000}"/>
    <cellStyle name="Currency 2 3" xfId="598" xr:uid="{00000000-0005-0000-0000-000056020000}"/>
    <cellStyle name="Currency 2 4" xfId="495" xr:uid="{00000000-0005-0000-0000-0000EF010000}"/>
    <cellStyle name="Currency 2 5" xfId="375" xr:uid="{00000000-0005-0000-0000-000077010000}"/>
    <cellStyle name="Currency 3" xfId="56" xr:uid="{00000000-0005-0000-0000-000038000000}"/>
    <cellStyle name="Currency 3 2" xfId="600" xr:uid="{00000000-0005-0000-0000-000058020000}"/>
    <cellStyle name="Currency 3 3" xfId="497" xr:uid="{00000000-0005-0000-0000-0000F1010000}"/>
    <cellStyle name="Currency 3 4" xfId="376" xr:uid="{00000000-0005-0000-0000-000078010000}"/>
    <cellStyle name="Currency 4" xfId="57" xr:uid="{00000000-0005-0000-0000-000039000000}"/>
    <cellStyle name="Currency 4 2" xfId="494" xr:uid="{00000000-0005-0000-0000-0000EE010000}"/>
    <cellStyle name="Currency 4 3" xfId="377" xr:uid="{00000000-0005-0000-0000-000079010000}"/>
    <cellStyle name="Currency 5" xfId="897" xr:uid="{00000000-0005-0000-0000-000081030000}"/>
    <cellStyle name="Currency 5 2" xfId="1296" xr:uid="{00000000-0005-0000-0000-000010050000}"/>
    <cellStyle name="Currency 5 3" xfId="1297" xr:uid="{00000000-0005-0000-0000-000011050000}"/>
    <cellStyle name="Currency 6" xfId="1298" xr:uid="{00000000-0005-0000-0000-000012050000}"/>
    <cellStyle name="Currency 6 2" xfId="1299" xr:uid="{00000000-0005-0000-0000-000013050000}"/>
    <cellStyle name="Currency 7" xfId="1300" xr:uid="{00000000-0005-0000-0000-000014050000}"/>
    <cellStyle name="Currency 7 2" xfId="1301" xr:uid="{00000000-0005-0000-0000-000015050000}"/>
    <cellStyle name="Currency 8" xfId="1302" xr:uid="{00000000-0005-0000-0000-000016050000}"/>
    <cellStyle name="Currency 8 2" xfId="1303" xr:uid="{00000000-0005-0000-0000-000017050000}"/>
    <cellStyle name="Currency 9" xfId="1304" xr:uid="{00000000-0005-0000-0000-000018050000}"/>
    <cellStyle name="Currency0" xfId="58" xr:uid="{00000000-0005-0000-0000-00003A000000}"/>
    <cellStyle name="Currency0 10" xfId="1306" xr:uid="{00000000-0005-0000-0000-00001A050000}"/>
    <cellStyle name="Currency0 10 2" xfId="1307" xr:uid="{00000000-0005-0000-0000-00001B050000}"/>
    <cellStyle name="Currency0 11" xfId="1305" xr:uid="{00000000-0005-0000-0000-000019050000}"/>
    <cellStyle name="Currency0 12" xfId="1099" xr:uid="{00000000-0005-0000-0000-00004B040000}"/>
    <cellStyle name="Currency0 14" xfId="898" xr:uid="{00000000-0005-0000-0000-000082030000}"/>
    <cellStyle name="Currency0 2" xfId="59" xr:uid="{00000000-0005-0000-0000-00003B000000}"/>
    <cellStyle name="Currency0 2 2" xfId="60" xr:uid="{00000000-0005-0000-0000-00003C000000}"/>
    <cellStyle name="Currency0 2 2 2" xfId="602" xr:uid="{00000000-0005-0000-0000-00005A020000}"/>
    <cellStyle name="Currency0 2 2 3" xfId="499" xr:uid="{00000000-0005-0000-0000-0000F3010000}"/>
    <cellStyle name="Currency0 2 2 5" xfId="900" xr:uid="{00000000-0005-0000-0000-000084030000}"/>
    <cellStyle name="Currency0 2 2 6" xfId="379" xr:uid="{00000000-0005-0000-0000-00007B010000}"/>
    <cellStyle name="Currency0 2 3" xfId="61" xr:uid="{00000000-0005-0000-0000-00003D000000}"/>
    <cellStyle name="Currency0 2 3 2" xfId="601" xr:uid="{00000000-0005-0000-0000-000059020000}"/>
    <cellStyle name="Currency0 2 3 3" xfId="380" xr:uid="{00000000-0005-0000-0000-00007C010000}"/>
    <cellStyle name="Currency0 2 4" xfId="498" xr:uid="{00000000-0005-0000-0000-0000F2010000}"/>
    <cellStyle name="Currency0 2 6" xfId="899" xr:uid="{00000000-0005-0000-0000-000083030000}"/>
    <cellStyle name="Currency0 2 7" xfId="378" xr:uid="{00000000-0005-0000-0000-00007A010000}"/>
    <cellStyle name="Currency0 3" xfId="62" xr:uid="{00000000-0005-0000-0000-00003E000000}"/>
    <cellStyle name="Currency0 3 2" xfId="63" xr:uid="{00000000-0005-0000-0000-00003F000000}"/>
    <cellStyle name="Currency0 3 2 2" xfId="603" xr:uid="{00000000-0005-0000-0000-00005B020000}"/>
    <cellStyle name="Currency0 3 2 3" xfId="382" xr:uid="{00000000-0005-0000-0000-00007E010000}"/>
    <cellStyle name="Currency0 3 3" xfId="500" xr:uid="{00000000-0005-0000-0000-0000F4010000}"/>
    <cellStyle name="Currency0 3 5" xfId="901" xr:uid="{00000000-0005-0000-0000-000085030000}"/>
    <cellStyle name="Currency0 3 6" xfId="381" xr:uid="{00000000-0005-0000-0000-00007D010000}"/>
    <cellStyle name="Currency0 4" xfId="64" xr:uid="{00000000-0005-0000-0000-000040000000}"/>
    <cellStyle name="Currency0 4 2" xfId="772" xr:uid="{00000000-0005-0000-0000-000004030000}"/>
    <cellStyle name="Currency0 4 3" xfId="383" xr:uid="{00000000-0005-0000-0000-00007F010000}"/>
    <cellStyle name="Currency0 5" xfId="1308" xr:uid="{00000000-0005-0000-0000-00001C050000}"/>
    <cellStyle name="Currency0 5 2" xfId="1309" xr:uid="{00000000-0005-0000-0000-00001D050000}"/>
    <cellStyle name="Currency0 5 3" xfId="1310" xr:uid="{00000000-0005-0000-0000-00001E050000}"/>
    <cellStyle name="Currency0 6" xfId="1311" xr:uid="{00000000-0005-0000-0000-00001F050000}"/>
    <cellStyle name="Currency0 6 2" xfId="1312" xr:uid="{00000000-0005-0000-0000-000020050000}"/>
    <cellStyle name="Currency0 7" xfId="1313" xr:uid="{00000000-0005-0000-0000-000021050000}"/>
    <cellStyle name="Currency0 7 2" xfId="1314" xr:uid="{00000000-0005-0000-0000-000022050000}"/>
    <cellStyle name="Currency0 8" xfId="1315" xr:uid="{00000000-0005-0000-0000-000023050000}"/>
    <cellStyle name="Currency0 9" xfId="1316" xr:uid="{00000000-0005-0000-0000-000024050000}"/>
    <cellStyle name="Currency0 9 2" xfId="1317" xr:uid="{00000000-0005-0000-0000-000025050000}"/>
    <cellStyle name="Date" xfId="65" xr:uid="{00000000-0005-0000-0000-000041000000}"/>
    <cellStyle name="Date 10" xfId="1319" xr:uid="{00000000-0005-0000-0000-000027050000}"/>
    <cellStyle name="Date 10 2" xfId="1320" xr:uid="{00000000-0005-0000-0000-000028050000}"/>
    <cellStyle name="Date 11" xfId="1318" xr:uid="{00000000-0005-0000-0000-000026050000}"/>
    <cellStyle name="Date 2" xfId="66" xr:uid="{00000000-0005-0000-0000-000042000000}"/>
    <cellStyle name="Date 2 2" xfId="67" xr:uid="{00000000-0005-0000-0000-000043000000}"/>
    <cellStyle name="Date 2 2 2" xfId="605" xr:uid="{00000000-0005-0000-0000-00005D020000}"/>
    <cellStyle name="Date 2 2 3" xfId="502" xr:uid="{00000000-0005-0000-0000-0000F6010000}"/>
    <cellStyle name="Date 2 2 4" xfId="385" xr:uid="{00000000-0005-0000-0000-000081010000}"/>
    <cellStyle name="Date 2 3" xfId="68" xr:uid="{00000000-0005-0000-0000-000044000000}"/>
    <cellStyle name="Date 2 3 2" xfId="604" xr:uid="{00000000-0005-0000-0000-00005C020000}"/>
    <cellStyle name="Date 2 3 3" xfId="386" xr:uid="{00000000-0005-0000-0000-000082010000}"/>
    <cellStyle name="Date 2 4" xfId="501" xr:uid="{00000000-0005-0000-0000-0000F5010000}"/>
    <cellStyle name="Date 2 5" xfId="384" xr:uid="{00000000-0005-0000-0000-000080010000}"/>
    <cellStyle name="Date 3" xfId="69" xr:uid="{00000000-0005-0000-0000-000045000000}"/>
    <cellStyle name="Date 3 2" xfId="70" xr:uid="{00000000-0005-0000-0000-000046000000}"/>
    <cellStyle name="Date 3 2 2" xfId="606" xr:uid="{00000000-0005-0000-0000-00005E020000}"/>
    <cellStyle name="Date 3 2 3" xfId="388" xr:uid="{00000000-0005-0000-0000-000084010000}"/>
    <cellStyle name="Date 3 3" xfId="503" xr:uid="{00000000-0005-0000-0000-0000F7010000}"/>
    <cellStyle name="Date 3 4" xfId="387" xr:uid="{00000000-0005-0000-0000-000083010000}"/>
    <cellStyle name="Date 4" xfId="71" xr:uid="{00000000-0005-0000-0000-000047000000}"/>
    <cellStyle name="Date 4 2" xfId="773" xr:uid="{00000000-0005-0000-0000-000005030000}"/>
    <cellStyle name="Date 4 3" xfId="389" xr:uid="{00000000-0005-0000-0000-000085010000}"/>
    <cellStyle name="Date 5" xfId="1321" xr:uid="{00000000-0005-0000-0000-000029050000}"/>
    <cellStyle name="Date 5 2" xfId="1322" xr:uid="{00000000-0005-0000-0000-00002A050000}"/>
    <cellStyle name="Date 5 3" xfId="1323" xr:uid="{00000000-0005-0000-0000-00002B050000}"/>
    <cellStyle name="Date 6" xfId="1324" xr:uid="{00000000-0005-0000-0000-00002C050000}"/>
    <cellStyle name="Date 6 2" xfId="1325" xr:uid="{00000000-0005-0000-0000-00002D050000}"/>
    <cellStyle name="Date 7" xfId="1326" xr:uid="{00000000-0005-0000-0000-00002E050000}"/>
    <cellStyle name="Date 7 2" xfId="1327" xr:uid="{00000000-0005-0000-0000-00002F050000}"/>
    <cellStyle name="Date 8" xfId="1328" xr:uid="{00000000-0005-0000-0000-000030050000}"/>
    <cellStyle name="Date 9" xfId="1329" xr:uid="{00000000-0005-0000-0000-000031050000}"/>
    <cellStyle name="Date 9 2" xfId="1330" xr:uid="{00000000-0005-0000-0000-000032050000}"/>
    <cellStyle name="Emphasis 1" xfId="354" xr:uid="{00000000-0005-0000-0000-000062010000}"/>
    <cellStyle name="Emphasis 2" xfId="355" xr:uid="{00000000-0005-0000-0000-000063010000}"/>
    <cellStyle name="Emphasis 3" xfId="356" xr:uid="{00000000-0005-0000-0000-000064010000}"/>
    <cellStyle name="Explanatory Text" xfId="72" xr:uid="{00000000-0005-0000-0000-000048000000}"/>
    <cellStyle name="Explanatory Text 2" xfId="693" xr:uid="{00000000-0005-0000-0000-0000B5020000}"/>
    <cellStyle name="Explanatory Text 2 2" xfId="1084" xr:uid="{00000000-0005-0000-0000-00003C040000}"/>
    <cellStyle name="Explanatory Text 2 4" xfId="902" xr:uid="{00000000-0005-0000-0000-000086030000}"/>
    <cellStyle name="Fixed" xfId="73" xr:uid="{00000000-0005-0000-0000-000049000000}"/>
    <cellStyle name="Fixed 10" xfId="1332" xr:uid="{00000000-0005-0000-0000-000034050000}"/>
    <cellStyle name="Fixed 10 2" xfId="1333" xr:uid="{00000000-0005-0000-0000-000035050000}"/>
    <cellStyle name="Fixed 11" xfId="1331" xr:uid="{00000000-0005-0000-0000-000033050000}"/>
    <cellStyle name="Fixed 2" xfId="74" xr:uid="{00000000-0005-0000-0000-00004A000000}"/>
    <cellStyle name="Fixed 2 2" xfId="75" xr:uid="{00000000-0005-0000-0000-00004B000000}"/>
    <cellStyle name="Fixed 2 2 2" xfId="608" xr:uid="{00000000-0005-0000-0000-000060020000}"/>
    <cellStyle name="Fixed 2 2 3" xfId="505" xr:uid="{00000000-0005-0000-0000-0000F9010000}"/>
    <cellStyle name="Fixed 2 2 4" xfId="391" xr:uid="{00000000-0005-0000-0000-000087010000}"/>
    <cellStyle name="Fixed 2 3" xfId="76" xr:uid="{00000000-0005-0000-0000-00004C000000}"/>
    <cellStyle name="Fixed 2 3 2" xfId="607" xr:uid="{00000000-0005-0000-0000-00005F020000}"/>
    <cellStyle name="Fixed 2 3 3" xfId="392" xr:uid="{00000000-0005-0000-0000-000088010000}"/>
    <cellStyle name="Fixed 2 4" xfId="504" xr:uid="{00000000-0005-0000-0000-0000F8010000}"/>
    <cellStyle name="Fixed 2 5" xfId="390" xr:uid="{00000000-0005-0000-0000-000086010000}"/>
    <cellStyle name="Fixed 3" xfId="77" xr:uid="{00000000-0005-0000-0000-00004D000000}"/>
    <cellStyle name="Fixed 3 2" xfId="78" xr:uid="{00000000-0005-0000-0000-00004E000000}"/>
    <cellStyle name="Fixed 3 2 2" xfId="609" xr:uid="{00000000-0005-0000-0000-000061020000}"/>
    <cellStyle name="Fixed 3 2 3" xfId="394" xr:uid="{00000000-0005-0000-0000-00008A010000}"/>
    <cellStyle name="Fixed 3 3" xfId="506" xr:uid="{00000000-0005-0000-0000-0000FA010000}"/>
    <cellStyle name="Fixed 3 4" xfId="393" xr:uid="{00000000-0005-0000-0000-000089010000}"/>
    <cellStyle name="Fixed 4" xfId="79" xr:uid="{00000000-0005-0000-0000-00004F000000}"/>
    <cellStyle name="Fixed 4 2" xfId="774" xr:uid="{00000000-0005-0000-0000-000006030000}"/>
    <cellStyle name="Fixed 4 3" xfId="395" xr:uid="{00000000-0005-0000-0000-00008B010000}"/>
    <cellStyle name="Fixed 5" xfId="1334" xr:uid="{00000000-0005-0000-0000-000036050000}"/>
    <cellStyle name="Fixed 5 2" xfId="1335" xr:uid="{00000000-0005-0000-0000-000037050000}"/>
    <cellStyle name="Fixed 5 3" xfId="1336" xr:uid="{00000000-0005-0000-0000-000038050000}"/>
    <cellStyle name="Fixed 6" xfId="1337" xr:uid="{00000000-0005-0000-0000-000039050000}"/>
    <cellStyle name="Fixed 6 2" xfId="1338" xr:uid="{00000000-0005-0000-0000-00003A050000}"/>
    <cellStyle name="Fixed 7" xfId="1339" xr:uid="{00000000-0005-0000-0000-00003B050000}"/>
    <cellStyle name="Fixed 7 2" xfId="1340" xr:uid="{00000000-0005-0000-0000-00003C050000}"/>
    <cellStyle name="Fixed 8" xfId="1341" xr:uid="{00000000-0005-0000-0000-00003D050000}"/>
    <cellStyle name="Fixed 9" xfId="1342" xr:uid="{00000000-0005-0000-0000-00003E050000}"/>
    <cellStyle name="Fixed 9 2" xfId="1343" xr:uid="{00000000-0005-0000-0000-00003F050000}"/>
    <cellStyle name="Good" xfId="80" xr:uid="{00000000-0005-0000-0000-000050000000}"/>
    <cellStyle name="Good 2" xfId="694" xr:uid="{00000000-0005-0000-0000-0000B6020000}"/>
    <cellStyle name="Good 2 2" xfId="1085" xr:uid="{00000000-0005-0000-0000-00003D040000}"/>
    <cellStyle name="Good 2 4" xfId="903" xr:uid="{00000000-0005-0000-0000-000087030000}"/>
    <cellStyle name="Grey" xfId="81" xr:uid="{00000000-0005-0000-0000-000051000000}"/>
    <cellStyle name="Grey 2" xfId="82" xr:uid="{00000000-0005-0000-0000-000052000000}"/>
    <cellStyle name="Grey 3" xfId="83" xr:uid="{00000000-0005-0000-0000-000053000000}"/>
    <cellStyle name="HEADER" xfId="84" xr:uid="{00000000-0005-0000-0000-000054000000}"/>
    <cellStyle name="HEADER 2" xfId="1101" xr:uid="{00000000-0005-0000-0000-00004D040000}"/>
    <cellStyle name="HEADER 4" xfId="904" xr:uid="{00000000-0005-0000-0000-000088030000}"/>
    <cellStyle name="Header1" xfId="85" xr:uid="{00000000-0005-0000-0000-000055000000}"/>
    <cellStyle name="Header1 2" xfId="1102" xr:uid="{00000000-0005-0000-0000-00004E040000}"/>
    <cellStyle name="Header1 4" xfId="905" xr:uid="{00000000-0005-0000-0000-000089030000}"/>
    <cellStyle name="Header2" xfId="86" xr:uid="{00000000-0005-0000-0000-000056000000}"/>
    <cellStyle name="Header2 2" xfId="1103" xr:uid="{00000000-0005-0000-0000-00004F040000}"/>
    <cellStyle name="Header2 4" xfId="906" xr:uid="{00000000-0005-0000-0000-00008A030000}"/>
    <cellStyle name="Heading 1" xfId="87" xr:uid="{00000000-0005-0000-0000-000057000000}"/>
    <cellStyle name="Heading 1 2" xfId="88" xr:uid="{00000000-0005-0000-0000-000058000000}"/>
    <cellStyle name="Heading 1 2 2" xfId="908" xr:uid="{00000000-0005-0000-0000-00008C030000}"/>
    <cellStyle name="Heading 1 2 3" xfId="1104" xr:uid="{00000000-0005-0000-0000-000050040000}"/>
    <cellStyle name="Heading 1 2 5" xfId="907" xr:uid="{00000000-0005-0000-0000-00008B030000}"/>
    <cellStyle name="Heading 1 3" xfId="695" xr:uid="{00000000-0005-0000-0000-0000B7020000}"/>
    <cellStyle name="Heading 1 3 10" xfId="909" xr:uid="{00000000-0005-0000-0000-00008D030000}"/>
    <cellStyle name="Heading 1 3 2" xfId="1345" xr:uid="{00000000-0005-0000-0000-000041050000}"/>
    <cellStyle name="Heading 1 3 3" xfId="1346" xr:uid="{00000000-0005-0000-0000-000042050000}"/>
    <cellStyle name="Heading 1 3 4" xfId="1347" xr:uid="{00000000-0005-0000-0000-000043050000}"/>
    <cellStyle name="Heading 1 3 5" xfId="1348" xr:uid="{00000000-0005-0000-0000-000044050000}"/>
    <cellStyle name="Heading 1 3 6" xfId="1349" xr:uid="{00000000-0005-0000-0000-000045050000}"/>
    <cellStyle name="Heading 1 3 7" xfId="1344" xr:uid="{00000000-0005-0000-0000-000040050000}"/>
    <cellStyle name="Heading 1 3 8" xfId="1086" xr:uid="{00000000-0005-0000-0000-00003E040000}"/>
    <cellStyle name="Heading 1 4" xfId="483" xr:uid="{00000000-0005-0000-0000-0000E3010000}"/>
    <cellStyle name="Heading 1 4 5" xfId="1350" xr:uid="{00000000-0005-0000-0000-000046050000}"/>
    <cellStyle name="Heading 1 5" xfId="1351" xr:uid="{00000000-0005-0000-0000-000047050000}"/>
    <cellStyle name="Heading 1 6" xfId="1352" xr:uid="{00000000-0005-0000-0000-000048050000}"/>
    <cellStyle name="Heading 1 7" xfId="1353" xr:uid="{00000000-0005-0000-0000-000049050000}"/>
    <cellStyle name="Heading 1 8" xfId="1354" xr:uid="{00000000-0005-0000-0000-00004A050000}"/>
    <cellStyle name="Heading 1 9" xfId="1355" xr:uid="{00000000-0005-0000-0000-00004B050000}"/>
    <cellStyle name="Heading 2" xfId="89" xr:uid="{00000000-0005-0000-0000-000059000000}"/>
    <cellStyle name="Heading 2 10" xfId="1356" xr:uid="{00000000-0005-0000-0000-00004C050000}"/>
    <cellStyle name="Heading 2 2" xfId="90" xr:uid="{00000000-0005-0000-0000-00005A000000}"/>
    <cellStyle name="Heading 2 2 2" xfId="91" xr:uid="{00000000-0005-0000-0000-00005B000000}"/>
    <cellStyle name="Heading 2 2 2 2" xfId="911" xr:uid="{00000000-0005-0000-0000-00008F030000}"/>
    <cellStyle name="Heading 2 2 3" xfId="1106" xr:uid="{00000000-0005-0000-0000-000052040000}"/>
    <cellStyle name="Heading 2 2 5" xfId="910" xr:uid="{00000000-0005-0000-0000-00008E030000}"/>
    <cellStyle name="Heading 2 3" xfId="92" xr:uid="{00000000-0005-0000-0000-00005C000000}"/>
    <cellStyle name="Heading 2 3 2" xfId="1105" xr:uid="{00000000-0005-0000-0000-000051040000}"/>
    <cellStyle name="Heading 2 3 4" xfId="912" xr:uid="{00000000-0005-0000-0000-000090030000}"/>
    <cellStyle name="Heading 2 4" xfId="696" xr:uid="{00000000-0005-0000-0000-0000B8020000}"/>
    <cellStyle name="Heading 2 4 2" xfId="1358" xr:uid="{00000000-0005-0000-0000-00004E050000}"/>
    <cellStyle name="Heading 2 4 3" xfId="1359" xr:uid="{00000000-0005-0000-0000-00004F050000}"/>
    <cellStyle name="Heading 2 4 4" xfId="1360" xr:uid="{00000000-0005-0000-0000-000050050000}"/>
    <cellStyle name="Heading 2 4 5" xfId="1361" xr:uid="{00000000-0005-0000-0000-000051050000}"/>
    <cellStyle name="Heading 2 4 6" xfId="1362" xr:uid="{00000000-0005-0000-0000-000052050000}"/>
    <cellStyle name="Heading 2 4 7" xfId="1357" xr:uid="{00000000-0005-0000-0000-00004D050000}"/>
    <cellStyle name="Heading 2 5" xfId="484" xr:uid="{00000000-0005-0000-0000-0000E4010000}"/>
    <cellStyle name="Heading 2 5 4" xfId="1363" xr:uid="{00000000-0005-0000-0000-000053050000}"/>
    <cellStyle name="Heading 2 6" xfId="1364" xr:uid="{00000000-0005-0000-0000-000054050000}"/>
    <cellStyle name="Heading 2 7" xfId="1365" xr:uid="{00000000-0005-0000-0000-000055050000}"/>
    <cellStyle name="Heading 2 8" xfId="1366" xr:uid="{00000000-0005-0000-0000-000056050000}"/>
    <cellStyle name="Heading 2 9" xfId="1367" xr:uid="{00000000-0005-0000-0000-000057050000}"/>
    <cellStyle name="Heading 3" xfId="93" xr:uid="{00000000-0005-0000-0000-00005D000000}"/>
    <cellStyle name="Heading 3 2" xfId="697" xr:uid="{00000000-0005-0000-0000-0000B9020000}"/>
    <cellStyle name="Heading 3 2 10" xfId="913" xr:uid="{00000000-0005-0000-0000-000091030000}"/>
    <cellStyle name="Heading 3 2 2" xfId="1369" xr:uid="{00000000-0005-0000-0000-000059050000}"/>
    <cellStyle name="Heading 3 2 3" xfId="1370" xr:uid="{00000000-0005-0000-0000-00005A050000}"/>
    <cellStyle name="Heading 3 2 4" xfId="1371" xr:uid="{00000000-0005-0000-0000-00005B050000}"/>
    <cellStyle name="Heading 3 2 5" xfId="1372" xr:uid="{00000000-0005-0000-0000-00005C050000}"/>
    <cellStyle name="Heading 3 2 6" xfId="1373" xr:uid="{00000000-0005-0000-0000-00005D050000}"/>
    <cellStyle name="Heading 3 2 7" xfId="1368" xr:uid="{00000000-0005-0000-0000-000058050000}"/>
    <cellStyle name="Heading 3 2 8" xfId="1087" xr:uid="{00000000-0005-0000-0000-00003F040000}"/>
    <cellStyle name="Heading 4" xfId="94" xr:uid="{00000000-0005-0000-0000-00005E000000}"/>
    <cellStyle name="Heading 4 2" xfId="698" xr:uid="{00000000-0005-0000-0000-0000BA020000}"/>
    <cellStyle name="Heading 4 2 10" xfId="914" xr:uid="{00000000-0005-0000-0000-000092030000}"/>
    <cellStyle name="Heading 4 2 2" xfId="1375" xr:uid="{00000000-0005-0000-0000-00005F050000}"/>
    <cellStyle name="Heading 4 2 3" xfId="1376" xr:uid="{00000000-0005-0000-0000-000060050000}"/>
    <cellStyle name="Heading 4 2 4" xfId="1377" xr:uid="{00000000-0005-0000-0000-000061050000}"/>
    <cellStyle name="Heading 4 2 5" xfId="1378" xr:uid="{00000000-0005-0000-0000-000062050000}"/>
    <cellStyle name="Heading 4 2 6" xfId="1379" xr:uid="{00000000-0005-0000-0000-000063050000}"/>
    <cellStyle name="Heading 4 2 7" xfId="1374" xr:uid="{00000000-0005-0000-0000-00005E050000}"/>
    <cellStyle name="Heading 4 2 8" xfId="1088" xr:uid="{00000000-0005-0000-0000-000040040000}"/>
    <cellStyle name="Heading1" xfId="95" xr:uid="{00000000-0005-0000-0000-00005F000000}"/>
    <cellStyle name="Heading1 10" xfId="1381" xr:uid="{00000000-0005-0000-0000-000065050000}"/>
    <cellStyle name="Heading1 10 2" xfId="1382" xr:uid="{00000000-0005-0000-0000-000066050000}"/>
    <cellStyle name="Heading1 11" xfId="1380" xr:uid="{00000000-0005-0000-0000-000064050000}"/>
    <cellStyle name="Heading1 2" xfId="96" xr:uid="{00000000-0005-0000-0000-000060000000}"/>
    <cellStyle name="Heading1 2 2" xfId="97" xr:uid="{00000000-0005-0000-0000-000061000000}"/>
    <cellStyle name="Heading1 2 2 2" xfId="611" xr:uid="{00000000-0005-0000-0000-000063020000}"/>
    <cellStyle name="Heading1 2 2 3" xfId="508" xr:uid="{00000000-0005-0000-0000-0000FC010000}"/>
    <cellStyle name="Heading1 2 2 4" xfId="397" xr:uid="{00000000-0005-0000-0000-00008D010000}"/>
    <cellStyle name="Heading1 2 3" xfId="98" xr:uid="{00000000-0005-0000-0000-000062000000}"/>
    <cellStyle name="Heading1 2 3 2" xfId="610" xr:uid="{00000000-0005-0000-0000-000062020000}"/>
    <cellStyle name="Heading1 2 3 3" xfId="398" xr:uid="{00000000-0005-0000-0000-00008E010000}"/>
    <cellStyle name="Heading1 2 4" xfId="507" xr:uid="{00000000-0005-0000-0000-0000FB010000}"/>
    <cellStyle name="Heading1 2 5" xfId="396" xr:uid="{00000000-0005-0000-0000-00008C010000}"/>
    <cellStyle name="Heading1 3" xfId="99" xr:uid="{00000000-0005-0000-0000-000063000000}"/>
    <cellStyle name="Heading1 3 2" xfId="100" xr:uid="{00000000-0005-0000-0000-000064000000}"/>
    <cellStyle name="Heading1 3 2 2" xfId="612" xr:uid="{00000000-0005-0000-0000-000064020000}"/>
    <cellStyle name="Heading1 3 2 3" xfId="400" xr:uid="{00000000-0005-0000-0000-000090010000}"/>
    <cellStyle name="Heading1 3 3" xfId="509" xr:uid="{00000000-0005-0000-0000-0000FD010000}"/>
    <cellStyle name="Heading1 3 4" xfId="399" xr:uid="{00000000-0005-0000-0000-00008F010000}"/>
    <cellStyle name="Heading1 4" xfId="101" xr:uid="{00000000-0005-0000-0000-000065000000}"/>
    <cellStyle name="Heading1 4 2" xfId="775" xr:uid="{00000000-0005-0000-0000-000007030000}"/>
    <cellStyle name="Heading1 4 3" xfId="401" xr:uid="{00000000-0005-0000-0000-000091010000}"/>
    <cellStyle name="Heading1 5" xfId="1383" xr:uid="{00000000-0005-0000-0000-000067050000}"/>
    <cellStyle name="Heading1 5 2" xfId="1384" xr:uid="{00000000-0005-0000-0000-000068050000}"/>
    <cellStyle name="Heading1 5 3" xfId="1385" xr:uid="{00000000-0005-0000-0000-000069050000}"/>
    <cellStyle name="Heading1 6" xfId="1386" xr:uid="{00000000-0005-0000-0000-00006A050000}"/>
    <cellStyle name="Heading1 6 2" xfId="1387" xr:uid="{00000000-0005-0000-0000-00006B050000}"/>
    <cellStyle name="Heading1 7" xfId="1388" xr:uid="{00000000-0005-0000-0000-00006C050000}"/>
    <cellStyle name="Heading1 7 2" xfId="1389" xr:uid="{00000000-0005-0000-0000-00006D050000}"/>
    <cellStyle name="Heading1 8" xfId="1390" xr:uid="{00000000-0005-0000-0000-00006E050000}"/>
    <cellStyle name="Heading1 9" xfId="1391" xr:uid="{00000000-0005-0000-0000-00006F050000}"/>
    <cellStyle name="Heading1 9 2" xfId="1392" xr:uid="{00000000-0005-0000-0000-000070050000}"/>
    <cellStyle name="Heading1_2011-10 LIEE Table 6 (2)" xfId="102" xr:uid="{00000000-0005-0000-0000-000066000000}"/>
    <cellStyle name="Heading2" xfId="103" xr:uid="{00000000-0005-0000-0000-000067000000}"/>
    <cellStyle name="Heading2 10" xfId="1394" xr:uid="{00000000-0005-0000-0000-000072050000}"/>
    <cellStyle name="Heading2 10 2" xfId="1395" xr:uid="{00000000-0005-0000-0000-000073050000}"/>
    <cellStyle name="Heading2 11" xfId="1393" xr:uid="{00000000-0005-0000-0000-000071050000}"/>
    <cellStyle name="Heading2 2" xfId="104" xr:uid="{00000000-0005-0000-0000-000068000000}"/>
    <cellStyle name="Heading2 2 2" xfId="105" xr:uid="{00000000-0005-0000-0000-000069000000}"/>
    <cellStyle name="Heading2 2 2 2" xfId="614" xr:uid="{00000000-0005-0000-0000-000066020000}"/>
    <cellStyle name="Heading2 2 2 3" xfId="511" xr:uid="{00000000-0005-0000-0000-0000FF010000}"/>
    <cellStyle name="Heading2 2 2 4" xfId="403" xr:uid="{00000000-0005-0000-0000-000093010000}"/>
    <cellStyle name="Heading2 2 3" xfId="106" xr:uid="{00000000-0005-0000-0000-00006A000000}"/>
    <cellStyle name="Heading2 2 3 2" xfId="613" xr:uid="{00000000-0005-0000-0000-000065020000}"/>
    <cellStyle name="Heading2 2 3 3" xfId="404" xr:uid="{00000000-0005-0000-0000-000094010000}"/>
    <cellStyle name="Heading2 2 4" xfId="510" xr:uid="{00000000-0005-0000-0000-0000FE010000}"/>
    <cellStyle name="Heading2 2 5" xfId="402" xr:uid="{00000000-0005-0000-0000-000092010000}"/>
    <cellStyle name="Heading2 3" xfId="107" xr:uid="{00000000-0005-0000-0000-00006B000000}"/>
    <cellStyle name="Heading2 3 2" xfId="108" xr:uid="{00000000-0005-0000-0000-00006C000000}"/>
    <cellStyle name="Heading2 3 2 2" xfId="615" xr:uid="{00000000-0005-0000-0000-000067020000}"/>
    <cellStyle name="Heading2 3 2 3" xfId="406" xr:uid="{00000000-0005-0000-0000-000096010000}"/>
    <cellStyle name="Heading2 3 3" xfId="512" xr:uid="{00000000-0005-0000-0000-000000020000}"/>
    <cellStyle name="Heading2 3 4" xfId="405" xr:uid="{00000000-0005-0000-0000-000095010000}"/>
    <cellStyle name="Heading2 4" xfId="109" xr:uid="{00000000-0005-0000-0000-00006D000000}"/>
    <cellStyle name="Heading2 4 2" xfId="776" xr:uid="{00000000-0005-0000-0000-000008030000}"/>
    <cellStyle name="Heading2 4 3" xfId="407" xr:uid="{00000000-0005-0000-0000-000097010000}"/>
    <cellStyle name="Heading2 5" xfId="1396" xr:uid="{00000000-0005-0000-0000-000074050000}"/>
    <cellStyle name="Heading2 5 2" xfId="1397" xr:uid="{00000000-0005-0000-0000-000075050000}"/>
    <cellStyle name="Heading2 5 3" xfId="1398" xr:uid="{00000000-0005-0000-0000-000076050000}"/>
    <cellStyle name="Heading2 6" xfId="1399" xr:uid="{00000000-0005-0000-0000-000077050000}"/>
    <cellStyle name="Heading2 6 2" xfId="1400" xr:uid="{00000000-0005-0000-0000-000078050000}"/>
    <cellStyle name="Heading2 7" xfId="1401" xr:uid="{00000000-0005-0000-0000-000079050000}"/>
    <cellStyle name="Heading2 7 2" xfId="1402" xr:uid="{00000000-0005-0000-0000-00007A050000}"/>
    <cellStyle name="Heading2 8" xfId="1403" xr:uid="{00000000-0005-0000-0000-00007B050000}"/>
    <cellStyle name="Heading2 9" xfId="1404" xr:uid="{00000000-0005-0000-0000-00007C050000}"/>
    <cellStyle name="Heading2 9 2" xfId="1405" xr:uid="{00000000-0005-0000-0000-00007D050000}"/>
    <cellStyle name="Heading2_2011-10 LIEE Table 6 (2)" xfId="110" xr:uid="{00000000-0005-0000-0000-00006E000000}"/>
    <cellStyle name="Hidden" xfId="111" xr:uid="{00000000-0005-0000-0000-00006F000000}"/>
    <cellStyle name="Hidden 2" xfId="616" xr:uid="{00000000-0005-0000-0000-000068020000}"/>
    <cellStyle name="Hidden 3" xfId="513" xr:uid="{00000000-0005-0000-0000-000001020000}"/>
    <cellStyle name="Hidden 4" xfId="408" xr:uid="{00000000-0005-0000-0000-000098010000}"/>
    <cellStyle name="HIGHLIGHT" xfId="112" xr:uid="{00000000-0005-0000-0000-000070000000}"/>
    <cellStyle name="HIGHLIGHT 2" xfId="1107" xr:uid="{00000000-0005-0000-0000-000053040000}"/>
    <cellStyle name="HIGHLIGHT 4" xfId="915" xr:uid="{00000000-0005-0000-0000-000093030000}"/>
    <cellStyle name="Hyperlink 2" xfId="916" xr:uid="{00000000-0005-0000-0000-000094030000}"/>
    <cellStyle name="Hyperlink 3" xfId="30976" xr:uid="{4185FD50-A1E0-4D04-B185-B5CE54A26645}"/>
    <cellStyle name="Input" xfId="113" xr:uid="{00000000-0005-0000-0000-000071000000}"/>
    <cellStyle name="Input [yellow]" xfId="114" xr:uid="{00000000-0005-0000-0000-000072000000}"/>
    <cellStyle name="Input [yellow] 2" xfId="115" xr:uid="{00000000-0005-0000-0000-000073000000}"/>
    <cellStyle name="Input [yellow] 3" xfId="116" xr:uid="{00000000-0005-0000-0000-000074000000}"/>
    <cellStyle name="Input 10" xfId="16783" xr:uid="{00000000-0005-0000-0000-00008F410000}"/>
    <cellStyle name="Input 2" xfId="699" xr:uid="{00000000-0005-0000-0000-0000BB020000}"/>
    <cellStyle name="Input 2 10" xfId="917" xr:uid="{00000000-0005-0000-0000-000095030000}"/>
    <cellStyle name="Input 2 2" xfId="1407" xr:uid="{00000000-0005-0000-0000-00007F050000}"/>
    <cellStyle name="Input 2 3" xfId="1408" xr:uid="{00000000-0005-0000-0000-000080050000}"/>
    <cellStyle name="Input 2 4" xfId="1409" xr:uid="{00000000-0005-0000-0000-000081050000}"/>
    <cellStyle name="Input 2 5" xfId="1410" xr:uid="{00000000-0005-0000-0000-000082050000}"/>
    <cellStyle name="Input 2 6" xfId="1411" xr:uid="{00000000-0005-0000-0000-000083050000}"/>
    <cellStyle name="Input 2 7" xfId="1406" xr:uid="{00000000-0005-0000-0000-00007E050000}"/>
    <cellStyle name="Input 2 8" xfId="1089" xr:uid="{00000000-0005-0000-0000-000041040000}"/>
    <cellStyle name="Input 3" xfId="918" xr:uid="{00000000-0005-0000-0000-000096030000}"/>
    <cellStyle name="Input 3 2" xfId="1412" xr:uid="{00000000-0005-0000-0000-000084050000}"/>
    <cellStyle name="Input 4" xfId="919" xr:uid="{00000000-0005-0000-0000-000097030000}"/>
    <cellStyle name="Input 4 2" xfId="1413" xr:uid="{00000000-0005-0000-0000-000085050000}"/>
    <cellStyle name="Input 5" xfId="920" xr:uid="{00000000-0005-0000-0000-000098030000}"/>
    <cellStyle name="Input 5 2" xfId="1414" xr:uid="{00000000-0005-0000-0000-000086050000}"/>
    <cellStyle name="Input 6" xfId="921" xr:uid="{00000000-0005-0000-0000-000099030000}"/>
    <cellStyle name="Input 6 2" xfId="1415" xr:uid="{00000000-0005-0000-0000-000087050000}"/>
    <cellStyle name="Input 7" xfId="1416" xr:uid="{00000000-0005-0000-0000-000088050000}"/>
    <cellStyle name="Input 8" xfId="3345" xr:uid="{00000000-0005-0000-0000-0000110D0000}"/>
    <cellStyle name="Input 9" xfId="16785" xr:uid="{00000000-0005-0000-0000-000091410000}"/>
    <cellStyle name="Linked Cell" xfId="117" xr:uid="{00000000-0005-0000-0000-000075000000}"/>
    <cellStyle name="Linked Cell 2" xfId="700" xr:uid="{00000000-0005-0000-0000-0000BC020000}"/>
    <cellStyle name="Linked Cell 2 2" xfId="1090" xr:uid="{00000000-0005-0000-0000-000042040000}"/>
    <cellStyle name="Linked Cell 2 4" xfId="922" xr:uid="{00000000-0005-0000-0000-00009A030000}"/>
    <cellStyle name="Neutral" xfId="118" xr:uid="{00000000-0005-0000-0000-000076000000}"/>
    <cellStyle name="Neutral 2" xfId="701" xr:uid="{00000000-0005-0000-0000-0000BD020000}"/>
    <cellStyle name="Neutral 2 2" xfId="1091" xr:uid="{00000000-0005-0000-0000-000043040000}"/>
    <cellStyle name="Neutral 2 4" xfId="923" xr:uid="{00000000-0005-0000-0000-00009B030000}"/>
    <cellStyle name="no dec" xfId="119" xr:uid="{00000000-0005-0000-0000-000077000000}"/>
    <cellStyle name="no dec 2" xfId="120" xr:uid="{00000000-0005-0000-0000-000078000000}"/>
    <cellStyle name="no dec 2 2" xfId="924" xr:uid="{00000000-0005-0000-0000-00009C030000}"/>
    <cellStyle name="no dec_2011-12 LIEE Table 1 Updated budget" xfId="121" xr:uid="{00000000-0005-0000-0000-000079000000}"/>
    <cellStyle name="Normal" xfId="0" builtinId="0"/>
    <cellStyle name="Normal - Style1" xfId="122" xr:uid="{00000000-0005-0000-0000-00007A000000}"/>
    <cellStyle name="Normal - Style1 2" xfId="123" xr:uid="{00000000-0005-0000-0000-00007B000000}"/>
    <cellStyle name="Normal - Style1 2 2" xfId="925" xr:uid="{00000000-0005-0000-0000-00009D030000}"/>
    <cellStyle name="Normal - Style1_2011-12 LIEE Table 1 Updated budget" xfId="124" xr:uid="{00000000-0005-0000-0000-00007C000000}"/>
    <cellStyle name="Normal 10" xfId="716" xr:uid="{00000000-0005-0000-0000-0000CC020000}"/>
    <cellStyle name="Normal 10 10" xfId="30981" xr:uid="{0ACA7AEB-8011-417F-A342-FBCCF2311EE8}"/>
    <cellStyle name="Normal 10 2" xfId="331" xr:uid="{00000000-0005-0000-0000-00004B010000}"/>
    <cellStyle name="Normal 10 2 2" xfId="852" xr:uid="{00000000-0005-0000-0000-000054030000}"/>
    <cellStyle name="Normal 10 2 3" xfId="737" xr:uid="{00000000-0005-0000-0000-0000E1020000}"/>
    <cellStyle name="Normal 10 3" xfId="758" xr:uid="{00000000-0005-0000-0000-0000F6020000}"/>
    <cellStyle name="Normal 10 3 2" xfId="1417" xr:uid="{00000000-0005-0000-0000-000089050000}"/>
    <cellStyle name="Normal 100" xfId="16780" xr:uid="{00000000-0005-0000-0000-00008C410000}"/>
    <cellStyle name="Normal 101" xfId="16784" xr:uid="{00000000-0005-0000-0000-000090410000}"/>
    <cellStyle name="Normal 102" xfId="11757" xr:uid="{00000000-0005-0000-0000-0000ED2D0000}"/>
    <cellStyle name="Normal 102 3" xfId="26858" xr:uid="{00000000-0005-0000-0000-0000EA680000}"/>
    <cellStyle name="Normal 103" xfId="11762" xr:uid="{00000000-0005-0000-0000-0000F22D0000}"/>
    <cellStyle name="Normal 103 3" xfId="26862" xr:uid="{00000000-0005-0000-0000-0000EE680000}"/>
    <cellStyle name="Normal 104" xfId="11760" xr:uid="{00000000-0005-0000-0000-0000F02D0000}"/>
    <cellStyle name="Normal 104 3" xfId="26860" xr:uid="{00000000-0005-0000-0000-0000EC680000}"/>
    <cellStyle name="Normal 105" xfId="11759" xr:uid="{00000000-0005-0000-0000-0000EF2D0000}"/>
    <cellStyle name="Normal 105 3" xfId="26859" xr:uid="{00000000-0005-0000-0000-0000EB680000}"/>
    <cellStyle name="Normal 106" xfId="6735" xr:uid="{00000000-0005-0000-0000-00004F1A0000}"/>
    <cellStyle name="Normal 107" xfId="6740" xr:uid="{00000000-0005-0000-0000-0000541A0000}"/>
    <cellStyle name="Normal 108" xfId="8420" xr:uid="{00000000-0005-0000-0000-0000E4200000}"/>
    <cellStyle name="Normal 109" xfId="6737" xr:uid="{00000000-0005-0000-0000-0000511A0000}"/>
    <cellStyle name="Normal 11" xfId="717" xr:uid="{00000000-0005-0000-0000-0000CD020000}"/>
    <cellStyle name="Normal 11 2" xfId="738" xr:uid="{00000000-0005-0000-0000-0000E2020000}"/>
    <cellStyle name="Normal 11 3" xfId="759" xr:uid="{00000000-0005-0000-0000-0000F7020000}"/>
    <cellStyle name="Normal 11 4" xfId="926" xr:uid="{00000000-0005-0000-0000-00009E030000}"/>
    <cellStyle name="Normal 110" xfId="16817" xr:uid="{00000000-0005-0000-0000-0000B1410000}"/>
    <cellStyle name="Normal 111" xfId="16812" xr:uid="{00000000-0005-0000-0000-0000AC410000}"/>
    <cellStyle name="Normal 112" xfId="16799" xr:uid="{00000000-0005-0000-0000-00009F410000}"/>
    <cellStyle name="Normal 113" xfId="16806" xr:uid="{00000000-0005-0000-0000-0000A6410000}"/>
    <cellStyle name="Normal 114" xfId="16803" xr:uid="{00000000-0005-0000-0000-0000A3410000}"/>
    <cellStyle name="Normal 115" xfId="16819" xr:uid="{00000000-0005-0000-0000-0000B3410000}"/>
    <cellStyle name="Normal 116" xfId="16811" xr:uid="{00000000-0005-0000-0000-0000AB410000}"/>
    <cellStyle name="Normal 117" xfId="16804" xr:uid="{00000000-0005-0000-0000-0000A4410000}"/>
    <cellStyle name="Normal 118" xfId="16809" xr:uid="{00000000-0005-0000-0000-0000A9410000}"/>
    <cellStyle name="Normal 119" xfId="16802" xr:uid="{00000000-0005-0000-0000-0000A2410000}"/>
    <cellStyle name="Normal 12" xfId="718" xr:uid="{00000000-0005-0000-0000-0000CE020000}"/>
    <cellStyle name="Normal 12 2" xfId="739" xr:uid="{00000000-0005-0000-0000-0000E3020000}"/>
    <cellStyle name="Normal 12 3" xfId="760" xr:uid="{00000000-0005-0000-0000-0000F8020000}"/>
    <cellStyle name="Normal 12 4" xfId="927" xr:uid="{00000000-0005-0000-0000-00009F030000}"/>
    <cellStyle name="Normal 120" xfId="16815" xr:uid="{00000000-0005-0000-0000-0000AF410000}"/>
    <cellStyle name="Normal 121" xfId="16826" xr:uid="{00000000-0005-0000-0000-0000BA410000}"/>
    <cellStyle name="Normal 122" xfId="16822" xr:uid="{00000000-0005-0000-0000-0000B6410000}"/>
    <cellStyle name="Normal 123" xfId="30974" xr:uid="{FBB31FA2-77D6-483D-B7D2-F01CEBD9804F}"/>
    <cellStyle name="Normal 13" xfId="719" xr:uid="{00000000-0005-0000-0000-0000CF020000}"/>
    <cellStyle name="Normal 13 2" xfId="740" xr:uid="{00000000-0005-0000-0000-0000E4020000}"/>
    <cellStyle name="Normal 13 3" xfId="761" xr:uid="{00000000-0005-0000-0000-0000F9020000}"/>
    <cellStyle name="Normal 13 4" xfId="928" xr:uid="{00000000-0005-0000-0000-0000A0030000}"/>
    <cellStyle name="Normal 131" xfId="30949" xr:uid="{00000000-0005-0000-0000-0000E5780000}"/>
    <cellStyle name="Normal 135" xfId="857" xr:uid="{00000000-0005-0000-0000-000059030000}"/>
    <cellStyle name="Normal 137" xfId="30951" xr:uid="{00000000-0005-0000-0000-0000E7780000}"/>
    <cellStyle name="Normal 137 2" xfId="30979" xr:uid="{0EC18E7D-B89F-45E6-8CAA-5CA0F3A77093}"/>
    <cellStyle name="Normal 137 4" xfId="30978" xr:uid="{FAB5C707-0ECB-43AA-8FC9-0D1AE1E8490D}"/>
    <cellStyle name="Normal 14" xfId="762" xr:uid="{00000000-0005-0000-0000-0000FA020000}"/>
    <cellStyle name="Normal 14 2" xfId="854" xr:uid="{00000000-0005-0000-0000-000056030000}"/>
    <cellStyle name="Normal 140" xfId="30977" xr:uid="{0AD1CB43-A47B-4003-85A6-931D72E95AC3}"/>
    <cellStyle name="Normal 141" xfId="30958" xr:uid="{00000000-0005-0000-0000-0000EE780000}"/>
    <cellStyle name="Normal 142" xfId="30959" xr:uid="{00000000-0005-0000-0000-0000EF780000}"/>
    <cellStyle name="Normal 143" xfId="30961" xr:uid="{00000000-0005-0000-0000-0000F1780000}"/>
    <cellStyle name="Normal 144" xfId="30960" xr:uid="{00000000-0005-0000-0000-0000F0780000}"/>
    <cellStyle name="Normal 15" xfId="481" xr:uid="{00000000-0005-0000-0000-0000E1010000}"/>
    <cellStyle name="Normal 15 2" xfId="929" xr:uid="{00000000-0005-0000-0000-0000A1030000}"/>
    <cellStyle name="Normal 16" xfId="806" xr:uid="{00000000-0005-0000-0000-000026030000}"/>
    <cellStyle name="Normal 16 2" xfId="930" xr:uid="{00000000-0005-0000-0000-0000A2030000}"/>
    <cellStyle name="Normal 17" xfId="853" xr:uid="{00000000-0005-0000-0000-000055030000}"/>
    <cellStyle name="Normal 17 2" xfId="1418" xr:uid="{00000000-0005-0000-0000-00008A050000}"/>
    <cellStyle name="Normal 17 3" xfId="1419" xr:uid="{00000000-0005-0000-0000-00008B050000}"/>
    <cellStyle name="Normal 17 4" xfId="931" xr:uid="{00000000-0005-0000-0000-0000A3030000}"/>
    <cellStyle name="Normal 18" xfId="932" xr:uid="{00000000-0005-0000-0000-0000A4030000}"/>
    <cellStyle name="Normal 18 2" xfId="1420" xr:uid="{00000000-0005-0000-0000-00008C050000}"/>
    <cellStyle name="Normal 18 2 10" xfId="6750" xr:uid="{00000000-0005-0000-0000-00005E1A0000}"/>
    <cellStyle name="Normal 18 2 10 3" xfId="21854" xr:uid="{00000000-0005-0000-0000-00005E550000}"/>
    <cellStyle name="Normal 18 2 12" xfId="16839" xr:uid="{00000000-0005-0000-0000-0000C7410000}"/>
    <cellStyle name="Normal 18 2 2" xfId="1714" xr:uid="{00000000-0005-0000-0000-0000B2060000}"/>
    <cellStyle name="Normal 18 2 2 11" xfId="16893" xr:uid="{00000000-0005-0000-0000-0000FD410000}"/>
    <cellStyle name="Normal 18 2 2 2" xfId="1822" xr:uid="{00000000-0005-0000-0000-00001E070000}"/>
    <cellStyle name="Normal 18 2 2 2 10" xfId="16997" xr:uid="{00000000-0005-0000-0000-000065420000}"/>
    <cellStyle name="Normal 18 2 2 2 2" xfId="2039" xr:uid="{00000000-0005-0000-0000-0000F7070000}"/>
    <cellStyle name="Normal 18 2 2 2 2 2" xfId="2460" xr:uid="{00000000-0005-0000-0000-00009C090000}"/>
    <cellStyle name="Normal 18 2 2 2 2 2 2" xfId="3299" xr:uid="{00000000-0005-0000-0000-0000E30C0000}"/>
    <cellStyle name="Normal 18 2 2 2 2 2 2 2" xfId="4989" xr:uid="{00000000-0005-0000-0000-00007D130000}"/>
    <cellStyle name="Normal 18 2 2 2 2 2 2 2 2" xfId="15062" xr:uid="{00000000-0005-0000-0000-0000D63A0000}"/>
    <cellStyle name="Normal 18 2 2 2 2 2 2 2 2 3" xfId="30160" xr:uid="{00000000-0005-0000-0000-0000D0750000}"/>
    <cellStyle name="Normal 18 2 2 2 2 2 2 2 3" xfId="10042" xr:uid="{00000000-0005-0000-0000-00003A270000}"/>
    <cellStyle name="Normal 18 2 2 2 2 2 2 2 3 3" xfId="25143" xr:uid="{00000000-0005-0000-0000-000037620000}"/>
    <cellStyle name="Normal 18 2 2 2 2 2 2 2 5" xfId="20130" xr:uid="{00000000-0005-0000-0000-0000A24E0000}"/>
    <cellStyle name="Normal 18 2 2 2 2 2 2 3" xfId="6681" xr:uid="{00000000-0005-0000-0000-0000191A0000}"/>
    <cellStyle name="Normal 18 2 2 2 2 2 2 3 2" xfId="16733" xr:uid="{00000000-0005-0000-0000-00005D410000}"/>
    <cellStyle name="Normal 18 2 2 2 2 2 2 3 3" xfId="11713" xr:uid="{00000000-0005-0000-0000-0000C12D0000}"/>
    <cellStyle name="Normal 18 2 2 2 2 2 2 3 3 3" xfId="26814" xr:uid="{00000000-0005-0000-0000-0000BE680000}"/>
    <cellStyle name="Normal 18 2 2 2 2 2 2 3 5" xfId="21801" xr:uid="{00000000-0005-0000-0000-000029550000}"/>
    <cellStyle name="Normal 18 2 2 2 2 2 2 4" xfId="13391" xr:uid="{00000000-0005-0000-0000-00004F340000}"/>
    <cellStyle name="Normal 18 2 2 2 2 2 2 4 3" xfId="28489" xr:uid="{00000000-0005-0000-0000-0000496F0000}"/>
    <cellStyle name="Normal 18 2 2 2 2 2 2 5" xfId="8370" xr:uid="{00000000-0005-0000-0000-0000B2200000}"/>
    <cellStyle name="Normal 18 2 2 2 2 2 2 5 3" xfId="23472" xr:uid="{00000000-0005-0000-0000-0000B05B0000}"/>
    <cellStyle name="Normal 18 2 2 2 2 2 2 7" xfId="18459" xr:uid="{00000000-0005-0000-0000-00001B480000}"/>
    <cellStyle name="Normal 18 2 2 2 2 2 3" xfId="4152" xr:uid="{00000000-0005-0000-0000-000038100000}"/>
    <cellStyle name="Normal 18 2 2 2 2 2 3 2" xfId="14226" xr:uid="{00000000-0005-0000-0000-000092370000}"/>
    <cellStyle name="Normal 18 2 2 2 2 2 3 2 3" xfId="29324" xr:uid="{00000000-0005-0000-0000-00008C720000}"/>
    <cellStyle name="Normal 18 2 2 2 2 2 3 3" xfId="9206" xr:uid="{00000000-0005-0000-0000-0000F6230000}"/>
    <cellStyle name="Normal 18 2 2 2 2 2 3 3 3" xfId="24307" xr:uid="{00000000-0005-0000-0000-0000F35E0000}"/>
    <cellStyle name="Normal 18 2 2 2 2 2 3 5" xfId="19294" xr:uid="{00000000-0005-0000-0000-00005E4B0000}"/>
    <cellStyle name="Normal 18 2 2 2 2 2 4" xfId="5845" xr:uid="{00000000-0005-0000-0000-0000D5160000}"/>
    <cellStyle name="Normal 18 2 2 2 2 2 4 2" xfId="15897" xr:uid="{00000000-0005-0000-0000-0000193E0000}"/>
    <cellStyle name="Normal 18 2 2 2 2 2 4 3" xfId="10877" xr:uid="{00000000-0005-0000-0000-00007D2A0000}"/>
    <cellStyle name="Normal 18 2 2 2 2 2 4 3 3" xfId="25978" xr:uid="{00000000-0005-0000-0000-00007A650000}"/>
    <cellStyle name="Normal 18 2 2 2 2 2 4 5" xfId="20965" xr:uid="{00000000-0005-0000-0000-0000E5510000}"/>
    <cellStyle name="Normal 18 2 2 2 2 2 5" xfId="12555" xr:uid="{00000000-0005-0000-0000-00000B310000}"/>
    <cellStyle name="Normal 18 2 2 2 2 2 5 3" xfId="27653" xr:uid="{00000000-0005-0000-0000-0000056C0000}"/>
    <cellStyle name="Normal 18 2 2 2 2 2 6" xfId="7534" xr:uid="{00000000-0005-0000-0000-00006E1D0000}"/>
    <cellStyle name="Normal 18 2 2 2 2 2 6 3" xfId="22636" xr:uid="{00000000-0005-0000-0000-00006C580000}"/>
    <cellStyle name="Normal 18 2 2 2 2 2 8" xfId="17623" xr:uid="{00000000-0005-0000-0000-0000D7440000}"/>
    <cellStyle name="Normal 18 2 2 2 2 3" xfId="2881" xr:uid="{00000000-0005-0000-0000-0000410B0000}"/>
    <cellStyle name="Normal 18 2 2 2 2 3 2" xfId="4571" xr:uid="{00000000-0005-0000-0000-0000DB110000}"/>
    <cellStyle name="Normal 18 2 2 2 2 3 2 2" xfId="14644" xr:uid="{00000000-0005-0000-0000-000034390000}"/>
    <cellStyle name="Normal 18 2 2 2 2 3 2 2 3" xfId="29742" xr:uid="{00000000-0005-0000-0000-00002E740000}"/>
    <cellStyle name="Normal 18 2 2 2 2 3 2 3" xfId="9624" xr:uid="{00000000-0005-0000-0000-000098250000}"/>
    <cellStyle name="Normal 18 2 2 2 2 3 2 3 3" xfId="24725" xr:uid="{00000000-0005-0000-0000-000095600000}"/>
    <cellStyle name="Normal 18 2 2 2 2 3 2 5" xfId="19712" xr:uid="{00000000-0005-0000-0000-0000004D0000}"/>
    <cellStyle name="Normal 18 2 2 2 2 3 3" xfId="6263" xr:uid="{00000000-0005-0000-0000-000077180000}"/>
    <cellStyle name="Normal 18 2 2 2 2 3 3 2" xfId="16315" xr:uid="{00000000-0005-0000-0000-0000BB3F0000}"/>
    <cellStyle name="Normal 18 2 2 2 2 3 3 3" xfId="11295" xr:uid="{00000000-0005-0000-0000-00001F2C0000}"/>
    <cellStyle name="Normal 18 2 2 2 2 3 3 3 3" xfId="26396" xr:uid="{00000000-0005-0000-0000-00001C670000}"/>
    <cellStyle name="Normal 18 2 2 2 2 3 3 5" xfId="21383" xr:uid="{00000000-0005-0000-0000-000087530000}"/>
    <cellStyle name="Normal 18 2 2 2 2 3 4" xfId="12973" xr:uid="{00000000-0005-0000-0000-0000AD320000}"/>
    <cellStyle name="Normal 18 2 2 2 2 3 4 3" xfId="28071" xr:uid="{00000000-0005-0000-0000-0000A76D0000}"/>
    <cellStyle name="Normal 18 2 2 2 2 3 5" xfId="7952" xr:uid="{00000000-0005-0000-0000-0000101F0000}"/>
    <cellStyle name="Normal 18 2 2 2 2 3 5 3" xfId="23054" xr:uid="{00000000-0005-0000-0000-00000E5A0000}"/>
    <cellStyle name="Normal 18 2 2 2 2 3 7" xfId="18041" xr:uid="{00000000-0005-0000-0000-000079460000}"/>
    <cellStyle name="Normal 18 2 2 2 2 4" xfId="3734" xr:uid="{00000000-0005-0000-0000-0000960E0000}"/>
    <cellStyle name="Normal 18 2 2 2 2 4 2" xfId="13808" xr:uid="{00000000-0005-0000-0000-0000F0350000}"/>
    <cellStyle name="Normal 18 2 2 2 2 4 2 3" xfId="28906" xr:uid="{00000000-0005-0000-0000-0000EA700000}"/>
    <cellStyle name="Normal 18 2 2 2 2 4 3" xfId="8788" xr:uid="{00000000-0005-0000-0000-000054220000}"/>
    <cellStyle name="Normal 18 2 2 2 2 4 3 3" xfId="23889" xr:uid="{00000000-0005-0000-0000-0000515D0000}"/>
    <cellStyle name="Normal 18 2 2 2 2 4 5" xfId="18876" xr:uid="{00000000-0005-0000-0000-0000BC490000}"/>
    <cellStyle name="Normal 18 2 2 2 2 5" xfId="5427" xr:uid="{00000000-0005-0000-0000-000033150000}"/>
    <cellStyle name="Normal 18 2 2 2 2 5 2" xfId="15479" xr:uid="{00000000-0005-0000-0000-0000773C0000}"/>
    <cellStyle name="Normal 18 2 2 2 2 5 2 3" xfId="30577" xr:uid="{00000000-0005-0000-0000-000071770000}"/>
    <cellStyle name="Normal 18 2 2 2 2 5 3" xfId="10459" xr:uid="{00000000-0005-0000-0000-0000DB280000}"/>
    <cellStyle name="Normal 18 2 2 2 2 5 3 3" xfId="25560" xr:uid="{00000000-0005-0000-0000-0000D8630000}"/>
    <cellStyle name="Normal 18 2 2 2 2 5 5" xfId="20547" xr:uid="{00000000-0005-0000-0000-000043500000}"/>
    <cellStyle name="Normal 18 2 2 2 2 6" xfId="12137" xr:uid="{00000000-0005-0000-0000-0000692F0000}"/>
    <cellStyle name="Normal 18 2 2 2 2 6 3" xfId="27235" xr:uid="{00000000-0005-0000-0000-0000636A0000}"/>
    <cellStyle name="Normal 18 2 2 2 2 7" xfId="7116" xr:uid="{00000000-0005-0000-0000-0000CC1B0000}"/>
    <cellStyle name="Normal 18 2 2 2 2 7 3" xfId="22218" xr:uid="{00000000-0005-0000-0000-0000CA560000}"/>
    <cellStyle name="Normal 18 2 2 2 2 9" xfId="17205" xr:uid="{00000000-0005-0000-0000-000035430000}"/>
    <cellStyle name="Normal 18 2 2 2 3" xfId="2252" xr:uid="{00000000-0005-0000-0000-0000CC080000}"/>
    <cellStyle name="Normal 18 2 2 2 3 2" xfId="3091" xr:uid="{00000000-0005-0000-0000-0000130C0000}"/>
    <cellStyle name="Normal 18 2 2 2 3 2 2" xfId="4781" xr:uid="{00000000-0005-0000-0000-0000AD120000}"/>
    <cellStyle name="Normal 18 2 2 2 3 2 2 2" xfId="14854" xr:uid="{00000000-0005-0000-0000-0000063A0000}"/>
    <cellStyle name="Normal 18 2 2 2 3 2 2 2 3" xfId="29952" xr:uid="{00000000-0005-0000-0000-000000750000}"/>
    <cellStyle name="Normal 18 2 2 2 3 2 2 3" xfId="9834" xr:uid="{00000000-0005-0000-0000-00006A260000}"/>
    <cellStyle name="Normal 18 2 2 2 3 2 2 3 3" xfId="24935" xr:uid="{00000000-0005-0000-0000-000067610000}"/>
    <cellStyle name="Normal 18 2 2 2 3 2 2 5" xfId="19922" xr:uid="{00000000-0005-0000-0000-0000D24D0000}"/>
    <cellStyle name="Normal 18 2 2 2 3 2 3" xfId="6473" xr:uid="{00000000-0005-0000-0000-000049190000}"/>
    <cellStyle name="Normal 18 2 2 2 3 2 3 2" xfId="16525" xr:uid="{00000000-0005-0000-0000-00008D400000}"/>
    <cellStyle name="Normal 18 2 2 2 3 2 3 3" xfId="11505" xr:uid="{00000000-0005-0000-0000-0000F12C0000}"/>
    <cellStyle name="Normal 18 2 2 2 3 2 3 3 3" xfId="26606" xr:uid="{00000000-0005-0000-0000-0000EE670000}"/>
    <cellStyle name="Normal 18 2 2 2 3 2 3 5" xfId="21593" xr:uid="{00000000-0005-0000-0000-000059540000}"/>
    <cellStyle name="Normal 18 2 2 2 3 2 4" xfId="13183" xr:uid="{00000000-0005-0000-0000-00007F330000}"/>
    <cellStyle name="Normal 18 2 2 2 3 2 4 3" xfId="28281" xr:uid="{00000000-0005-0000-0000-0000796E0000}"/>
    <cellStyle name="Normal 18 2 2 2 3 2 5" xfId="8162" xr:uid="{00000000-0005-0000-0000-0000E21F0000}"/>
    <cellStyle name="Normal 18 2 2 2 3 2 5 3" xfId="23264" xr:uid="{00000000-0005-0000-0000-0000E05A0000}"/>
    <cellStyle name="Normal 18 2 2 2 3 2 7" xfId="18251" xr:uid="{00000000-0005-0000-0000-00004B470000}"/>
    <cellStyle name="Normal 18 2 2 2 3 3" xfId="3944" xr:uid="{00000000-0005-0000-0000-0000680F0000}"/>
    <cellStyle name="Normal 18 2 2 2 3 3 2" xfId="14018" xr:uid="{00000000-0005-0000-0000-0000C2360000}"/>
    <cellStyle name="Normal 18 2 2 2 3 3 2 3" xfId="29116" xr:uid="{00000000-0005-0000-0000-0000BC710000}"/>
    <cellStyle name="Normal 18 2 2 2 3 3 3" xfId="8998" xr:uid="{00000000-0005-0000-0000-000026230000}"/>
    <cellStyle name="Normal 18 2 2 2 3 3 3 3" xfId="24099" xr:uid="{00000000-0005-0000-0000-0000235E0000}"/>
    <cellStyle name="Normal 18 2 2 2 3 3 5" xfId="19086" xr:uid="{00000000-0005-0000-0000-00008E4A0000}"/>
    <cellStyle name="Normal 18 2 2 2 3 4" xfId="5637" xr:uid="{00000000-0005-0000-0000-000005160000}"/>
    <cellStyle name="Normal 18 2 2 2 3 4 2" xfId="15689" xr:uid="{00000000-0005-0000-0000-0000493D0000}"/>
    <cellStyle name="Normal 18 2 2 2 3 4 2 3" xfId="30787" xr:uid="{00000000-0005-0000-0000-000043780000}"/>
    <cellStyle name="Normal 18 2 2 2 3 4 3" xfId="10669" xr:uid="{00000000-0005-0000-0000-0000AD290000}"/>
    <cellStyle name="Normal 18 2 2 2 3 4 3 3" xfId="25770" xr:uid="{00000000-0005-0000-0000-0000AA640000}"/>
    <cellStyle name="Normal 18 2 2 2 3 4 5" xfId="20757" xr:uid="{00000000-0005-0000-0000-000015510000}"/>
    <cellStyle name="Normal 18 2 2 2 3 5" xfId="12347" xr:uid="{00000000-0005-0000-0000-00003B300000}"/>
    <cellStyle name="Normal 18 2 2 2 3 5 3" xfId="27445" xr:uid="{00000000-0005-0000-0000-0000356B0000}"/>
    <cellStyle name="Normal 18 2 2 2 3 6" xfId="7326" xr:uid="{00000000-0005-0000-0000-00009E1C0000}"/>
    <cellStyle name="Normal 18 2 2 2 3 6 3" xfId="22428" xr:uid="{00000000-0005-0000-0000-00009C570000}"/>
    <cellStyle name="Normal 18 2 2 2 3 8" xfId="17415" xr:uid="{00000000-0005-0000-0000-000007440000}"/>
    <cellStyle name="Normal 18 2 2 2 4" xfId="2673" xr:uid="{00000000-0005-0000-0000-0000710A0000}"/>
    <cellStyle name="Normal 18 2 2 2 4 2" xfId="4363" xr:uid="{00000000-0005-0000-0000-00000B110000}"/>
    <cellStyle name="Normal 18 2 2 2 4 2 2" xfId="14436" xr:uid="{00000000-0005-0000-0000-000064380000}"/>
    <cellStyle name="Normal 18 2 2 2 4 2 2 3" xfId="29534" xr:uid="{00000000-0005-0000-0000-00005E730000}"/>
    <cellStyle name="Normal 18 2 2 2 4 2 3" xfId="9416" xr:uid="{00000000-0005-0000-0000-0000C8240000}"/>
    <cellStyle name="Normal 18 2 2 2 4 2 3 3" xfId="24517" xr:uid="{00000000-0005-0000-0000-0000C55F0000}"/>
    <cellStyle name="Normal 18 2 2 2 4 2 5" xfId="19504" xr:uid="{00000000-0005-0000-0000-0000304C0000}"/>
    <cellStyle name="Normal 18 2 2 2 4 3" xfId="6055" xr:uid="{00000000-0005-0000-0000-0000A7170000}"/>
    <cellStyle name="Normal 18 2 2 2 4 3 2" xfId="16107" xr:uid="{00000000-0005-0000-0000-0000EB3E0000}"/>
    <cellStyle name="Normal 18 2 2 2 4 3 3" xfId="11087" xr:uid="{00000000-0005-0000-0000-00004F2B0000}"/>
    <cellStyle name="Normal 18 2 2 2 4 3 3 3" xfId="26188" xr:uid="{00000000-0005-0000-0000-00004C660000}"/>
    <cellStyle name="Normal 18 2 2 2 4 3 5" xfId="21175" xr:uid="{00000000-0005-0000-0000-0000B7520000}"/>
    <cellStyle name="Normal 18 2 2 2 4 4" xfId="12765" xr:uid="{00000000-0005-0000-0000-0000DD310000}"/>
    <cellStyle name="Normal 18 2 2 2 4 4 3" xfId="27863" xr:uid="{00000000-0005-0000-0000-0000D76C0000}"/>
    <cellStyle name="Normal 18 2 2 2 4 5" xfId="7744" xr:uid="{00000000-0005-0000-0000-0000401E0000}"/>
    <cellStyle name="Normal 18 2 2 2 4 5 3" xfId="22846" xr:uid="{00000000-0005-0000-0000-00003E590000}"/>
    <cellStyle name="Normal 18 2 2 2 4 7" xfId="17833" xr:uid="{00000000-0005-0000-0000-0000A9450000}"/>
    <cellStyle name="Normal 18 2 2 2 5" xfId="3526" xr:uid="{00000000-0005-0000-0000-0000C60D0000}"/>
    <cellStyle name="Normal 18 2 2 2 5 2" xfId="13600" xr:uid="{00000000-0005-0000-0000-000020350000}"/>
    <cellStyle name="Normal 18 2 2 2 5 2 3" xfId="28698" xr:uid="{00000000-0005-0000-0000-00001A700000}"/>
    <cellStyle name="Normal 18 2 2 2 5 3" xfId="8580" xr:uid="{00000000-0005-0000-0000-000084210000}"/>
    <cellStyle name="Normal 18 2 2 2 5 3 3" xfId="23681" xr:uid="{00000000-0005-0000-0000-0000815C0000}"/>
    <cellStyle name="Normal 18 2 2 2 5 5" xfId="18668" xr:uid="{00000000-0005-0000-0000-0000EC480000}"/>
    <cellStyle name="Normal 18 2 2 2 6" xfId="5219" xr:uid="{00000000-0005-0000-0000-000063140000}"/>
    <cellStyle name="Normal 18 2 2 2 6 2" xfId="15271" xr:uid="{00000000-0005-0000-0000-0000A73B0000}"/>
    <cellStyle name="Normal 18 2 2 2 6 2 3" xfId="30369" xr:uid="{00000000-0005-0000-0000-0000A1760000}"/>
    <cellStyle name="Normal 18 2 2 2 6 3" xfId="10251" xr:uid="{00000000-0005-0000-0000-00000B280000}"/>
    <cellStyle name="Normal 18 2 2 2 6 3 3" xfId="25352" xr:uid="{00000000-0005-0000-0000-000008630000}"/>
    <cellStyle name="Normal 18 2 2 2 6 5" xfId="20339" xr:uid="{00000000-0005-0000-0000-0000734F0000}"/>
    <cellStyle name="Normal 18 2 2 2 7" xfId="11929" xr:uid="{00000000-0005-0000-0000-0000992E0000}"/>
    <cellStyle name="Normal 18 2 2 2 7 3" xfId="27027" xr:uid="{00000000-0005-0000-0000-000093690000}"/>
    <cellStyle name="Normal 18 2 2 2 8" xfId="6908" xr:uid="{00000000-0005-0000-0000-0000FC1A0000}"/>
    <cellStyle name="Normal 18 2 2 2 8 3" xfId="22010" xr:uid="{00000000-0005-0000-0000-0000FA550000}"/>
    <cellStyle name="Normal 18 2 2 3" xfId="1935" xr:uid="{00000000-0005-0000-0000-00008F070000}"/>
    <cellStyle name="Normal 18 2 2 3 2" xfId="2356" xr:uid="{00000000-0005-0000-0000-000034090000}"/>
    <cellStyle name="Normal 18 2 2 3 2 2" xfId="3195" xr:uid="{00000000-0005-0000-0000-00007B0C0000}"/>
    <cellStyle name="Normal 18 2 2 3 2 2 2" xfId="4885" xr:uid="{00000000-0005-0000-0000-000015130000}"/>
    <cellStyle name="Normal 18 2 2 3 2 2 2 2" xfId="14958" xr:uid="{00000000-0005-0000-0000-00006E3A0000}"/>
    <cellStyle name="Normal 18 2 2 3 2 2 2 2 3" xfId="30056" xr:uid="{00000000-0005-0000-0000-000068750000}"/>
    <cellStyle name="Normal 18 2 2 3 2 2 2 3" xfId="9938" xr:uid="{00000000-0005-0000-0000-0000D2260000}"/>
    <cellStyle name="Normal 18 2 2 3 2 2 2 3 3" xfId="25039" xr:uid="{00000000-0005-0000-0000-0000CF610000}"/>
    <cellStyle name="Normal 18 2 2 3 2 2 2 5" xfId="20026" xr:uid="{00000000-0005-0000-0000-00003A4E0000}"/>
    <cellStyle name="Normal 18 2 2 3 2 2 3" xfId="6577" xr:uid="{00000000-0005-0000-0000-0000B1190000}"/>
    <cellStyle name="Normal 18 2 2 3 2 2 3 2" xfId="16629" xr:uid="{00000000-0005-0000-0000-0000F5400000}"/>
    <cellStyle name="Normal 18 2 2 3 2 2 3 3" xfId="11609" xr:uid="{00000000-0005-0000-0000-0000592D0000}"/>
    <cellStyle name="Normal 18 2 2 3 2 2 3 3 3" xfId="26710" xr:uid="{00000000-0005-0000-0000-000056680000}"/>
    <cellStyle name="Normal 18 2 2 3 2 2 3 5" xfId="21697" xr:uid="{00000000-0005-0000-0000-0000C1540000}"/>
    <cellStyle name="Normal 18 2 2 3 2 2 4" xfId="13287" xr:uid="{00000000-0005-0000-0000-0000E7330000}"/>
    <cellStyle name="Normal 18 2 2 3 2 2 4 3" xfId="28385" xr:uid="{00000000-0005-0000-0000-0000E16E0000}"/>
    <cellStyle name="Normal 18 2 2 3 2 2 5" xfId="8266" xr:uid="{00000000-0005-0000-0000-00004A200000}"/>
    <cellStyle name="Normal 18 2 2 3 2 2 5 3" xfId="23368" xr:uid="{00000000-0005-0000-0000-0000485B0000}"/>
    <cellStyle name="Normal 18 2 2 3 2 2 7" xfId="18355" xr:uid="{00000000-0005-0000-0000-0000B3470000}"/>
    <cellStyle name="Normal 18 2 2 3 2 3" xfId="4048" xr:uid="{00000000-0005-0000-0000-0000D00F0000}"/>
    <cellStyle name="Normal 18 2 2 3 2 3 2" xfId="14122" xr:uid="{00000000-0005-0000-0000-00002A370000}"/>
    <cellStyle name="Normal 18 2 2 3 2 3 2 3" xfId="29220" xr:uid="{00000000-0005-0000-0000-000024720000}"/>
    <cellStyle name="Normal 18 2 2 3 2 3 3" xfId="9102" xr:uid="{00000000-0005-0000-0000-00008E230000}"/>
    <cellStyle name="Normal 18 2 2 3 2 3 3 3" xfId="24203" xr:uid="{00000000-0005-0000-0000-00008B5E0000}"/>
    <cellStyle name="Normal 18 2 2 3 2 3 5" xfId="19190" xr:uid="{00000000-0005-0000-0000-0000F64A0000}"/>
    <cellStyle name="Normal 18 2 2 3 2 4" xfId="5741" xr:uid="{00000000-0005-0000-0000-00006D160000}"/>
    <cellStyle name="Normal 18 2 2 3 2 4 2" xfId="15793" xr:uid="{00000000-0005-0000-0000-0000B13D0000}"/>
    <cellStyle name="Normal 18 2 2 3 2 4 2 3" xfId="30891" xr:uid="{00000000-0005-0000-0000-0000AB780000}"/>
    <cellStyle name="Normal 18 2 2 3 2 4 3" xfId="10773" xr:uid="{00000000-0005-0000-0000-0000152A0000}"/>
    <cellStyle name="Normal 18 2 2 3 2 4 3 3" xfId="25874" xr:uid="{00000000-0005-0000-0000-000012650000}"/>
    <cellStyle name="Normal 18 2 2 3 2 4 5" xfId="20861" xr:uid="{00000000-0005-0000-0000-00007D510000}"/>
    <cellStyle name="Normal 18 2 2 3 2 5" xfId="12451" xr:uid="{00000000-0005-0000-0000-0000A3300000}"/>
    <cellStyle name="Normal 18 2 2 3 2 5 3" xfId="27549" xr:uid="{00000000-0005-0000-0000-00009D6B0000}"/>
    <cellStyle name="Normal 18 2 2 3 2 6" xfId="7430" xr:uid="{00000000-0005-0000-0000-0000061D0000}"/>
    <cellStyle name="Normal 18 2 2 3 2 6 3" xfId="22532" xr:uid="{00000000-0005-0000-0000-000004580000}"/>
    <cellStyle name="Normal 18 2 2 3 2 8" xfId="17519" xr:uid="{00000000-0005-0000-0000-00006F440000}"/>
    <cellStyle name="Normal 18 2 2 3 3" xfId="2777" xr:uid="{00000000-0005-0000-0000-0000D90A0000}"/>
    <cellStyle name="Normal 18 2 2 3 3 2" xfId="4467" xr:uid="{00000000-0005-0000-0000-000073110000}"/>
    <cellStyle name="Normal 18 2 2 3 3 2 2" xfId="14540" xr:uid="{00000000-0005-0000-0000-0000CC380000}"/>
    <cellStyle name="Normal 18 2 2 3 3 2 2 3" xfId="29638" xr:uid="{00000000-0005-0000-0000-0000C6730000}"/>
    <cellStyle name="Normal 18 2 2 3 3 2 3" xfId="9520" xr:uid="{00000000-0005-0000-0000-000030250000}"/>
    <cellStyle name="Normal 18 2 2 3 3 2 3 3" xfId="24621" xr:uid="{00000000-0005-0000-0000-00002D600000}"/>
    <cellStyle name="Normal 18 2 2 3 3 2 5" xfId="19608" xr:uid="{00000000-0005-0000-0000-0000984C0000}"/>
    <cellStyle name="Normal 18 2 2 3 3 3" xfId="6159" xr:uid="{00000000-0005-0000-0000-00000F180000}"/>
    <cellStyle name="Normal 18 2 2 3 3 3 2" xfId="16211" xr:uid="{00000000-0005-0000-0000-0000533F0000}"/>
    <cellStyle name="Normal 18 2 2 3 3 3 3" xfId="11191" xr:uid="{00000000-0005-0000-0000-0000B72B0000}"/>
    <cellStyle name="Normal 18 2 2 3 3 3 3 3" xfId="26292" xr:uid="{00000000-0005-0000-0000-0000B4660000}"/>
    <cellStyle name="Normal 18 2 2 3 3 3 5" xfId="21279" xr:uid="{00000000-0005-0000-0000-00001F530000}"/>
    <cellStyle name="Normal 18 2 2 3 3 4" xfId="12869" xr:uid="{00000000-0005-0000-0000-000045320000}"/>
    <cellStyle name="Normal 18 2 2 3 3 4 3" xfId="27967" xr:uid="{00000000-0005-0000-0000-00003F6D0000}"/>
    <cellStyle name="Normal 18 2 2 3 3 5" xfId="7848" xr:uid="{00000000-0005-0000-0000-0000A81E0000}"/>
    <cellStyle name="Normal 18 2 2 3 3 5 3" xfId="22950" xr:uid="{00000000-0005-0000-0000-0000A6590000}"/>
    <cellStyle name="Normal 18 2 2 3 3 7" xfId="17937" xr:uid="{00000000-0005-0000-0000-000011460000}"/>
    <cellStyle name="Normal 18 2 2 3 4" xfId="3630" xr:uid="{00000000-0005-0000-0000-00002E0E0000}"/>
    <cellStyle name="Normal 18 2 2 3 4 2" xfId="13704" xr:uid="{00000000-0005-0000-0000-000088350000}"/>
    <cellStyle name="Normal 18 2 2 3 4 2 3" xfId="28802" xr:uid="{00000000-0005-0000-0000-000082700000}"/>
    <cellStyle name="Normal 18 2 2 3 4 3" xfId="8684" xr:uid="{00000000-0005-0000-0000-0000EC210000}"/>
    <cellStyle name="Normal 18 2 2 3 4 3 3" xfId="23785" xr:uid="{00000000-0005-0000-0000-0000E95C0000}"/>
    <cellStyle name="Normal 18 2 2 3 4 5" xfId="18772" xr:uid="{00000000-0005-0000-0000-000054490000}"/>
    <cellStyle name="Normal 18 2 2 3 5" xfId="5323" xr:uid="{00000000-0005-0000-0000-0000CB140000}"/>
    <cellStyle name="Normal 18 2 2 3 5 2" xfId="15375" xr:uid="{00000000-0005-0000-0000-00000F3C0000}"/>
    <cellStyle name="Normal 18 2 2 3 5 2 3" xfId="30473" xr:uid="{00000000-0005-0000-0000-000009770000}"/>
    <cellStyle name="Normal 18 2 2 3 5 3" xfId="10355" xr:uid="{00000000-0005-0000-0000-000073280000}"/>
    <cellStyle name="Normal 18 2 2 3 5 3 3" xfId="25456" xr:uid="{00000000-0005-0000-0000-000070630000}"/>
    <cellStyle name="Normal 18 2 2 3 5 5" xfId="20443" xr:uid="{00000000-0005-0000-0000-0000DB4F0000}"/>
    <cellStyle name="Normal 18 2 2 3 6" xfId="12033" xr:uid="{00000000-0005-0000-0000-0000012F0000}"/>
    <cellStyle name="Normal 18 2 2 3 6 3" xfId="27131" xr:uid="{00000000-0005-0000-0000-0000FB690000}"/>
    <cellStyle name="Normal 18 2 2 3 7" xfId="7012" xr:uid="{00000000-0005-0000-0000-0000641B0000}"/>
    <cellStyle name="Normal 18 2 2 3 7 3" xfId="22114" xr:uid="{00000000-0005-0000-0000-000062560000}"/>
    <cellStyle name="Normal 18 2 2 3 9" xfId="17101" xr:uid="{00000000-0005-0000-0000-0000CD420000}"/>
    <cellStyle name="Normal 18 2 2 4" xfId="2148" xr:uid="{00000000-0005-0000-0000-000064080000}"/>
    <cellStyle name="Normal 18 2 2 4 2" xfId="2987" xr:uid="{00000000-0005-0000-0000-0000AB0B0000}"/>
    <cellStyle name="Normal 18 2 2 4 2 2" xfId="4677" xr:uid="{00000000-0005-0000-0000-000045120000}"/>
    <cellStyle name="Normal 18 2 2 4 2 2 2" xfId="14750" xr:uid="{00000000-0005-0000-0000-00009E390000}"/>
    <cellStyle name="Normal 18 2 2 4 2 2 2 3" xfId="29848" xr:uid="{00000000-0005-0000-0000-000098740000}"/>
    <cellStyle name="Normal 18 2 2 4 2 2 3" xfId="9730" xr:uid="{00000000-0005-0000-0000-000002260000}"/>
    <cellStyle name="Normal 18 2 2 4 2 2 3 3" xfId="24831" xr:uid="{00000000-0005-0000-0000-0000FF600000}"/>
    <cellStyle name="Normal 18 2 2 4 2 2 5" xfId="19818" xr:uid="{00000000-0005-0000-0000-00006A4D0000}"/>
    <cellStyle name="Normal 18 2 2 4 2 3" xfId="6369" xr:uid="{00000000-0005-0000-0000-0000E1180000}"/>
    <cellStyle name="Normal 18 2 2 4 2 3 2" xfId="16421" xr:uid="{00000000-0005-0000-0000-000025400000}"/>
    <cellStyle name="Normal 18 2 2 4 2 3 3" xfId="11401" xr:uid="{00000000-0005-0000-0000-0000892C0000}"/>
    <cellStyle name="Normal 18 2 2 4 2 3 3 3" xfId="26502" xr:uid="{00000000-0005-0000-0000-000086670000}"/>
    <cellStyle name="Normal 18 2 2 4 2 3 5" xfId="21489" xr:uid="{00000000-0005-0000-0000-0000F1530000}"/>
    <cellStyle name="Normal 18 2 2 4 2 4" xfId="13079" xr:uid="{00000000-0005-0000-0000-000017330000}"/>
    <cellStyle name="Normal 18 2 2 4 2 4 3" xfId="28177" xr:uid="{00000000-0005-0000-0000-0000116E0000}"/>
    <cellStyle name="Normal 18 2 2 4 2 5" xfId="8058" xr:uid="{00000000-0005-0000-0000-00007A1F0000}"/>
    <cellStyle name="Normal 18 2 2 4 2 5 3" xfId="23160" xr:uid="{00000000-0005-0000-0000-0000785A0000}"/>
    <cellStyle name="Normal 18 2 2 4 2 7" xfId="18147" xr:uid="{00000000-0005-0000-0000-0000E3460000}"/>
    <cellStyle name="Normal 18 2 2 4 3" xfId="3840" xr:uid="{00000000-0005-0000-0000-0000000F0000}"/>
    <cellStyle name="Normal 18 2 2 4 3 2" xfId="13914" xr:uid="{00000000-0005-0000-0000-00005A360000}"/>
    <cellStyle name="Normal 18 2 2 4 3 2 3" xfId="29012" xr:uid="{00000000-0005-0000-0000-000054710000}"/>
    <cellStyle name="Normal 18 2 2 4 3 3" xfId="8894" xr:uid="{00000000-0005-0000-0000-0000BE220000}"/>
    <cellStyle name="Normal 18 2 2 4 3 3 3" xfId="23995" xr:uid="{00000000-0005-0000-0000-0000BB5D0000}"/>
    <cellStyle name="Normal 18 2 2 4 3 5" xfId="18982" xr:uid="{00000000-0005-0000-0000-0000264A0000}"/>
    <cellStyle name="Normal 18 2 2 4 4" xfId="5533" xr:uid="{00000000-0005-0000-0000-00009D150000}"/>
    <cellStyle name="Normal 18 2 2 4 4 2" xfId="15585" xr:uid="{00000000-0005-0000-0000-0000E13C0000}"/>
    <cellStyle name="Normal 18 2 2 4 4 2 3" xfId="30683" xr:uid="{00000000-0005-0000-0000-0000DB770000}"/>
    <cellStyle name="Normal 18 2 2 4 4 3" xfId="10565" xr:uid="{00000000-0005-0000-0000-000045290000}"/>
    <cellStyle name="Normal 18 2 2 4 4 3 3" xfId="25666" xr:uid="{00000000-0005-0000-0000-000042640000}"/>
    <cellStyle name="Normal 18 2 2 4 4 5" xfId="20653" xr:uid="{00000000-0005-0000-0000-0000AD500000}"/>
    <cellStyle name="Normal 18 2 2 4 5" xfId="12243" xr:uid="{00000000-0005-0000-0000-0000D32F0000}"/>
    <cellStyle name="Normal 18 2 2 4 5 3" xfId="27341" xr:uid="{00000000-0005-0000-0000-0000CD6A0000}"/>
    <cellStyle name="Normal 18 2 2 4 6" xfId="7222" xr:uid="{00000000-0005-0000-0000-0000361C0000}"/>
    <cellStyle name="Normal 18 2 2 4 6 3" xfId="22324" xr:uid="{00000000-0005-0000-0000-000034570000}"/>
    <cellStyle name="Normal 18 2 2 4 8" xfId="17311" xr:uid="{00000000-0005-0000-0000-00009F430000}"/>
    <cellStyle name="Normal 18 2 2 5" xfId="2569" xr:uid="{00000000-0005-0000-0000-0000090A0000}"/>
    <cellStyle name="Normal 18 2 2 5 2" xfId="4259" xr:uid="{00000000-0005-0000-0000-0000A3100000}"/>
    <cellStyle name="Normal 18 2 2 5 2 2" xfId="14332" xr:uid="{00000000-0005-0000-0000-0000FC370000}"/>
    <cellStyle name="Normal 18 2 2 5 2 2 3" xfId="29430" xr:uid="{00000000-0005-0000-0000-0000F6720000}"/>
    <cellStyle name="Normal 18 2 2 5 2 3" xfId="9312" xr:uid="{00000000-0005-0000-0000-000060240000}"/>
    <cellStyle name="Normal 18 2 2 5 2 3 3" xfId="24413" xr:uid="{00000000-0005-0000-0000-00005D5F0000}"/>
    <cellStyle name="Normal 18 2 2 5 2 5" xfId="19400" xr:uid="{00000000-0005-0000-0000-0000C84B0000}"/>
    <cellStyle name="Normal 18 2 2 5 3" xfId="5951" xr:uid="{00000000-0005-0000-0000-00003F170000}"/>
    <cellStyle name="Normal 18 2 2 5 3 2" xfId="16003" xr:uid="{00000000-0005-0000-0000-0000833E0000}"/>
    <cellStyle name="Normal 18 2 2 5 3 3" xfId="10983" xr:uid="{00000000-0005-0000-0000-0000E72A0000}"/>
    <cellStyle name="Normal 18 2 2 5 3 3 3" xfId="26084" xr:uid="{00000000-0005-0000-0000-0000E4650000}"/>
    <cellStyle name="Normal 18 2 2 5 3 5" xfId="21071" xr:uid="{00000000-0005-0000-0000-00004F520000}"/>
    <cellStyle name="Normal 18 2 2 5 4" xfId="12661" xr:uid="{00000000-0005-0000-0000-000075310000}"/>
    <cellStyle name="Normal 18 2 2 5 4 3" xfId="27759" xr:uid="{00000000-0005-0000-0000-00006F6C0000}"/>
    <cellStyle name="Normal 18 2 2 5 5" xfId="7640" xr:uid="{00000000-0005-0000-0000-0000D81D0000}"/>
    <cellStyle name="Normal 18 2 2 5 5 3" xfId="22742" xr:uid="{00000000-0005-0000-0000-0000D6580000}"/>
    <cellStyle name="Normal 18 2 2 5 7" xfId="17729" xr:uid="{00000000-0005-0000-0000-000041450000}"/>
    <cellStyle name="Normal 18 2 2 6" xfId="3422" xr:uid="{00000000-0005-0000-0000-00005E0D0000}"/>
    <cellStyle name="Normal 18 2 2 6 2" xfId="13496" xr:uid="{00000000-0005-0000-0000-0000B8340000}"/>
    <cellStyle name="Normal 18 2 2 6 2 3" xfId="28594" xr:uid="{00000000-0005-0000-0000-0000B26F0000}"/>
    <cellStyle name="Normal 18 2 2 6 3" xfId="8476" xr:uid="{00000000-0005-0000-0000-00001C210000}"/>
    <cellStyle name="Normal 18 2 2 6 3 3" xfId="23577" xr:uid="{00000000-0005-0000-0000-0000195C0000}"/>
    <cellStyle name="Normal 18 2 2 6 5" xfId="18564" xr:uid="{00000000-0005-0000-0000-000084480000}"/>
    <cellStyle name="Normal 18 2 2 7" xfId="5115" xr:uid="{00000000-0005-0000-0000-0000FB130000}"/>
    <cellStyle name="Normal 18 2 2 7 2" xfId="15167" xr:uid="{00000000-0005-0000-0000-00003F3B0000}"/>
    <cellStyle name="Normal 18 2 2 7 2 3" xfId="30265" xr:uid="{00000000-0005-0000-0000-000039760000}"/>
    <cellStyle name="Normal 18 2 2 7 3" xfId="10147" xr:uid="{00000000-0005-0000-0000-0000A3270000}"/>
    <cellStyle name="Normal 18 2 2 7 3 3" xfId="25248" xr:uid="{00000000-0005-0000-0000-0000A0620000}"/>
    <cellStyle name="Normal 18 2 2 7 5" xfId="20235" xr:uid="{00000000-0005-0000-0000-00000B4F0000}"/>
    <cellStyle name="Normal 18 2 2 8" xfId="11825" xr:uid="{00000000-0005-0000-0000-0000312E0000}"/>
    <cellStyle name="Normal 18 2 2 8 3" xfId="26923" xr:uid="{00000000-0005-0000-0000-00002B690000}"/>
    <cellStyle name="Normal 18 2 2 9" xfId="6804" xr:uid="{00000000-0005-0000-0000-0000941A0000}"/>
    <cellStyle name="Normal 18 2 2 9 3" xfId="21906" xr:uid="{00000000-0005-0000-0000-000092550000}"/>
    <cellStyle name="Normal 18 2 3" xfId="1768" xr:uid="{00000000-0005-0000-0000-0000E8060000}"/>
    <cellStyle name="Normal 18 2 3 10" xfId="16945" xr:uid="{00000000-0005-0000-0000-000031420000}"/>
    <cellStyle name="Normal 18 2 3 2" xfId="1987" xr:uid="{00000000-0005-0000-0000-0000C3070000}"/>
    <cellStyle name="Normal 18 2 3 2 2" xfId="2408" xr:uid="{00000000-0005-0000-0000-000068090000}"/>
    <cellStyle name="Normal 18 2 3 2 2 2" xfId="3247" xr:uid="{00000000-0005-0000-0000-0000AF0C0000}"/>
    <cellStyle name="Normal 18 2 3 2 2 2 2" xfId="4937" xr:uid="{00000000-0005-0000-0000-000049130000}"/>
    <cellStyle name="Normal 18 2 3 2 2 2 2 2" xfId="15010" xr:uid="{00000000-0005-0000-0000-0000A23A0000}"/>
    <cellStyle name="Normal 18 2 3 2 2 2 2 2 3" xfId="30108" xr:uid="{00000000-0005-0000-0000-00009C750000}"/>
    <cellStyle name="Normal 18 2 3 2 2 2 2 3" xfId="9990" xr:uid="{00000000-0005-0000-0000-000006270000}"/>
    <cellStyle name="Normal 18 2 3 2 2 2 2 3 3" xfId="25091" xr:uid="{00000000-0005-0000-0000-000003620000}"/>
    <cellStyle name="Normal 18 2 3 2 2 2 2 5" xfId="20078" xr:uid="{00000000-0005-0000-0000-00006E4E0000}"/>
    <cellStyle name="Normal 18 2 3 2 2 2 3" xfId="6629" xr:uid="{00000000-0005-0000-0000-0000E5190000}"/>
    <cellStyle name="Normal 18 2 3 2 2 2 3 2" xfId="16681" xr:uid="{00000000-0005-0000-0000-000029410000}"/>
    <cellStyle name="Normal 18 2 3 2 2 2 3 3" xfId="11661" xr:uid="{00000000-0005-0000-0000-00008D2D0000}"/>
    <cellStyle name="Normal 18 2 3 2 2 2 3 3 3" xfId="26762" xr:uid="{00000000-0005-0000-0000-00008A680000}"/>
    <cellStyle name="Normal 18 2 3 2 2 2 3 5" xfId="21749" xr:uid="{00000000-0005-0000-0000-0000F5540000}"/>
    <cellStyle name="Normal 18 2 3 2 2 2 4" xfId="13339" xr:uid="{00000000-0005-0000-0000-00001B340000}"/>
    <cellStyle name="Normal 18 2 3 2 2 2 4 3" xfId="28437" xr:uid="{00000000-0005-0000-0000-0000156F0000}"/>
    <cellStyle name="Normal 18 2 3 2 2 2 5" xfId="8318" xr:uid="{00000000-0005-0000-0000-00007E200000}"/>
    <cellStyle name="Normal 18 2 3 2 2 2 5 3" xfId="23420" xr:uid="{00000000-0005-0000-0000-00007C5B0000}"/>
    <cellStyle name="Normal 18 2 3 2 2 2 7" xfId="18407" xr:uid="{00000000-0005-0000-0000-0000E7470000}"/>
    <cellStyle name="Normal 18 2 3 2 2 3" xfId="4100" xr:uid="{00000000-0005-0000-0000-000004100000}"/>
    <cellStyle name="Normal 18 2 3 2 2 3 2" xfId="14174" xr:uid="{00000000-0005-0000-0000-00005E370000}"/>
    <cellStyle name="Normal 18 2 3 2 2 3 2 3" xfId="29272" xr:uid="{00000000-0005-0000-0000-000058720000}"/>
    <cellStyle name="Normal 18 2 3 2 2 3 3" xfId="9154" xr:uid="{00000000-0005-0000-0000-0000C2230000}"/>
    <cellStyle name="Normal 18 2 3 2 2 3 3 3" xfId="24255" xr:uid="{00000000-0005-0000-0000-0000BF5E0000}"/>
    <cellStyle name="Normal 18 2 3 2 2 3 5" xfId="19242" xr:uid="{00000000-0005-0000-0000-00002A4B0000}"/>
    <cellStyle name="Normal 18 2 3 2 2 4" xfId="5793" xr:uid="{00000000-0005-0000-0000-0000A1160000}"/>
    <cellStyle name="Normal 18 2 3 2 2 4 2" xfId="15845" xr:uid="{00000000-0005-0000-0000-0000E53D0000}"/>
    <cellStyle name="Normal 18 2 3 2 2 4 2 3" xfId="30943" xr:uid="{00000000-0005-0000-0000-0000DF780000}"/>
    <cellStyle name="Normal 18 2 3 2 2 4 3" xfId="10825" xr:uid="{00000000-0005-0000-0000-0000492A0000}"/>
    <cellStyle name="Normal 18 2 3 2 2 4 3 3" xfId="25926" xr:uid="{00000000-0005-0000-0000-000046650000}"/>
    <cellStyle name="Normal 18 2 3 2 2 4 5" xfId="20913" xr:uid="{00000000-0005-0000-0000-0000B1510000}"/>
    <cellStyle name="Normal 18 2 3 2 2 5" xfId="12503" xr:uid="{00000000-0005-0000-0000-0000D7300000}"/>
    <cellStyle name="Normal 18 2 3 2 2 5 3" xfId="27601" xr:uid="{00000000-0005-0000-0000-0000D16B0000}"/>
    <cellStyle name="Normal 18 2 3 2 2 6" xfId="7482" xr:uid="{00000000-0005-0000-0000-00003A1D0000}"/>
    <cellStyle name="Normal 18 2 3 2 2 6 3" xfId="22584" xr:uid="{00000000-0005-0000-0000-000038580000}"/>
    <cellStyle name="Normal 18 2 3 2 2 8" xfId="17571" xr:uid="{00000000-0005-0000-0000-0000A3440000}"/>
    <cellStyle name="Normal 18 2 3 2 3" xfId="2829" xr:uid="{00000000-0005-0000-0000-00000D0B0000}"/>
    <cellStyle name="Normal 18 2 3 2 3 2" xfId="4519" xr:uid="{00000000-0005-0000-0000-0000A7110000}"/>
    <cellStyle name="Normal 18 2 3 2 3 2 2" xfId="14592" xr:uid="{00000000-0005-0000-0000-000000390000}"/>
    <cellStyle name="Normal 18 2 3 2 3 2 2 3" xfId="29690" xr:uid="{00000000-0005-0000-0000-0000FA730000}"/>
    <cellStyle name="Normal 18 2 3 2 3 2 3" xfId="9572" xr:uid="{00000000-0005-0000-0000-000064250000}"/>
    <cellStyle name="Normal 18 2 3 2 3 2 3 3" xfId="24673" xr:uid="{00000000-0005-0000-0000-000061600000}"/>
    <cellStyle name="Normal 18 2 3 2 3 2 5" xfId="19660" xr:uid="{00000000-0005-0000-0000-0000CC4C0000}"/>
    <cellStyle name="Normal 18 2 3 2 3 3" xfId="6211" xr:uid="{00000000-0005-0000-0000-000043180000}"/>
    <cellStyle name="Normal 18 2 3 2 3 3 2" xfId="16263" xr:uid="{00000000-0005-0000-0000-0000873F0000}"/>
    <cellStyle name="Normal 18 2 3 2 3 3 3" xfId="11243" xr:uid="{00000000-0005-0000-0000-0000EB2B0000}"/>
    <cellStyle name="Normal 18 2 3 2 3 3 3 3" xfId="26344" xr:uid="{00000000-0005-0000-0000-0000E8660000}"/>
    <cellStyle name="Normal 18 2 3 2 3 3 5" xfId="21331" xr:uid="{00000000-0005-0000-0000-000053530000}"/>
    <cellStyle name="Normal 18 2 3 2 3 4" xfId="12921" xr:uid="{00000000-0005-0000-0000-000079320000}"/>
    <cellStyle name="Normal 18 2 3 2 3 4 3" xfId="28019" xr:uid="{00000000-0005-0000-0000-0000736D0000}"/>
    <cellStyle name="Normal 18 2 3 2 3 5" xfId="7900" xr:uid="{00000000-0005-0000-0000-0000DC1E0000}"/>
    <cellStyle name="Normal 18 2 3 2 3 5 3" xfId="23002" xr:uid="{00000000-0005-0000-0000-0000DA590000}"/>
    <cellStyle name="Normal 18 2 3 2 3 7" xfId="17989" xr:uid="{00000000-0005-0000-0000-000045460000}"/>
    <cellStyle name="Normal 18 2 3 2 4" xfId="3682" xr:uid="{00000000-0005-0000-0000-0000620E0000}"/>
    <cellStyle name="Normal 18 2 3 2 4 2" xfId="13756" xr:uid="{00000000-0005-0000-0000-0000BC350000}"/>
    <cellStyle name="Normal 18 2 3 2 4 2 3" xfId="28854" xr:uid="{00000000-0005-0000-0000-0000B6700000}"/>
    <cellStyle name="Normal 18 2 3 2 4 3" xfId="8736" xr:uid="{00000000-0005-0000-0000-000020220000}"/>
    <cellStyle name="Normal 18 2 3 2 4 3 3" xfId="23837" xr:uid="{00000000-0005-0000-0000-00001D5D0000}"/>
    <cellStyle name="Normal 18 2 3 2 4 5" xfId="18824" xr:uid="{00000000-0005-0000-0000-000088490000}"/>
    <cellStyle name="Normal 18 2 3 2 5" xfId="5375" xr:uid="{00000000-0005-0000-0000-0000FF140000}"/>
    <cellStyle name="Normal 18 2 3 2 5 2" xfId="15427" xr:uid="{00000000-0005-0000-0000-0000433C0000}"/>
    <cellStyle name="Normal 18 2 3 2 5 2 3" xfId="30525" xr:uid="{00000000-0005-0000-0000-00003D770000}"/>
    <cellStyle name="Normal 18 2 3 2 5 3" xfId="10407" xr:uid="{00000000-0005-0000-0000-0000A7280000}"/>
    <cellStyle name="Normal 18 2 3 2 5 3 3" xfId="25508" xr:uid="{00000000-0005-0000-0000-0000A4630000}"/>
    <cellStyle name="Normal 18 2 3 2 5 5" xfId="20495" xr:uid="{00000000-0005-0000-0000-00000F500000}"/>
    <cellStyle name="Normal 18 2 3 2 6" xfId="12085" xr:uid="{00000000-0005-0000-0000-0000352F0000}"/>
    <cellStyle name="Normal 18 2 3 2 6 3" xfId="27183" xr:uid="{00000000-0005-0000-0000-00002F6A0000}"/>
    <cellStyle name="Normal 18 2 3 2 7" xfId="7064" xr:uid="{00000000-0005-0000-0000-0000981B0000}"/>
    <cellStyle name="Normal 18 2 3 2 7 3" xfId="22166" xr:uid="{00000000-0005-0000-0000-000096560000}"/>
    <cellStyle name="Normal 18 2 3 2 9" xfId="17153" xr:uid="{00000000-0005-0000-0000-000001430000}"/>
    <cellStyle name="Normal 18 2 3 3" xfId="2200" xr:uid="{00000000-0005-0000-0000-000098080000}"/>
    <cellStyle name="Normal 18 2 3 3 2" xfId="3039" xr:uid="{00000000-0005-0000-0000-0000DF0B0000}"/>
    <cellStyle name="Normal 18 2 3 3 2 2" xfId="4729" xr:uid="{00000000-0005-0000-0000-000079120000}"/>
    <cellStyle name="Normal 18 2 3 3 2 2 2" xfId="14802" xr:uid="{00000000-0005-0000-0000-0000D2390000}"/>
    <cellStyle name="Normal 18 2 3 3 2 2 2 3" xfId="29900" xr:uid="{00000000-0005-0000-0000-0000CC740000}"/>
    <cellStyle name="Normal 18 2 3 3 2 2 3" xfId="9782" xr:uid="{00000000-0005-0000-0000-000036260000}"/>
    <cellStyle name="Normal 18 2 3 3 2 2 3 3" xfId="24883" xr:uid="{00000000-0005-0000-0000-000033610000}"/>
    <cellStyle name="Normal 18 2 3 3 2 2 5" xfId="19870" xr:uid="{00000000-0005-0000-0000-00009E4D0000}"/>
    <cellStyle name="Normal 18 2 3 3 2 3" xfId="6421" xr:uid="{00000000-0005-0000-0000-000015190000}"/>
    <cellStyle name="Normal 18 2 3 3 2 3 2" xfId="16473" xr:uid="{00000000-0005-0000-0000-000059400000}"/>
    <cellStyle name="Normal 18 2 3 3 2 3 3" xfId="11453" xr:uid="{00000000-0005-0000-0000-0000BD2C0000}"/>
    <cellStyle name="Normal 18 2 3 3 2 3 3 3" xfId="26554" xr:uid="{00000000-0005-0000-0000-0000BA670000}"/>
    <cellStyle name="Normal 18 2 3 3 2 3 5" xfId="21541" xr:uid="{00000000-0005-0000-0000-000025540000}"/>
    <cellStyle name="Normal 18 2 3 3 2 4" xfId="13131" xr:uid="{00000000-0005-0000-0000-00004B330000}"/>
    <cellStyle name="Normal 18 2 3 3 2 4 3" xfId="28229" xr:uid="{00000000-0005-0000-0000-0000456E0000}"/>
    <cellStyle name="Normal 18 2 3 3 2 5" xfId="8110" xr:uid="{00000000-0005-0000-0000-0000AE1F0000}"/>
    <cellStyle name="Normal 18 2 3 3 2 5 3" xfId="23212" xr:uid="{00000000-0005-0000-0000-0000AC5A0000}"/>
    <cellStyle name="Normal 18 2 3 3 2 7" xfId="18199" xr:uid="{00000000-0005-0000-0000-000017470000}"/>
    <cellStyle name="Normal 18 2 3 3 3" xfId="3892" xr:uid="{00000000-0005-0000-0000-0000340F0000}"/>
    <cellStyle name="Normal 18 2 3 3 3 2" xfId="13966" xr:uid="{00000000-0005-0000-0000-00008E360000}"/>
    <cellStyle name="Normal 18 2 3 3 3 2 3" xfId="29064" xr:uid="{00000000-0005-0000-0000-000088710000}"/>
    <cellStyle name="Normal 18 2 3 3 3 3" xfId="8946" xr:uid="{00000000-0005-0000-0000-0000F2220000}"/>
    <cellStyle name="Normal 18 2 3 3 3 3 3" xfId="24047" xr:uid="{00000000-0005-0000-0000-0000EF5D0000}"/>
    <cellStyle name="Normal 18 2 3 3 3 5" xfId="19034" xr:uid="{00000000-0005-0000-0000-00005A4A0000}"/>
    <cellStyle name="Normal 18 2 3 3 4" xfId="5585" xr:uid="{00000000-0005-0000-0000-0000D1150000}"/>
    <cellStyle name="Normal 18 2 3 3 4 2" xfId="15637" xr:uid="{00000000-0005-0000-0000-0000153D0000}"/>
    <cellStyle name="Normal 18 2 3 3 4 2 3" xfId="30735" xr:uid="{00000000-0005-0000-0000-00000F780000}"/>
    <cellStyle name="Normal 18 2 3 3 4 3" xfId="10617" xr:uid="{00000000-0005-0000-0000-000079290000}"/>
    <cellStyle name="Normal 18 2 3 3 4 3 3" xfId="25718" xr:uid="{00000000-0005-0000-0000-000076640000}"/>
    <cellStyle name="Normal 18 2 3 3 4 5" xfId="20705" xr:uid="{00000000-0005-0000-0000-0000E1500000}"/>
    <cellStyle name="Normal 18 2 3 3 5" xfId="12295" xr:uid="{00000000-0005-0000-0000-000007300000}"/>
    <cellStyle name="Normal 18 2 3 3 5 3" xfId="27393" xr:uid="{00000000-0005-0000-0000-0000016B0000}"/>
    <cellStyle name="Normal 18 2 3 3 6" xfId="7274" xr:uid="{00000000-0005-0000-0000-00006A1C0000}"/>
    <cellStyle name="Normal 18 2 3 3 6 3" xfId="22376" xr:uid="{00000000-0005-0000-0000-000068570000}"/>
    <cellStyle name="Normal 18 2 3 3 8" xfId="17363" xr:uid="{00000000-0005-0000-0000-0000D3430000}"/>
    <cellStyle name="Normal 18 2 3 4" xfId="2621" xr:uid="{00000000-0005-0000-0000-00003D0A0000}"/>
    <cellStyle name="Normal 18 2 3 4 2" xfId="4311" xr:uid="{00000000-0005-0000-0000-0000D7100000}"/>
    <cellStyle name="Normal 18 2 3 4 2 2" xfId="14384" xr:uid="{00000000-0005-0000-0000-000030380000}"/>
    <cellStyle name="Normal 18 2 3 4 2 2 3" xfId="29482" xr:uid="{00000000-0005-0000-0000-00002A730000}"/>
    <cellStyle name="Normal 18 2 3 4 2 3" xfId="9364" xr:uid="{00000000-0005-0000-0000-000094240000}"/>
    <cellStyle name="Normal 18 2 3 4 2 3 3" xfId="24465" xr:uid="{00000000-0005-0000-0000-0000915F0000}"/>
    <cellStyle name="Normal 18 2 3 4 2 5" xfId="19452" xr:uid="{00000000-0005-0000-0000-0000FC4B0000}"/>
    <cellStyle name="Normal 18 2 3 4 3" xfId="6003" xr:uid="{00000000-0005-0000-0000-000073170000}"/>
    <cellStyle name="Normal 18 2 3 4 3 2" xfId="16055" xr:uid="{00000000-0005-0000-0000-0000B73E0000}"/>
    <cellStyle name="Normal 18 2 3 4 3 3" xfId="11035" xr:uid="{00000000-0005-0000-0000-00001B2B0000}"/>
    <cellStyle name="Normal 18 2 3 4 3 3 3" xfId="26136" xr:uid="{00000000-0005-0000-0000-000018660000}"/>
    <cellStyle name="Normal 18 2 3 4 3 5" xfId="21123" xr:uid="{00000000-0005-0000-0000-000083520000}"/>
    <cellStyle name="Normal 18 2 3 4 4" xfId="12713" xr:uid="{00000000-0005-0000-0000-0000A9310000}"/>
    <cellStyle name="Normal 18 2 3 4 4 3" xfId="27811" xr:uid="{00000000-0005-0000-0000-0000A36C0000}"/>
    <cellStyle name="Normal 18 2 3 4 5" xfId="7692" xr:uid="{00000000-0005-0000-0000-00000C1E0000}"/>
    <cellStyle name="Normal 18 2 3 4 5 3" xfId="22794" xr:uid="{00000000-0005-0000-0000-00000A590000}"/>
    <cellStyle name="Normal 18 2 3 4 7" xfId="17781" xr:uid="{00000000-0005-0000-0000-000075450000}"/>
    <cellStyle name="Normal 18 2 3 5" xfId="3474" xr:uid="{00000000-0005-0000-0000-0000920D0000}"/>
    <cellStyle name="Normal 18 2 3 5 2" xfId="13548" xr:uid="{00000000-0005-0000-0000-0000EC340000}"/>
    <cellStyle name="Normal 18 2 3 5 2 3" xfId="28646" xr:uid="{00000000-0005-0000-0000-0000E66F0000}"/>
    <cellStyle name="Normal 18 2 3 5 3" xfId="8528" xr:uid="{00000000-0005-0000-0000-000050210000}"/>
    <cellStyle name="Normal 18 2 3 5 3 3" xfId="23629" xr:uid="{00000000-0005-0000-0000-00004D5C0000}"/>
    <cellStyle name="Normal 18 2 3 5 5" xfId="18616" xr:uid="{00000000-0005-0000-0000-0000B8480000}"/>
    <cellStyle name="Normal 18 2 3 6" xfId="5167" xr:uid="{00000000-0005-0000-0000-00002F140000}"/>
    <cellStyle name="Normal 18 2 3 6 2" xfId="15219" xr:uid="{00000000-0005-0000-0000-0000733B0000}"/>
    <cellStyle name="Normal 18 2 3 6 2 3" xfId="30317" xr:uid="{00000000-0005-0000-0000-00006D760000}"/>
    <cellStyle name="Normal 18 2 3 6 3" xfId="10199" xr:uid="{00000000-0005-0000-0000-0000D7270000}"/>
    <cellStyle name="Normal 18 2 3 6 3 3" xfId="25300" xr:uid="{00000000-0005-0000-0000-0000D4620000}"/>
    <cellStyle name="Normal 18 2 3 6 5" xfId="20287" xr:uid="{00000000-0005-0000-0000-00003F4F0000}"/>
    <cellStyle name="Normal 18 2 3 7" xfId="11877" xr:uid="{00000000-0005-0000-0000-0000652E0000}"/>
    <cellStyle name="Normal 18 2 3 7 3" xfId="26975" xr:uid="{00000000-0005-0000-0000-00005F690000}"/>
    <cellStyle name="Normal 18 2 3 8" xfId="6856" xr:uid="{00000000-0005-0000-0000-0000C81A0000}"/>
    <cellStyle name="Normal 18 2 3 8 3" xfId="21958" xr:uid="{00000000-0005-0000-0000-0000C6550000}"/>
    <cellStyle name="Normal 18 2 4" xfId="1881" xr:uid="{00000000-0005-0000-0000-000059070000}"/>
    <cellStyle name="Normal 18 2 4 2" xfId="2304" xr:uid="{00000000-0005-0000-0000-000000090000}"/>
    <cellStyle name="Normal 18 2 4 2 2" xfId="3143" xr:uid="{00000000-0005-0000-0000-0000470C0000}"/>
    <cellStyle name="Normal 18 2 4 2 2 2" xfId="4833" xr:uid="{00000000-0005-0000-0000-0000E1120000}"/>
    <cellStyle name="Normal 18 2 4 2 2 2 2" xfId="14906" xr:uid="{00000000-0005-0000-0000-00003A3A0000}"/>
    <cellStyle name="Normal 18 2 4 2 2 2 2 3" xfId="30004" xr:uid="{00000000-0005-0000-0000-000034750000}"/>
    <cellStyle name="Normal 18 2 4 2 2 2 3" xfId="9886" xr:uid="{00000000-0005-0000-0000-00009E260000}"/>
    <cellStyle name="Normal 18 2 4 2 2 2 3 3" xfId="24987" xr:uid="{00000000-0005-0000-0000-00009B610000}"/>
    <cellStyle name="Normal 18 2 4 2 2 2 5" xfId="19974" xr:uid="{00000000-0005-0000-0000-0000064E0000}"/>
    <cellStyle name="Normal 18 2 4 2 2 3" xfId="6525" xr:uid="{00000000-0005-0000-0000-00007D190000}"/>
    <cellStyle name="Normal 18 2 4 2 2 3 2" xfId="16577" xr:uid="{00000000-0005-0000-0000-0000C1400000}"/>
    <cellStyle name="Normal 18 2 4 2 2 3 3" xfId="11557" xr:uid="{00000000-0005-0000-0000-0000252D0000}"/>
    <cellStyle name="Normal 18 2 4 2 2 3 3 3" xfId="26658" xr:uid="{00000000-0005-0000-0000-000022680000}"/>
    <cellStyle name="Normal 18 2 4 2 2 3 5" xfId="21645" xr:uid="{00000000-0005-0000-0000-00008D540000}"/>
    <cellStyle name="Normal 18 2 4 2 2 4" xfId="13235" xr:uid="{00000000-0005-0000-0000-0000B3330000}"/>
    <cellStyle name="Normal 18 2 4 2 2 4 3" xfId="28333" xr:uid="{00000000-0005-0000-0000-0000AD6E0000}"/>
    <cellStyle name="Normal 18 2 4 2 2 5" xfId="8214" xr:uid="{00000000-0005-0000-0000-000016200000}"/>
    <cellStyle name="Normal 18 2 4 2 2 5 3" xfId="23316" xr:uid="{00000000-0005-0000-0000-0000145B0000}"/>
    <cellStyle name="Normal 18 2 4 2 2 7" xfId="18303" xr:uid="{00000000-0005-0000-0000-00007F470000}"/>
    <cellStyle name="Normal 18 2 4 2 3" xfId="3996" xr:uid="{00000000-0005-0000-0000-00009C0F0000}"/>
    <cellStyle name="Normal 18 2 4 2 3 2" xfId="14070" xr:uid="{00000000-0005-0000-0000-0000F6360000}"/>
    <cellStyle name="Normal 18 2 4 2 3 2 3" xfId="29168" xr:uid="{00000000-0005-0000-0000-0000F0710000}"/>
    <cellStyle name="Normal 18 2 4 2 3 3" xfId="9050" xr:uid="{00000000-0005-0000-0000-00005A230000}"/>
    <cellStyle name="Normal 18 2 4 2 3 3 3" xfId="24151" xr:uid="{00000000-0005-0000-0000-0000575E0000}"/>
    <cellStyle name="Normal 18 2 4 2 3 5" xfId="19138" xr:uid="{00000000-0005-0000-0000-0000C24A0000}"/>
    <cellStyle name="Normal 18 2 4 2 4" xfId="5689" xr:uid="{00000000-0005-0000-0000-000039160000}"/>
    <cellStyle name="Normal 18 2 4 2 4 2" xfId="15741" xr:uid="{00000000-0005-0000-0000-00007D3D0000}"/>
    <cellStyle name="Normal 18 2 4 2 4 2 3" xfId="30839" xr:uid="{00000000-0005-0000-0000-000077780000}"/>
    <cellStyle name="Normal 18 2 4 2 4 3" xfId="10721" xr:uid="{00000000-0005-0000-0000-0000E1290000}"/>
    <cellStyle name="Normal 18 2 4 2 4 3 3" xfId="25822" xr:uid="{00000000-0005-0000-0000-0000DE640000}"/>
    <cellStyle name="Normal 18 2 4 2 4 5" xfId="20809" xr:uid="{00000000-0005-0000-0000-000049510000}"/>
    <cellStyle name="Normal 18 2 4 2 5" xfId="12399" xr:uid="{00000000-0005-0000-0000-00006F300000}"/>
    <cellStyle name="Normal 18 2 4 2 5 3" xfId="27497" xr:uid="{00000000-0005-0000-0000-0000696B0000}"/>
    <cellStyle name="Normal 18 2 4 2 6" xfId="7378" xr:uid="{00000000-0005-0000-0000-0000D21C0000}"/>
    <cellStyle name="Normal 18 2 4 2 6 3" xfId="22480" xr:uid="{00000000-0005-0000-0000-0000D0570000}"/>
    <cellStyle name="Normal 18 2 4 2 8" xfId="17467" xr:uid="{00000000-0005-0000-0000-00003B440000}"/>
    <cellStyle name="Normal 18 2 4 3" xfId="2725" xr:uid="{00000000-0005-0000-0000-0000A50A0000}"/>
    <cellStyle name="Normal 18 2 4 3 2" xfId="4415" xr:uid="{00000000-0005-0000-0000-00003F110000}"/>
    <cellStyle name="Normal 18 2 4 3 2 2" xfId="14488" xr:uid="{00000000-0005-0000-0000-000098380000}"/>
    <cellStyle name="Normal 18 2 4 3 2 2 3" xfId="29586" xr:uid="{00000000-0005-0000-0000-000092730000}"/>
    <cellStyle name="Normal 18 2 4 3 2 3" xfId="9468" xr:uid="{00000000-0005-0000-0000-0000FC240000}"/>
    <cellStyle name="Normal 18 2 4 3 2 3 3" xfId="24569" xr:uid="{00000000-0005-0000-0000-0000F95F0000}"/>
    <cellStyle name="Normal 18 2 4 3 2 5" xfId="19556" xr:uid="{00000000-0005-0000-0000-0000644C0000}"/>
    <cellStyle name="Normal 18 2 4 3 3" xfId="6107" xr:uid="{00000000-0005-0000-0000-0000DB170000}"/>
    <cellStyle name="Normal 18 2 4 3 3 2" xfId="16159" xr:uid="{00000000-0005-0000-0000-00001F3F0000}"/>
    <cellStyle name="Normal 18 2 4 3 3 3" xfId="11139" xr:uid="{00000000-0005-0000-0000-0000832B0000}"/>
    <cellStyle name="Normal 18 2 4 3 3 3 3" xfId="26240" xr:uid="{00000000-0005-0000-0000-000080660000}"/>
    <cellStyle name="Normal 18 2 4 3 3 5" xfId="21227" xr:uid="{00000000-0005-0000-0000-0000EB520000}"/>
    <cellStyle name="Normal 18 2 4 3 4" xfId="12817" xr:uid="{00000000-0005-0000-0000-000011320000}"/>
    <cellStyle name="Normal 18 2 4 3 4 3" xfId="27915" xr:uid="{00000000-0005-0000-0000-00000B6D0000}"/>
    <cellStyle name="Normal 18 2 4 3 5" xfId="7796" xr:uid="{00000000-0005-0000-0000-0000741E0000}"/>
    <cellStyle name="Normal 18 2 4 3 5 3" xfId="22898" xr:uid="{00000000-0005-0000-0000-000072590000}"/>
    <cellStyle name="Normal 18 2 4 3 7" xfId="17885" xr:uid="{00000000-0005-0000-0000-0000DD450000}"/>
    <cellStyle name="Normal 18 2 4 4" xfId="3578" xr:uid="{00000000-0005-0000-0000-0000FA0D0000}"/>
    <cellStyle name="Normal 18 2 4 4 2" xfId="13652" xr:uid="{00000000-0005-0000-0000-000054350000}"/>
    <cellStyle name="Normal 18 2 4 4 2 3" xfId="28750" xr:uid="{00000000-0005-0000-0000-00004E700000}"/>
    <cellStyle name="Normal 18 2 4 4 3" xfId="8632" xr:uid="{00000000-0005-0000-0000-0000B8210000}"/>
    <cellStyle name="Normal 18 2 4 4 3 3" xfId="23733" xr:uid="{00000000-0005-0000-0000-0000B55C0000}"/>
    <cellStyle name="Normal 18 2 4 4 5" xfId="18720" xr:uid="{00000000-0005-0000-0000-000020490000}"/>
    <cellStyle name="Normal 18 2 4 5" xfId="5271" xr:uid="{00000000-0005-0000-0000-000097140000}"/>
    <cellStyle name="Normal 18 2 4 5 2" xfId="15323" xr:uid="{00000000-0005-0000-0000-0000DB3B0000}"/>
    <cellStyle name="Normal 18 2 4 5 2 3" xfId="30421" xr:uid="{00000000-0005-0000-0000-0000D5760000}"/>
    <cellStyle name="Normal 18 2 4 5 3" xfId="10303" xr:uid="{00000000-0005-0000-0000-00003F280000}"/>
    <cellStyle name="Normal 18 2 4 5 3 3" xfId="25404" xr:uid="{00000000-0005-0000-0000-00003C630000}"/>
    <cellStyle name="Normal 18 2 4 5 5" xfId="20391" xr:uid="{00000000-0005-0000-0000-0000A74F0000}"/>
    <cellStyle name="Normal 18 2 4 6" xfId="11981" xr:uid="{00000000-0005-0000-0000-0000CD2E0000}"/>
    <cellStyle name="Normal 18 2 4 6 3" xfId="27079" xr:uid="{00000000-0005-0000-0000-0000C7690000}"/>
    <cellStyle name="Normal 18 2 4 7" xfId="6960" xr:uid="{00000000-0005-0000-0000-0000301B0000}"/>
    <cellStyle name="Normal 18 2 4 7 3" xfId="22062" xr:uid="{00000000-0005-0000-0000-00002E560000}"/>
    <cellStyle name="Normal 18 2 4 9" xfId="17049" xr:uid="{00000000-0005-0000-0000-000099420000}"/>
    <cellStyle name="Normal 18 2 5" xfId="2094" xr:uid="{00000000-0005-0000-0000-00002E080000}"/>
    <cellStyle name="Normal 18 2 5 2" xfId="2935" xr:uid="{00000000-0005-0000-0000-0000770B0000}"/>
    <cellStyle name="Normal 18 2 5 2 2" xfId="4625" xr:uid="{00000000-0005-0000-0000-000011120000}"/>
    <cellStyle name="Normal 18 2 5 2 2 2" xfId="14698" xr:uid="{00000000-0005-0000-0000-00006A390000}"/>
    <cellStyle name="Normal 18 2 5 2 2 2 3" xfId="29796" xr:uid="{00000000-0005-0000-0000-000064740000}"/>
    <cellStyle name="Normal 18 2 5 2 2 3" xfId="9678" xr:uid="{00000000-0005-0000-0000-0000CE250000}"/>
    <cellStyle name="Normal 18 2 5 2 2 3 3" xfId="24779" xr:uid="{00000000-0005-0000-0000-0000CB600000}"/>
    <cellStyle name="Normal 18 2 5 2 2 5" xfId="19766" xr:uid="{00000000-0005-0000-0000-0000364D0000}"/>
    <cellStyle name="Normal 18 2 5 2 3" xfId="6317" xr:uid="{00000000-0005-0000-0000-0000AD180000}"/>
    <cellStyle name="Normal 18 2 5 2 3 2" xfId="16369" xr:uid="{00000000-0005-0000-0000-0000F13F0000}"/>
    <cellStyle name="Normal 18 2 5 2 3 3" xfId="11349" xr:uid="{00000000-0005-0000-0000-0000552C0000}"/>
    <cellStyle name="Normal 18 2 5 2 3 3 3" xfId="26450" xr:uid="{00000000-0005-0000-0000-000052670000}"/>
    <cellStyle name="Normal 18 2 5 2 3 5" xfId="21437" xr:uid="{00000000-0005-0000-0000-0000BD530000}"/>
    <cellStyle name="Normal 18 2 5 2 4" xfId="13027" xr:uid="{00000000-0005-0000-0000-0000E3320000}"/>
    <cellStyle name="Normal 18 2 5 2 4 3" xfId="28125" xr:uid="{00000000-0005-0000-0000-0000DD6D0000}"/>
    <cellStyle name="Normal 18 2 5 2 5" xfId="8006" xr:uid="{00000000-0005-0000-0000-0000461F0000}"/>
    <cellStyle name="Normal 18 2 5 2 5 3" xfId="23108" xr:uid="{00000000-0005-0000-0000-0000445A0000}"/>
    <cellStyle name="Normal 18 2 5 2 7" xfId="18095" xr:uid="{00000000-0005-0000-0000-0000AF460000}"/>
    <cellStyle name="Normal 18 2 5 3" xfId="3788" xr:uid="{00000000-0005-0000-0000-0000CC0E0000}"/>
    <cellStyle name="Normal 18 2 5 3 2" xfId="13862" xr:uid="{00000000-0005-0000-0000-000026360000}"/>
    <cellStyle name="Normal 18 2 5 3 2 3" xfId="28960" xr:uid="{00000000-0005-0000-0000-000020710000}"/>
    <cellStyle name="Normal 18 2 5 3 3" xfId="8842" xr:uid="{00000000-0005-0000-0000-00008A220000}"/>
    <cellStyle name="Normal 18 2 5 3 3 3" xfId="23943" xr:uid="{00000000-0005-0000-0000-0000875D0000}"/>
    <cellStyle name="Normal 18 2 5 3 5" xfId="18930" xr:uid="{00000000-0005-0000-0000-0000F2490000}"/>
    <cellStyle name="Normal 18 2 5 4" xfId="5481" xr:uid="{00000000-0005-0000-0000-000069150000}"/>
    <cellStyle name="Normal 18 2 5 4 2" xfId="15533" xr:uid="{00000000-0005-0000-0000-0000AD3C0000}"/>
    <cellStyle name="Normal 18 2 5 4 2 3" xfId="30631" xr:uid="{00000000-0005-0000-0000-0000A7770000}"/>
    <cellStyle name="Normal 18 2 5 4 3" xfId="10513" xr:uid="{00000000-0005-0000-0000-000011290000}"/>
    <cellStyle name="Normal 18 2 5 4 3 3" xfId="25614" xr:uid="{00000000-0005-0000-0000-00000E640000}"/>
    <cellStyle name="Normal 18 2 5 4 5" xfId="20601" xr:uid="{00000000-0005-0000-0000-000079500000}"/>
    <cellStyle name="Normal 18 2 5 5" xfId="12191" xr:uid="{00000000-0005-0000-0000-00009F2F0000}"/>
    <cellStyle name="Normal 18 2 5 5 3" xfId="27289" xr:uid="{00000000-0005-0000-0000-0000996A0000}"/>
    <cellStyle name="Normal 18 2 5 6" xfId="7170" xr:uid="{00000000-0005-0000-0000-0000021C0000}"/>
    <cellStyle name="Normal 18 2 5 6 3" xfId="22272" xr:uid="{00000000-0005-0000-0000-000000570000}"/>
    <cellStyle name="Normal 18 2 5 8" xfId="17259" xr:uid="{00000000-0005-0000-0000-00006B430000}"/>
    <cellStyle name="Normal 18 2 6" xfId="2515" xr:uid="{00000000-0005-0000-0000-0000D3090000}"/>
    <cellStyle name="Normal 18 2 6 2" xfId="4207" xr:uid="{00000000-0005-0000-0000-00006F100000}"/>
    <cellStyle name="Normal 18 2 6 2 2" xfId="14280" xr:uid="{00000000-0005-0000-0000-0000C8370000}"/>
    <cellStyle name="Normal 18 2 6 2 2 3" xfId="29378" xr:uid="{00000000-0005-0000-0000-0000C2720000}"/>
    <cellStyle name="Normal 18 2 6 2 3" xfId="9260" xr:uid="{00000000-0005-0000-0000-00002C240000}"/>
    <cellStyle name="Normal 18 2 6 2 3 3" xfId="24361" xr:uid="{00000000-0005-0000-0000-0000295F0000}"/>
    <cellStyle name="Normal 18 2 6 2 5" xfId="19348" xr:uid="{00000000-0005-0000-0000-0000944B0000}"/>
    <cellStyle name="Normal 18 2 6 3" xfId="5899" xr:uid="{00000000-0005-0000-0000-00000B170000}"/>
    <cellStyle name="Normal 18 2 6 3 2" xfId="15951" xr:uid="{00000000-0005-0000-0000-00004F3E0000}"/>
    <cellStyle name="Normal 18 2 6 3 3" xfId="10931" xr:uid="{00000000-0005-0000-0000-0000B32A0000}"/>
    <cellStyle name="Normal 18 2 6 3 3 3" xfId="26032" xr:uid="{00000000-0005-0000-0000-0000B0650000}"/>
    <cellStyle name="Normal 18 2 6 3 5" xfId="21019" xr:uid="{00000000-0005-0000-0000-00001B520000}"/>
    <cellStyle name="Normal 18 2 6 4" xfId="12609" xr:uid="{00000000-0005-0000-0000-000041310000}"/>
    <cellStyle name="Normal 18 2 6 4 3" xfId="27707" xr:uid="{00000000-0005-0000-0000-00003B6C0000}"/>
    <cellStyle name="Normal 18 2 6 5" xfId="7588" xr:uid="{00000000-0005-0000-0000-0000A41D0000}"/>
    <cellStyle name="Normal 18 2 6 5 3" xfId="22690" xr:uid="{00000000-0005-0000-0000-0000A2580000}"/>
    <cellStyle name="Normal 18 2 6 7" xfId="17677" xr:uid="{00000000-0005-0000-0000-00000D450000}"/>
    <cellStyle name="Normal 18 2 7" xfId="3366" xr:uid="{00000000-0005-0000-0000-0000260D0000}"/>
    <cellStyle name="Normal 18 2 7 2" xfId="13444" xr:uid="{00000000-0005-0000-0000-000084340000}"/>
    <cellStyle name="Normal 18 2 7 2 3" xfId="28542" xr:uid="{00000000-0005-0000-0000-00007E6F0000}"/>
    <cellStyle name="Normal 18 2 7 3" xfId="8424" xr:uid="{00000000-0005-0000-0000-0000E8200000}"/>
    <cellStyle name="Normal 18 2 7 3 3" xfId="23525" xr:uid="{00000000-0005-0000-0000-0000E55B0000}"/>
    <cellStyle name="Normal 18 2 7 5" xfId="18512" xr:uid="{00000000-0005-0000-0000-000050480000}"/>
    <cellStyle name="Normal 18 2 8" xfId="5060" xr:uid="{00000000-0005-0000-0000-0000C4130000}"/>
    <cellStyle name="Normal 18 2 8 2" xfId="15115" xr:uid="{00000000-0005-0000-0000-00000B3B0000}"/>
    <cellStyle name="Normal 18 2 8 2 3" xfId="30213" xr:uid="{00000000-0005-0000-0000-000005760000}"/>
    <cellStyle name="Normal 18 2 8 3" xfId="10095" xr:uid="{00000000-0005-0000-0000-00006F270000}"/>
    <cellStyle name="Normal 18 2 8 3 3" xfId="25196" xr:uid="{00000000-0005-0000-0000-00006C620000}"/>
    <cellStyle name="Normal 18 2 8 5" xfId="20183" xr:uid="{00000000-0005-0000-0000-0000D74E0000}"/>
    <cellStyle name="Normal 18 2 9" xfId="11771" xr:uid="{00000000-0005-0000-0000-0000FB2D0000}"/>
    <cellStyle name="Normal 18 2 9 3" xfId="26871" xr:uid="{00000000-0005-0000-0000-0000F7680000}"/>
    <cellStyle name="Normal 19" xfId="933" xr:uid="{00000000-0005-0000-0000-0000A5030000}"/>
    <cellStyle name="Normal 19 2" xfId="1421" xr:uid="{00000000-0005-0000-0000-00008D050000}"/>
    <cellStyle name="Normal 19 2 10" xfId="6751" xr:uid="{00000000-0005-0000-0000-00005F1A0000}"/>
    <cellStyle name="Normal 19 2 10 3" xfId="21855" xr:uid="{00000000-0005-0000-0000-00005F550000}"/>
    <cellStyle name="Normal 19 2 12" xfId="16840" xr:uid="{00000000-0005-0000-0000-0000C8410000}"/>
    <cellStyle name="Normal 19 2 2" xfId="1715" xr:uid="{00000000-0005-0000-0000-0000B3060000}"/>
    <cellStyle name="Normal 19 2 2 11" xfId="16894" xr:uid="{00000000-0005-0000-0000-0000FE410000}"/>
    <cellStyle name="Normal 19 2 2 2" xfId="1823" xr:uid="{00000000-0005-0000-0000-00001F070000}"/>
    <cellStyle name="Normal 19 2 2 2 10" xfId="16998" xr:uid="{00000000-0005-0000-0000-000066420000}"/>
    <cellStyle name="Normal 19 2 2 2 2" xfId="2040" xr:uid="{00000000-0005-0000-0000-0000F8070000}"/>
    <cellStyle name="Normal 19 2 2 2 2 2" xfId="2461" xr:uid="{00000000-0005-0000-0000-00009D090000}"/>
    <cellStyle name="Normal 19 2 2 2 2 2 2" xfId="3300" xr:uid="{00000000-0005-0000-0000-0000E40C0000}"/>
    <cellStyle name="Normal 19 2 2 2 2 2 2 2" xfId="4990" xr:uid="{00000000-0005-0000-0000-00007E130000}"/>
    <cellStyle name="Normal 19 2 2 2 2 2 2 2 2" xfId="15063" xr:uid="{00000000-0005-0000-0000-0000D73A0000}"/>
    <cellStyle name="Normal 19 2 2 2 2 2 2 2 2 3" xfId="30161" xr:uid="{00000000-0005-0000-0000-0000D1750000}"/>
    <cellStyle name="Normal 19 2 2 2 2 2 2 2 3" xfId="10043" xr:uid="{00000000-0005-0000-0000-00003B270000}"/>
    <cellStyle name="Normal 19 2 2 2 2 2 2 2 3 3" xfId="25144" xr:uid="{00000000-0005-0000-0000-000038620000}"/>
    <cellStyle name="Normal 19 2 2 2 2 2 2 2 5" xfId="20131" xr:uid="{00000000-0005-0000-0000-0000A34E0000}"/>
    <cellStyle name="Normal 19 2 2 2 2 2 2 3" xfId="6682" xr:uid="{00000000-0005-0000-0000-00001A1A0000}"/>
    <cellStyle name="Normal 19 2 2 2 2 2 2 3 2" xfId="16734" xr:uid="{00000000-0005-0000-0000-00005E410000}"/>
    <cellStyle name="Normal 19 2 2 2 2 2 2 3 3" xfId="11714" xr:uid="{00000000-0005-0000-0000-0000C22D0000}"/>
    <cellStyle name="Normal 19 2 2 2 2 2 2 3 3 3" xfId="26815" xr:uid="{00000000-0005-0000-0000-0000BF680000}"/>
    <cellStyle name="Normal 19 2 2 2 2 2 2 3 5" xfId="21802" xr:uid="{00000000-0005-0000-0000-00002A550000}"/>
    <cellStyle name="Normal 19 2 2 2 2 2 2 4" xfId="13392" xr:uid="{00000000-0005-0000-0000-000050340000}"/>
    <cellStyle name="Normal 19 2 2 2 2 2 2 4 3" xfId="28490" xr:uid="{00000000-0005-0000-0000-00004A6F0000}"/>
    <cellStyle name="Normal 19 2 2 2 2 2 2 5" xfId="8371" xr:uid="{00000000-0005-0000-0000-0000B3200000}"/>
    <cellStyle name="Normal 19 2 2 2 2 2 2 5 3" xfId="23473" xr:uid="{00000000-0005-0000-0000-0000B15B0000}"/>
    <cellStyle name="Normal 19 2 2 2 2 2 2 7" xfId="18460" xr:uid="{00000000-0005-0000-0000-00001C480000}"/>
    <cellStyle name="Normal 19 2 2 2 2 2 3" xfId="4153" xr:uid="{00000000-0005-0000-0000-000039100000}"/>
    <cellStyle name="Normal 19 2 2 2 2 2 3 2" xfId="14227" xr:uid="{00000000-0005-0000-0000-000093370000}"/>
    <cellStyle name="Normal 19 2 2 2 2 2 3 2 3" xfId="29325" xr:uid="{00000000-0005-0000-0000-00008D720000}"/>
    <cellStyle name="Normal 19 2 2 2 2 2 3 3" xfId="9207" xr:uid="{00000000-0005-0000-0000-0000F7230000}"/>
    <cellStyle name="Normal 19 2 2 2 2 2 3 3 3" xfId="24308" xr:uid="{00000000-0005-0000-0000-0000F45E0000}"/>
    <cellStyle name="Normal 19 2 2 2 2 2 3 5" xfId="19295" xr:uid="{00000000-0005-0000-0000-00005F4B0000}"/>
    <cellStyle name="Normal 19 2 2 2 2 2 4" xfId="5846" xr:uid="{00000000-0005-0000-0000-0000D6160000}"/>
    <cellStyle name="Normal 19 2 2 2 2 2 4 2" xfId="15898" xr:uid="{00000000-0005-0000-0000-00001A3E0000}"/>
    <cellStyle name="Normal 19 2 2 2 2 2 4 3" xfId="10878" xr:uid="{00000000-0005-0000-0000-00007E2A0000}"/>
    <cellStyle name="Normal 19 2 2 2 2 2 4 3 3" xfId="25979" xr:uid="{00000000-0005-0000-0000-00007B650000}"/>
    <cellStyle name="Normal 19 2 2 2 2 2 4 5" xfId="20966" xr:uid="{00000000-0005-0000-0000-0000E6510000}"/>
    <cellStyle name="Normal 19 2 2 2 2 2 5" xfId="12556" xr:uid="{00000000-0005-0000-0000-00000C310000}"/>
    <cellStyle name="Normal 19 2 2 2 2 2 5 3" xfId="27654" xr:uid="{00000000-0005-0000-0000-0000066C0000}"/>
    <cellStyle name="Normal 19 2 2 2 2 2 6" xfId="7535" xr:uid="{00000000-0005-0000-0000-00006F1D0000}"/>
    <cellStyle name="Normal 19 2 2 2 2 2 6 3" xfId="22637" xr:uid="{00000000-0005-0000-0000-00006D580000}"/>
    <cellStyle name="Normal 19 2 2 2 2 2 8" xfId="17624" xr:uid="{00000000-0005-0000-0000-0000D8440000}"/>
    <cellStyle name="Normal 19 2 2 2 2 3" xfId="2882" xr:uid="{00000000-0005-0000-0000-0000420B0000}"/>
    <cellStyle name="Normal 19 2 2 2 2 3 2" xfId="4572" xr:uid="{00000000-0005-0000-0000-0000DC110000}"/>
    <cellStyle name="Normal 19 2 2 2 2 3 2 2" xfId="14645" xr:uid="{00000000-0005-0000-0000-000035390000}"/>
    <cellStyle name="Normal 19 2 2 2 2 3 2 2 3" xfId="29743" xr:uid="{00000000-0005-0000-0000-00002F740000}"/>
    <cellStyle name="Normal 19 2 2 2 2 3 2 3" xfId="9625" xr:uid="{00000000-0005-0000-0000-000099250000}"/>
    <cellStyle name="Normal 19 2 2 2 2 3 2 3 3" xfId="24726" xr:uid="{00000000-0005-0000-0000-000096600000}"/>
    <cellStyle name="Normal 19 2 2 2 2 3 2 5" xfId="19713" xr:uid="{00000000-0005-0000-0000-0000014D0000}"/>
    <cellStyle name="Normal 19 2 2 2 2 3 3" xfId="6264" xr:uid="{00000000-0005-0000-0000-000078180000}"/>
    <cellStyle name="Normal 19 2 2 2 2 3 3 2" xfId="16316" xr:uid="{00000000-0005-0000-0000-0000BC3F0000}"/>
    <cellStyle name="Normal 19 2 2 2 2 3 3 3" xfId="11296" xr:uid="{00000000-0005-0000-0000-0000202C0000}"/>
    <cellStyle name="Normal 19 2 2 2 2 3 3 3 3" xfId="26397" xr:uid="{00000000-0005-0000-0000-00001D670000}"/>
    <cellStyle name="Normal 19 2 2 2 2 3 3 5" xfId="21384" xr:uid="{00000000-0005-0000-0000-000088530000}"/>
    <cellStyle name="Normal 19 2 2 2 2 3 4" xfId="12974" xr:uid="{00000000-0005-0000-0000-0000AE320000}"/>
    <cellStyle name="Normal 19 2 2 2 2 3 4 3" xfId="28072" xr:uid="{00000000-0005-0000-0000-0000A86D0000}"/>
    <cellStyle name="Normal 19 2 2 2 2 3 5" xfId="7953" xr:uid="{00000000-0005-0000-0000-0000111F0000}"/>
    <cellStyle name="Normal 19 2 2 2 2 3 5 3" xfId="23055" xr:uid="{00000000-0005-0000-0000-00000F5A0000}"/>
    <cellStyle name="Normal 19 2 2 2 2 3 7" xfId="18042" xr:uid="{00000000-0005-0000-0000-00007A460000}"/>
    <cellStyle name="Normal 19 2 2 2 2 4" xfId="3735" xr:uid="{00000000-0005-0000-0000-0000970E0000}"/>
    <cellStyle name="Normal 19 2 2 2 2 4 2" xfId="13809" xr:uid="{00000000-0005-0000-0000-0000F1350000}"/>
    <cellStyle name="Normal 19 2 2 2 2 4 2 3" xfId="28907" xr:uid="{00000000-0005-0000-0000-0000EB700000}"/>
    <cellStyle name="Normal 19 2 2 2 2 4 3" xfId="8789" xr:uid="{00000000-0005-0000-0000-000055220000}"/>
    <cellStyle name="Normal 19 2 2 2 2 4 3 3" xfId="23890" xr:uid="{00000000-0005-0000-0000-0000525D0000}"/>
    <cellStyle name="Normal 19 2 2 2 2 4 5" xfId="18877" xr:uid="{00000000-0005-0000-0000-0000BD490000}"/>
    <cellStyle name="Normal 19 2 2 2 2 5" xfId="5428" xr:uid="{00000000-0005-0000-0000-000034150000}"/>
    <cellStyle name="Normal 19 2 2 2 2 5 2" xfId="15480" xr:uid="{00000000-0005-0000-0000-0000783C0000}"/>
    <cellStyle name="Normal 19 2 2 2 2 5 2 3" xfId="30578" xr:uid="{00000000-0005-0000-0000-000072770000}"/>
    <cellStyle name="Normal 19 2 2 2 2 5 3" xfId="10460" xr:uid="{00000000-0005-0000-0000-0000DC280000}"/>
    <cellStyle name="Normal 19 2 2 2 2 5 3 3" xfId="25561" xr:uid="{00000000-0005-0000-0000-0000D9630000}"/>
    <cellStyle name="Normal 19 2 2 2 2 5 5" xfId="20548" xr:uid="{00000000-0005-0000-0000-000044500000}"/>
    <cellStyle name="Normal 19 2 2 2 2 6" xfId="12138" xr:uid="{00000000-0005-0000-0000-00006A2F0000}"/>
    <cellStyle name="Normal 19 2 2 2 2 6 3" xfId="27236" xr:uid="{00000000-0005-0000-0000-0000646A0000}"/>
    <cellStyle name="Normal 19 2 2 2 2 7" xfId="7117" xr:uid="{00000000-0005-0000-0000-0000CD1B0000}"/>
    <cellStyle name="Normal 19 2 2 2 2 7 3" xfId="22219" xr:uid="{00000000-0005-0000-0000-0000CB560000}"/>
    <cellStyle name="Normal 19 2 2 2 2 9" xfId="17206" xr:uid="{00000000-0005-0000-0000-000036430000}"/>
    <cellStyle name="Normal 19 2 2 2 3" xfId="2253" xr:uid="{00000000-0005-0000-0000-0000CD080000}"/>
    <cellStyle name="Normal 19 2 2 2 3 2" xfId="3092" xr:uid="{00000000-0005-0000-0000-0000140C0000}"/>
    <cellStyle name="Normal 19 2 2 2 3 2 2" xfId="4782" xr:uid="{00000000-0005-0000-0000-0000AE120000}"/>
    <cellStyle name="Normal 19 2 2 2 3 2 2 2" xfId="14855" xr:uid="{00000000-0005-0000-0000-0000073A0000}"/>
    <cellStyle name="Normal 19 2 2 2 3 2 2 2 3" xfId="29953" xr:uid="{00000000-0005-0000-0000-000001750000}"/>
    <cellStyle name="Normal 19 2 2 2 3 2 2 3" xfId="9835" xr:uid="{00000000-0005-0000-0000-00006B260000}"/>
    <cellStyle name="Normal 19 2 2 2 3 2 2 3 3" xfId="24936" xr:uid="{00000000-0005-0000-0000-000068610000}"/>
    <cellStyle name="Normal 19 2 2 2 3 2 2 5" xfId="19923" xr:uid="{00000000-0005-0000-0000-0000D34D0000}"/>
    <cellStyle name="Normal 19 2 2 2 3 2 3" xfId="6474" xr:uid="{00000000-0005-0000-0000-00004A190000}"/>
    <cellStyle name="Normal 19 2 2 2 3 2 3 2" xfId="16526" xr:uid="{00000000-0005-0000-0000-00008E400000}"/>
    <cellStyle name="Normal 19 2 2 2 3 2 3 3" xfId="11506" xr:uid="{00000000-0005-0000-0000-0000F22C0000}"/>
    <cellStyle name="Normal 19 2 2 2 3 2 3 3 3" xfId="26607" xr:uid="{00000000-0005-0000-0000-0000EF670000}"/>
    <cellStyle name="Normal 19 2 2 2 3 2 3 5" xfId="21594" xr:uid="{00000000-0005-0000-0000-00005A540000}"/>
    <cellStyle name="Normal 19 2 2 2 3 2 4" xfId="13184" xr:uid="{00000000-0005-0000-0000-000080330000}"/>
    <cellStyle name="Normal 19 2 2 2 3 2 4 3" xfId="28282" xr:uid="{00000000-0005-0000-0000-00007A6E0000}"/>
    <cellStyle name="Normal 19 2 2 2 3 2 5" xfId="8163" xr:uid="{00000000-0005-0000-0000-0000E31F0000}"/>
    <cellStyle name="Normal 19 2 2 2 3 2 5 3" xfId="23265" xr:uid="{00000000-0005-0000-0000-0000E15A0000}"/>
    <cellStyle name="Normal 19 2 2 2 3 2 7" xfId="18252" xr:uid="{00000000-0005-0000-0000-00004C470000}"/>
    <cellStyle name="Normal 19 2 2 2 3 3" xfId="3945" xr:uid="{00000000-0005-0000-0000-0000690F0000}"/>
    <cellStyle name="Normal 19 2 2 2 3 3 2" xfId="14019" xr:uid="{00000000-0005-0000-0000-0000C3360000}"/>
    <cellStyle name="Normal 19 2 2 2 3 3 2 3" xfId="29117" xr:uid="{00000000-0005-0000-0000-0000BD710000}"/>
    <cellStyle name="Normal 19 2 2 2 3 3 3" xfId="8999" xr:uid="{00000000-0005-0000-0000-000027230000}"/>
    <cellStyle name="Normal 19 2 2 2 3 3 3 3" xfId="24100" xr:uid="{00000000-0005-0000-0000-0000245E0000}"/>
    <cellStyle name="Normal 19 2 2 2 3 3 5" xfId="19087" xr:uid="{00000000-0005-0000-0000-00008F4A0000}"/>
    <cellStyle name="Normal 19 2 2 2 3 4" xfId="5638" xr:uid="{00000000-0005-0000-0000-000006160000}"/>
    <cellStyle name="Normal 19 2 2 2 3 4 2" xfId="15690" xr:uid="{00000000-0005-0000-0000-00004A3D0000}"/>
    <cellStyle name="Normal 19 2 2 2 3 4 2 3" xfId="30788" xr:uid="{00000000-0005-0000-0000-000044780000}"/>
    <cellStyle name="Normal 19 2 2 2 3 4 3" xfId="10670" xr:uid="{00000000-0005-0000-0000-0000AE290000}"/>
    <cellStyle name="Normal 19 2 2 2 3 4 3 3" xfId="25771" xr:uid="{00000000-0005-0000-0000-0000AB640000}"/>
    <cellStyle name="Normal 19 2 2 2 3 4 5" xfId="20758" xr:uid="{00000000-0005-0000-0000-000016510000}"/>
    <cellStyle name="Normal 19 2 2 2 3 5" xfId="12348" xr:uid="{00000000-0005-0000-0000-00003C300000}"/>
    <cellStyle name="Normal 19 2 2 2 3 5 3" xfId="27446" xr:uid="{00000000-0005-0000-0000-0000366B0000}"/>
    <cellStyle name="Normal 19 2 2 2 3 6" xfId="7327" xr:uid="{00000000-0005-0000-0000-00009F1C0000}"/>
    <cellStyle name="Normal 19 2 2 2 3 6 3" xfId="22429" xr:uid="{00000000-0005-0000-0000-00009D570000}"/>
    <cellStyle name="Normal 19 2 2 2 3 8" xfId="17416" xr:uid="{00000000-0005-0000-0000-000008440000}"/>
    <cellStyle name="Normal 19 2 2 2 4" xfId="2674" xr:uid="{00000000-0005-0000-0000-0000720A0000}"/>
    <cellStyle name="Normal 19 2 2 2 4 2" xfId="4364" xr:uid="{00000000-0005-0000-0000-00000C110000}"/>
    <cellStyle name="Normal 19 2 2 2 4 2 2" xfId="14437" xr:uid="{00000000-0005-0000-0000-000065380000}"/>
    <cellStyle name="Normal 19 2 2 2 4 2 2 3" xfId="29535" xr:uid="{00000000-0005-0000-0000-00005F730000}"/>
    <cellStyle name="Normal 19 2 2 2 4 2 3" xfId="9417" xr:uid="{00000000-0005-0000-0000-0000C9240000}"/>
    <cellStyle name="Normal 19 2 2 2 4 2 3 3" xfId="24518" xr:uid="{00000000-0005-0000-0000-0000C65F0000}"/>
    <cellStyle name="Normal 19 2 2 2 4 2 5" xfId="19505" xr:uid="{00000000-0005-0000-0000-0000314C0000}"/>
    <cellStyle name="Normal 19 2 2 2 4 3" xfId="6056" xr:uid="{00000000-0005-0000-0000-0000A8170000}"/>
    <cellStyle name="Normal 19 2 2 2 4 3 2" xfId="16108" xr:uid="{00000000-0005-0000-0000-0000EC3E0000}"/>
    <cellStyle name="Normal 19 2 2 2 4 3 3" xfId="11088" xr:uid="{00000000-0005-0000-0000-0000502B0000}"/>
    <cellStyle name="Normal 19 2 2 2 4 3 3 3" xfId="26189" xr:uid="{00000000-0005-0000-0000-00004D660000}"/>
    <cellStyle name="Normal 19 2 2 2 4 3 5" xfId="21176" xr:uid="{00000000-0005-0000-0000-0000B8520000}"/>
    <cellStyle name="Normal 19 2 2 2 4 4" xfId="12766" xr:uid="{00000000-0005-0000-0000-0000DE310000}"/>
    <cellStyle name="Normal 19 2 2 2 4 4 3" xfId="27864" xr:uid="{00000000-0005-0000-0000-0000D86C0000}"/>
    <cellStyle name="Normal 19 2 2 2 4 5" xfId="7745" xr:uid="{00000000-0005-0000-0000-0000411E0000}"/>
    <cellStyle name="Normal 19 2 2 2 4 5 3" xfId="22847" xr:uid="{00000000-0005-0000-0000-00003F590000}"/>
    <cellStyle name="Normal 19 2 2 2 4 7" xfId="17834" xr:uid="{00000000-0005-0000-0000-0000AA450000}"/>
    <cellStyle name="Normal 19 2 2 2 5" xfId="3527" xr:uid="{00000000-0005-0000-0000-0000C70D0000}"/>
    <cellStyle name="Normal 19 2 2 2 5 2" xfId="13601" xr:uid="{00000000-0005-0000-0000-000021350000}"/>
    <cellStyle name="Normal 19 2 2 2 5 2 3" xfId="28699" xr:uid="{00000000-0005-0000-0000-00001B700000}"/>
    <cellStyle name="Normal 19 2 2 2 5 3" xfId="8581" xr:uid="{00000000-0005-0000-0000-000085210000}"/>
    <cellStyle name="Normal 19 2 2 2 5 3 3" xfId="23682" xr:uid="{00000000-0005-0000-0000-0000825C0000}"/>
    <cellStyle name="Normal 19 2 2 2 5 5" xfId="18669" xr:uid="{00000000-0005-0000-0000-0000ED480000}"/>
    <cellStyle name="Normal 19 2 2 2 6" xfId="5220" xr:uid="{00000000-0005-0000-0000-000064140000}"/>
    <cellStyle name="Normal 19 2 2 2 6 2" xfId="15272" xr:uid="{00000000-0005-0000-0000-0000A83B0000}"/>
    <cellStyle name="Normal 19 2 2 2 6 2 3" xfId="30370" xr:uid="{00000000-0005-0000-0000-0000A2760000}"/>
    <cellStyle name="Normal 19 2 2 2 6 3" xfId="10252" xr:uid="{00000000-0005-0000-0000-00000C280000}"/>
    <cellStyle name="Normal 19 2 2 2 6 3 3" xfId="25353" xr:uid="{00000000-0005-0000-0000-000009630000}"/>
    <cellStyle name="Normal 19 2 2 2 6 5" xfId="20340" xr:uid="{00000000-0005-0000-0000-0000744F0000}"/>
    <cellStyle name="Normal 19 2 2 2 7" xfId="11930" xr:uid="{00000000-0005-0000-0000-00009A2E0000}"/>
    <cellStyle name="Normal 19 2 2 2 7 3" xfId="27028" xr:uid="{00000000-0005-0000-0000-000094690000}"/>
    <cellStyle name="Normal 19 2 2 2 8" xfId="6909" xr:uid="{00000000-0005-0000-0000-0000FD1A0000}"/>
    <cellStyle name="Normal 19 2 2 2 8 3" xfId="22011" xr:uid="{00000000-0005-0000-0000-0000FB550000}"/>
    <cellStyle name="Normal 19 2 2 3" xfId="1936" xr:uid="{00000000-0005-0000-0000-000090070000}"/>
    <cellStyle name="Normal 19 2 2 3 2" xfId="2357" xr:uid="{00000000-0005-0000-0000-000035090000}"/>
    <cellStyle name="Normal 19 2 2 3 2 2" xfId="3196" xr:uid="{00000000-0005-0000-0000-00007C0C0000}"/>
    <cellStyle name="Normal 19 2 2 3 2 2 2" xfId="4886" xr:uid="{00000000-0005-0000-0000-000016130000}"/>
    <cellStyle name="Normal 19 2 2 3 2 2 2 2" xfId="14959" xr:uid="{00000000-0005-0000-0000-00006F3A0000}"/>
    <cellStyle name="Normal 19 2 2 3 2 2 2 2 3" xfId="30057" xr:uid="{00000000-0005-0000-0000-000069750000}"/>
    <cellStyle name="Normal 19 2 2 3 2 2 2 3" xfId="9939" xr:uid="{00000000-0005-0000-0000-0000D3260000}"/>
    <cellStyle name="Normal 19 2 2 3 2 2 2 3 3" xfId="25040" xr:uid="{00000000-0005-0000-0000-0000D0610000}"/>
    <cellStyle name="Normal 19 2 2 3 2 2 2 5" xfId="20027" xr:uid="{00000000-0005-0000-0000-00003B4E0000}"/>
    <cellStyle name="Normal 19 2 2 3 2 2 3" xfId="6578" xr:uid="{00000000-0005-0000-0000-0000B2190000}"/>
    <cellStyle name="Normal 19 2 2 3 2 2 3 2" xfId="16630" xr:uid="{00000000-0005-0000-0000-0000F6400000}"/>
    <cellStyle name="Normal 19 2 2 3 2 2 3 3" xfId="11610" xr:uid="{00000000-0005-0000-0000-00005A2D0000}"/>
    <cellStyle name="Normal 19 2 2 3 2 2 3 3 3" xfId="26711" xr:uid="{00000000-0005-0000-0000-000057680000}"/>
    <cellStyle name="Normal 19 2 2 3 2 2 3 5" xfId="21698" xr:uid="{00000000-0005-0000-0000-0000C2540000}"/>
    <cellStyle name="Normal 19 2 2 3 2 2 4" xfId="13288" xr:uid="{00000000-0005-0000-0000-0000E8330000}"/>
    <cellStyle name="Normal 19 2 2 3 2 2 4 3" xfId="28386" xr:uid="{00000000-0005-0000-0000-0000E26E0000}"/>
    <cellStyle name="Normal 19 2 2 3 2 2 5" xfId="8267" xr:uid="{00000000-0005-0000-0000-00004B200000}"/>
    <cellStyle name="Normal 19 2 2 3 2 2 5 3" xfId="23369" xr:uid="{00000000-0005-0000-0000-0000495B0000}"/>
    <cellStyle name="Normal 19 2 2 3 2 2 7" xfId="18356" xr:uid="{00000000-0005-0000-0000-0000B4470000}"/>
    <cellStyle name="Normal 19 2 2 3 2 3" xfId="4049" xr:uid="{00000000-0005-0000-0000-0000D10F0000}"/>
    <cellStyle name="Normal 19 2 2 3 2 3 2" xfId="14123" xr:uid="{00000000-0005-0000-0000-00002B370000}"/>
    <cellStyle name="Normal 19 2 2 3 2 3 2 3" xfId="29221" xr:uid="{00000000-0005-0000-0000-000025720000}"/>
    <cellStyle name="Normal 19 2 2 3 2 3 3" xfId="9103" xr:uid="{00000000-0005-0000-0000-00008F230000}"/>
    <cellStyle name="Normal 19 2 2 3 2 3 3 3" xfId="24204" xr:uid="{00000000-0005-0000-0000-00008C5E0000}"/>
    <cellStyle name="Normal 19 2 2 3 2 3 5" xfId="19191" xr:uid="{00000000-0005-0000-0000-0000F74A0000}"/>
    <cellStyle name="Normal 19 2 2 3 2 4" xfId="5742" xr:uid="{00000000-0005-0000-0000-00006E160000}"/>
    <cellStyle name="Normal 19 2 2 3 2 4 2" xfId="15794" xr:uid="{00000000-0005-0000-0000-0000B23D0000}"/>
    <cellStyle name="Normal 19 2 2 3 2 4 2 3" xfId="30892" xr:uid="{00000000-0005-0000-0000-0000AC780000}"/>
    <cellStyle name="Normal 19 2 2 3 2 4 3" xfId="10774" xr:uid="{00000000-0005-0000-0000-0000162A0000}"/>
    <cellStyle name="Normal 19 2 2 3 2 4 3 3" xfId="25875" xr:uid="{00000000-0005-0000-0000-000013650000}"/>
    <cellStyle name="Normal 19 2 2 3 2 4 5" xfId="20862" xr:uid="{00000000-0005-0000-0000-00007E510000}"/>
    <cellStyle name="Normal 19 2 2 3 2 5" xfId="12452" xr:uid="{00000000-0005-0000-0000-0000A4300000}"/>
    <cellStyle name="Normal 19 2 2 3 2 5 3" xfId="27550" xr:uid="{00000000-0005-0000-0000-00009E6B0000}"/>
    <cellStyle name="Normal 19 2 2 3 2 6" xfId="7431" xr:uid="{00000000-0005-0000-0000-0000071D0000}"/>
    <cellStyle name="Normal 19 2 2 3 2 6 3" xfId="22533" xr:uid="{00000000-0005-0000-0000-000005580000}"/>
    <cellStyle name="Normal 19 2 2 3 2 8" xfId="17520" xr:uid="{00000000-0005-0000-0000-000070440000}"/>
    <cellStyle name="Normal 19 2 2 3 3" xfId="2778" xr:uid="{00000000-0005-0000-0000-0000DA0A0000}"/>
    <cellStyle name="Normal 19 2 2 3 3 2" xfId="4468" xr:uid="{00000000-0005-0000-0000-000074110000}"/>
    <cellStyle name="Normal 19 2 2 3 3 2 2" xfId="14541" xr:uid="{00000000-0005-0000-0000-0000CD380000}"/>
    <cellStyle name="Normal 19 2 2 3 3 2 2 3" xfId="29639" xr:uid="{00000000-0005-0000-0000-0000C7730000}"/>
    <cellStyle name="Normal 19 2 2 3 3 2 3" xfId="9521" xr:uid="{00000000-0005-0000-0000-000031250000}"/>
    <cellStyle name="Normal 19 2 2 3 3 2 3 3" xfId="24622" xr:uid="{00000000-0005-0000-0000-00002E600000}"/>
    <cellStyle name="Normal 19 2 2 3 3 2 5" xfId="19609" xr:uid="{00000000-0005-0000-0000-0000994C0000}"/>
    <cellStyle name="Normal 19 2 2 3 3 3" xfId="6160" xr:uid="{00000000-0005-0000-0000-000010180000}"/>
    <cellStyle name="Normal 19 2 2 3 3 3 2" xfId="16212" xr:uid="{00000000-0005-0000-0000-0000543F0000}"/>
    <cellStyle name="Normal 19 2 2 3 3 3 3" xfId="11192" xr:uid="{00000000-0005-0000-0000-0000B82B0000}"/>
    <cellStyle name="Normal 19 2 2 3 3 3 3 3" xfId="26293" xr:uid="{00000000-0005-0000-0000-0000B5660000}"/>
    <cellStyle name="Normal 19 2 2 3 3 3 5" xfId="21280" xr:uid="{00000000-0005-0000-0000-000020530000}"/>
    <cellStyle name="Normal 19 2 2 3 3 4" xfId="12870" xr:uid="{00000000-0005-0000-0000-000046320000}"/>
    <cellStyle name="Normal 19 2 2 3 3 4 3" xfId="27968" xr:uid="{00000000-0005-0000-0000-0000406D0000}"/>
    <cellStyle name="Normal 19 2 2 3 3 5" xfId="7849" xr:uid="{00000000-0005-0000-0000-0000A91E0000}"/>
    <cellStyle name="Normal 19 2 2 3 3 5 3" xfId="22951" xr:uid="{00000000-0005-0000-0000-0000A7590000}"/>
    <cellStyle name="Normal 19 2 2 3 3 7" xfId="17938" xr:uid="{00000000-0005-0000-0000-000012460000}"/>
    <cellStyle name="Normal 19 2 2 3 4" xfId="3631" xr:uid="{00000000-0005-0000-0000-00002F0E0000}"/>
    <cellStyle name="Normal 19 2 2 3 4 2" xfId="13705" xr:uid="{00000000-0005-0000-0000-000089350000}"/>
    <cellStyle name="Normal 19 2 2 3 4 2 3" xfId="28803" xr:uid="{00000000-0005-0000-0000-000083700000}"/>
    <cellStyle name="Normal 19 2 2 3 4 3" xfId="8685" xr:uid="{00000000-0005-0000-0000-0000ED210000}"/>
    <cellStyle name="Normal 19 2 2 3 4 3 3" xfId="23786" xr:uid="{00000000-0005-0000-0000-0000EA5C0000}"/>
    <cellStyle name="Normal 19 2 2 3 4 5" xfId="18773" xr:uid="{00000000-0005-0000-0000-000055490000}"/>
    <cellStyle name="Normal 19 2 2 3 5" xfId="5324" xr:uid="{00000000-0005-0000-0000-0000CC140000}"/>
    <cellStyle name="Normal 19 2 2 3 5 2" xfId="15376" xr:uid="{00000000-0005-0000-0000-0000103C0000}"/>
    <cellStyle name="Normal 19 2 2 3 5 2 3" xfId="30474" xr:uid="{00000000-0005-0000-0000-00000A770000}"/>
    <cellStyle name="Normal 19 2 2 3 5 3" xfId="10356" xr:uid="{00000000-0005-0000-0000-000074280000}"/>
    <cellStyle name="Normal 19 2 2 3 5 3 3" xfId="25457" xr:uid="{00000000-0005-0000-0000-000071630000}"/>
    <cellStyle name="Normal 19 2 2 3 5 5" xfId="20444" xr:uid="{00000000-0005-0000-0000-0000DC4F0000}"/>
    <cellStyle name="Normal 19 2 2 3 6" xfId="12034" xr:uid="{00000000-0005-0000-0000-0000022F0000}"/>
    <cellStyle name="Normal 19 2 2 3 6 3" xfId="27132" xr:uid="{00000000-0005-0000-0000-0000FC690000}"/>
    <cellStyle name="Normal 19 2 2 3 7" xfId="7013" xr:uid="{00000000-0005-0000-0000-0000651B0000}"/>
    <cellStyle name="Normal 19 2 2 3 7 3" xfId="22115" xr:uid="{00000000-0005-0000-0000-000063560000}"/>
    <cellStyle name="Normal 19 2 2 3 9" xfId="17102" xr:uid="{00000000-0005-0000-0000-0000CE420000}"/>
    <cellStyle name="Normal 19 2 2 4" xfId="2149" xr:uid="{00000000-0005-0000-0000-000065080000}"/>
    <cellStyle name="Normal 19 2 2 4 2" xfId="2988" xr:uid="{00000000-0005-0000-0000-0000AC0B0000}"/>
    <cellStyle name="Normal 19 2 2 4 2 2" xfId="4678" xr:uid="{00000000-0005-0000-0000-000046120000}"/>
    <cellStyle name="Normal 19 2 2 4 2 2 2" xfId="14751" xr:uid="{00000000-0005-0000-0000-00009F390000}"/>
    <cellStyle name="Normal 19 2 2 4 2 2 2 3" xfId="29849" xr:uid="{00000000-0005-0000-0000-000099740000}"/>
    <cellStyle name="Normal 19 2 2 4 2 2 3" xfId="9731" xr:uid="{00000000-0005-0000-0000-000003260000}"/>
    <cellStyle name="Normal 19 2 2 4 2 2 3 3" xfId="24832" xr:uid="{00000000-0005-0000-0000-000000610000}"/>
    <cellStyle name="Normal 19 2 2 4 2 2 5" xfId="19819" xr:uid="{00000000-0005-0000-0000-00006B4D0000}"/>
    <cellStyle name="Normal 19 2 2 4 2 3" xfId="6370" xr:uid="{00000000-0005-0000-0000-0000E2180000}"/>
    <cellStyle name="Normal 19 2 2 4 2 3 2" xfId="16422" xr:uid="{00000000-0005-0000-0000-000026400000}"/>
    <cellStyle name="Normal 19 2 2 4 2 3 3" xfId="11402" xr:uid="{00000000-0005-0000-0000-00008A2C0000}"/>
    <cellStyle name="Normal 19 2 2 4 2 3 3 3" xfId="26503" xr:uid="{00000000-0005-0000-0000-000087670000}"/>
    <cellStyle name="Normal 19 2 2 4 2 3 5" xfId="21490" xr:uid="{00000000-0005-0000-0000-0000F2530000}"/>
    <cellStyle name="Normal 19 2 2 4 2 4" xfId="13080" xr:uid="{00000000-0005-0000-0000-000018330000}"/>
    <cellStyle name="Normal 19 2 2 4 2 4 3" xfId="28178" xr:uid="{00000000-0005-0000-0000-0000126E0000}"/>
    <cellStyle name="Normal 19 2 2 4 2 5" xfId="8059" xr:uid="{00000000-0005-0000-0000-00007B1F0000}"/>
    <cellStyle name="Normal 19 2 2 4 2 5 3" xfId="23161" xr:uid="{00000000-0005-0000-0000-0000795A0000}"/>
    <cellStyle name="Normal 19 2 2 4 2 7" xfId="18148" xr:uid="{00000000-0005-0000-0000-0000E4460000}"/>
    <cellStyle name="Normal 19 2 2 4 3" xfId="3841" xr:uid="{00000000-0005-0000-0000-0000010F0000}"/>
    <cellStyle name="Normal 19 2 2 4 3 2" xfId="13915" xr:uid="{00000000-0005-0000-0000-00005B360000}"/>
    <cellStyle name="Normal 19 2 2 4 3 2 3" xfId="29013" xr:uid="{00000000-0005-0000-0000-000055710000}"/>
    <cellStyle name="Normal 19 2 2 4 3 3" xfId="8895" xr:uid="{00000000-0005-0000-0000-0000BF220000}"/>
    <cellStyle name="Normal 19 2 2 4 3 3 3" xfId="23996" xr:uid="{00000000-0005-0000-0000-0000BC5D0000}"/>
    <cellStyle name="Normal 19 2 2 4 3 5" xfId="18983" xr:uid="{00000000-0005-0000-0000-0000274A0000}"/>
    <cellStyle name="Normal 19 2 2 4 4" xfId="5534" xr:uid="{00000000-0005-0000-0000-00009E150000}"/>
    <cellStyle name="Normal 19 2 2 4 4 2" xfId="15586" xr:uid="{00000000-0005-0000-0000-0000E23C0000}"/>
    <cellStyle name="Normal 19 2 2 4 4 2 3" xfId="30684" xr:uid="{00000000-0005-0000-0000-0000DC770000}"/>
    <cellStyle name="Normal 19 2 2 4 4 3" xfId="10566" xr:uid="{00000000-0005-0000-0000-000046290000}"/>
    <cellStyle name="Normal 19 2 2 4 4 3 3" xfId="25667" xr:uid="{00000000-0005-0000-0000-000043640000}"/>
    <cellStyle name="Normal 19 2 2 4 4 5" xfId="20654" xr:uid="{00000000-0005-0000-0000-0000AE500000}"/>
    <cellStyle name="Normal 19 2 2 4 5" xfId="12244" xr:uid="{00000000-0005-0000-0000-0000D42F0000}"/>
    <cellStyle name="Normal 19 2 2 4 5 3" xfId="27342" xr:uid="{00000000-0005-0000-0000-0000CE6A0000}"/>
    <cellStyle name="Normal 19 2 2 4 6" xfId="7223" xr:uid="{00000000-0005-0000-0000-0000371C0000}"/>
    <cellStyle name="Normal 19 2 2 4 6 3" xfId="22325" xr:uid="{00000000-0005-0000-0000-000035570000}"/>
    <cellStyle name="Normal 19 2 2 4 8" xfId="17312" xr:uid="{00000000-0005-0000-0000-0000A0430000}"/>
    <cellStyle name="Normal 19 2 2 5" xfId="2570" xr:uid="{00000000-0005-0000-0000-00000A0A0000}"/>
    <cellStyle name="Normal 19 2 2 5 2" xfId="4260" xr:uid="{00000000-0005-0000-0000-0000A4100000}"/>
    <cellStyle name="Normal 19 2 2 5 2 2" xfId="14333" xr:uid="{00000000-0005-0000-0000-0000FD370000}"/>
    <cellStyle name="Normal 19 2 2 5 2 2 3" xfId="29431" xr:uid="{00000000-0005-0000-0000-0000F7720000}"/>
    <cellStyle name="Normal 19 2 2 5 2 3" xfId="9313" xr:uid="{00000000-0005-0000-0000-000061240000}"/>
    <cellStyle name="Normal 19 2 2 5 2 3 3" xfId="24414" xr:uid="{00000000-0005-0000-0000-00005E5F0000}"/>
    <cellStyle name="Normal 19 2 2 5 2 5" xfId="19401" xr:uid="{00000000-0005-0000-0000-0000C94B0000}"/>
    <cellStyle name="Normal 19 2 2 5 3" xfId="5952" xr:uid="{00000000-0005-0000-0000-000040170000}"/>
    <cellStyle name="Normal 19 2 2 5 3 2" xfId="16004" xr:uid="{00000000-0005-0000-0000-0000843E0000}"/>
    <cellStyle name="Normal 19 2 2 5 3 3" xfId="10984" xr:uid="{00000000-0005-0000-0000-0000E82A0000}"/>
    <cellStyle name="Normal 19 2 2 5 3 3 3" xfId="26085" xr:uid="{00000000-0005-0000-0000-0000E5650000}"/>
    <cellStyle name="Normal 19 2 2 5 3 5" xfId="21072" xr:uid="{00000000-0005-0000-0000-000050520000}"/>
    <cellStyle name="Normal 19 2 2 5 4" xfId="12662" xr:uid="{00000000-0005-0000-0000-000076310000}"/>
    <cellStyle name="Normal 19 2 2 5 4 3" xfId="27760" xr:uid="{00000000-0005-0000-0000-0000706C0000}"/>
    <cellStyle name="Normal 19 2 2 5 5" xfId="7641" xr:uid="{00000000-0005-0000-0000-0000D91D0000}"/>
    <cellStyle name="Normal 19 2 2 5 5 3" xfId="22743" xr:uid="{00000000-0005-0000-0000-0000D7580000}"/>
    <cellStyle name="Normal 19 2 2 5 7" xfId="17730" xr:uid="{00000000-0005-0000-0000-000042450000}"/>
    <cellStyle name="Normal 19 2 2 6" xfId="3423" xr:uid="{00000000-0005-0000-0000-00005F0D0000}"/>
    <cellStyle name="Normal 19 2 2 6 2" xfId="13497" xr:uid="{00000000-0005-0000-0000-0000B9340000}"/>
    <cellStyle name="Normal 19 2 2 6 2 3" xfId="28595" xr:uid="{00000000-0005-0000-0000-0000B36F0000}"/>
    <cellStyle name="Normal 19 2 2 6 3" xfId="8477" xr:uid="{00000000-0005-0000-0000-00001D210000}"/>
    <cellStyle name="Normal 19 2 2 6 3 3" xfId="23578" xr:uid="{00000000-0005-0000-0000-00001A5C0000}"/>
    <cellStyle name="Normal 19 2 2 6 5" xfId="18565" xr:uid="{00000000-0005-0000-0000-000085480000}"/>
    <cellStyle name="Normal 19 2 2 7" xfId="5116" xr:uid="{00000000-0005-0000-0000-0000FC130000}"/>
    <cellStyle name="Normal 19 2 2 7 2" xfId="15168" xr:uid="{00000000-0005-0000-0000-0000403B0000}"/>
    <cellStyle name="Normal 19 2 2 7 2 3" xfId="30266" xr:uid="{00000000-0005-0000-0000-00003A760000}"/>
    <cellStyle name="Normal 19 2 2 7 3" xfId="10148" xr:uid="{00000000-0005-0000-0000-0000A4270000}"/>
    <cellStyle name="Normal 19 2 2 7 3 3" xfId="25249" xr:uid="{00000000-0005-0000-0000-0000A1620000}"/>
    <cellStyle name="Normal 19 2 2 7 5" xfId="20236" xr:uid="{00000000-0005-0000-0000-00000C4F0000}"/>
    <cellStyle name="Normal 19 2 2 8" xfId="11826" xr:uid="{00000000-0005-0000-0000-0000322E0000}"/>
    <cellStyle name="Normal 19 2 2 8 3" xfId="26924" xr:uid="{00000000-0005-0000-0000-00002C690000}"/>
    <cellStyle name="Normal 19 2 2 9" xfId="6805" xr:uid="{00000000-0005-0000-0000-0000951A0000}"/>
    <cellStyle name="Normal 19 2 2 9 3" xfId="21907" xr:uid="{00000000-0005-0000-0000-000093550000}"/>
    <cellStyle name="Normal 19 2 3" xfId="1769" xr:uid="{00000000-0005-0000-0000-0000E9060000}"/>
    <cellStyle name="Normal 19 2 3 10" xfId="16946" xr:uid="{00000000-0005-0000-0000-000032420000}"/>
    <cellStyle name="Normal 19 2 3 2" xfId="1988" xr:uid="{00000000-0005-0000-0000-0000C4070000}"/>
    <cellStyle name="Normal 19 2 3 2 2" xfId="2409" xr:uid="{00000000-0005-0000-0000-000069090000}"/>
    <cellStyle name="Normal 19 2 3 2 2 2" xfId="3248" xr:uid="{00000000-0005-0000-0000-0000B00C0000}"/>
    <cellStyle name="Normal 19 2 3 2 2 2 2" xfId="4938" xr:uid="{00000000-0005-0000-0000-00004A130000}"/>
    <cellStyle name="Normal 19 2 3 2 2 2 2 2" xfId="15011" xr:uid="{00000000-0005-0000-0000-0000A33A0000}"/>
    <cellStyle name="Normal 19 2 3 2 2 2 2 2 3" xfId="30109" xr:uid="{00000000-0005-0000-0000-00009D750000}"/>
    <cellStyle name="Normal 19 2 3 2 2 2 2 3" xfId="9991" xr:uid="{00000000-0005-0000-0000-000007270000}"/>
    <cellStyle name="Normal 19 2 3 2 2 2 2 3 3" xfId="25092" xr:uid="{00000000-0005-0000-0000-000004620000}"/>
    <cellStyle name="Normal 19 2 3 2 2 2 2 5" xfId="20079" xr:uid="{00000000-0005-0000-0000-00006F4E0000}"/>
    <cellStyle name="Normal 19 2 3 2 2 2 3" xfId="6630" xr:uid="{00000000-0005-0000-0000-0000E6190000}"/>
    <cellStyle name="Normal 19 2 3 2 2 2 3 2" xfId="16682" xr:uid="{00000000-0005-0000-0000-00002A410000}"/>
    <cellStyle name="Normal 19 2 3 2 2 2 3 3" xfId="11662" xr:uid="{00000000-0005-0000-0000-00008E2D0000}"/>
    <cellStyle name="Normal 19 2 3 2 2 2 3 3 3" xfId="26763" xr:uid="{00000000-0005-0000-0000-00008B680000}"/>
    <cellStyle name="Normal 19 2 3 2 2 2 3 5" xfId="21750" xr:uid="{00000000-0005-0000-0000-0000F6540000}"/>
    <cellStyle name="Normal 19 2 3 2 2 2 4" xfId="13340" xr:uid="{00000000-0005-0000-0000-00001C340000}"/>
    <cellStyle name="Normal 19 2 3 2 2 2 4 3" xfId="28438" xr:uid="{00000000-0005-0000-0000-0000166F0000}"/>
    <cellStyle name="Normal 19 2 3 2 2 2 5" xfId="8319" xr:uid="{00000000-0005-0000-0000-00007F200000}"/>
    <cellStyle name="Normal 19 2 3 2 2 2 5 3" xfId="23421" xr:uid="{00000000-0005-0000-0000-00007D5B0000}"/>
    <cellStyle name="Normal 19 2 3 2 2 2 7" xfId="18408" xr:uid="{00000000-0005-0000-0000-0000E8470000}"/>
    <cellStyle name="Normal 19 2 3 2 2 3" xfId="4101" xr:uid="{00000000-0005-0000-0000-000005100000}"/>
    <cellStyle name="Normal 19 2 3 2 2 3 2" xfId="14175" xr:uid="{00000000-0005-0000-0000-00005F370000}"/>
    <cellStyle name="Normal 19 2 3 2 2 3 2 3" xfId="29273" xr:uid="{00000000-0005-0000-0000-000059720000}"/>
    <cellStyle name="Normal 19 2 3 2 2 3 3" xfId="9155" xr:uid="{00000000-0005-0000-0000-0000C3230000}"/>
    <cellStyle name="Normal 19 2 3 2 2 3 3 3" xfId="24256" xr:uid="{00000000-0005-0000-0000-0000C05E0000}"/>
    <cellStyle name="Normal 19 2 3 2 2 3 5" xfId="19243" xr:uid="{00000000-0005-0000-0000-00002B4B0000}"/>
    <cellStyle name="Normal 19 2 3 2 2 4" xfId="5794" xr:uid="{00000000-0005-0000-0000-0000A2160000}"/>
    <cellStyle name="Normal 19 2 3 2 2 4 2" xfId="15846" xr:uid="{00000000-0005-0000-0000-0000E63D0000}"/>
    <cellStyle name="Normal 19 2 3 2 2 4 2 3" xfId="30944" xr:uid="{00000000-0005-0000-0000-0000E0780000}"/>
    <cellStyle name="Normal 19 2 3 2 2 4 3" xfId="10826" xr:uid="{00000000-0005-0000-0000-00004A2A0000}"/>
    <cellStyle name="Normal 19 2 3 2 2 4 3 3" xfId="25927" xr:uid="{00000000-0005-0000-0000-000047650000}"/>
    <cellStyle name="Normal 19 2 3 2 2 4 5" xfId="20914" xr:uid="{00000000-0005-0000-0000-0000B2510000}"/>
    <cellStyle name="Normal 19 2 3 2 2 5" xfId="12504" xr:uid="{00000000-0005-0000-0000-0000D8300000}"/>
    <cellStyle name="Normal 19 2 3 2 2 5 3" xfId="27602" xr:uid="{00000000-0005-0000-0000-0000D26B0000}"/>
    <cellStyle name="Normal 19 2 3 2 2 6" xfId="7483" xr:uid="{00000000-0005-0000-0000-00003B1D0000}"/>
    <cellStyle name="Normal 19 2 3 2 2 6 3" xfId="22585" xr:uid="{00000000-0005-0000-0000-000039580000}"/>
    <cellStyle name="Normal 19 2 3 2 2 8" xfId="17572" xr:uid="{00000000-0005-0000-0000-0000A4440000}"/>
    <cellStyle name="Normal 19 2 3 2 3" xfId="2830" xr:uid="{00000000-0005-0000-0000-00000E0B0000}"/>
    <cellStyle name="Normal 19 2 3 2 3 2" xfId="4520" xr:uid="{00000000-0005-0000-0000-0000A8110000}"/>
    <cellStyle name="Normal 19 2 3 2 3 2 2" xfId="14593" xr:uid="{00000000-0005-0000-0000-000001390000}"/>
    <cellStyle name="Normal 19 2 3 2 3 2 2 3" xfId="29691" xr:uid="{00000000-0005-0000-0000-0000FB730000}"/>
    <cellStyle name="Normal 19 2 3 2 3 2 3" xfId="9573" xr:uid="{00000000-0005-0000-0000-000065250000}"/>
    <cellStyle name="Normal 19 2 3 2 3 2 3 3" xfId="24674" xr:uid="{00000000-0005-0000-0000-000062600000}"/>
    <cellStyle name="Normal 19 2 3 2 3 2 5" xfId="19661" xr:uid="{00000000-0005-0000-0000-0000CD4C0000}"/>
    <cellStyle name="Normal 19 2 3 2 3 3" xfId="6212" xr:uid="{00000000-0005-0000-0000-000044180000}"/>
    <cellStyle name="Normal 19 2 3 2 3 3 2" xfId="16264" xr:uid="{00000000-0005-0000-0000-0000883F0000}"/>
    <cellStyle name="Normal 19 2 3 2 3 3 3" xfId="11244" xr:uid="{00000000-0005-0000-0000-0000EC2B0000}"/>
    <cellStyle name="Normal 19 2 3 2 3 3 3 3" xfId="26345" xr:uid="{00000000-0005-0000-0000-0000E9660000}"/>
    <cellStyle name="Normal 19 2 3 2 3 3 5" xfId="21332" xr:uid="{00000000-0005-0000-0000-000054530000}"/>
    <cellStyle name="Normal 19 2 3 2 3 4" xfId="12922" xr:uid="{00000000-0005-0000-0000-00007A320000}"/>
    <cellStyle name="Normal 19 2 3 2 3 4 3" xfId="28020" xr:uid="{00000000-0005-0000-0000-0000746D0000}"/>
    <cellStyle name="Normal 19 2 3 2 3 5" xfId="7901" xr:uid="{00000000-0005-0000-0000-0000DD1E0000}"/>
    <cellStyle name="Normal 19 2 3 2 3 5 3" xfId="23003" xr:uid="{00000000-0005-0000-0000-0000DB590000}"/>
    <cellStyle name="Normal 19 2 3 2 3 7" xfId="17990" xr:uid="{00000000-0005-0000-0000-000046460000}"/>
    <cellStyle name="Normal 19 2 3 2 4" xfId="3683" xr:uid="{00000000-0005-0000-0000-0000630E0000}"/>
    <cellStyle name="Normal 19 2 3 2 4 2" xfId="13757" xr:uid="{00000000-0005-0000-0000-0000BD350000}"/>
    <cellStyle name="Normal 19 2 3 2 4 2 3" xfId="28855" xr:uid="{00000000-0005-0000-0000-0000B7700000}"/>
    <cellStyle name="Normal 19 2 3 2 4 3" xfId="8737" xr:uid="{00000000-0005-0000-0000-000021220000}"/>
    <cellStyle name="Normal 19 2 3 2 4 3 3" xfId="23838" xr:uid="{00000000-0005-0000-0000-00001E5D0000}"/>
    <cellStyle name="Normal 19 2 3 2 4 5" xfId="18825" xr:uid="{00000000-0005-0000-0000-000089490000}"/>
    <cellStyle name="Normal 19 2 3 2 5" xfId="5376" xr:uid="{00000000-0005-0000-0000-000000150000}"/>
    <cellStyle name="Normal 19 2 3 2 5 2" xfId="15428" xr:uid="{00000000-0005-0000-0000-0000443C0000}"/>
    <cellStyle name="Normal 19 2 3 2 5 2 3" xfId="30526" xr:uid="{00000000-0005-0000-0000-00003E770000}"/>
    <cellStyle name="Normal 19 2 3 2 5 3" xfId="10408" xr:uid="{00000000-0005-0000-0000-0000A8280000}"/>
    <cellStyle name="Normal 19 2 3 2 5 3 3" xfId="25509" xr:uid="{00000000-0005-0000-0000-0000A5630000}"/>
    <cellStyle name="Normal 19 2 3 2 5 5" xfId="20496" xr:uid="{00000000-0005-0000-0000-000010500000}"/>
    <cellStyle name="Normal 19 2 3 2 6" xfId="12086" xr:uid="{00000000-0005-0000-0000-0000362F0000}"/>
    <cellStyle name="Normal 19 2 3 2 6 3" xfId="27184" xr:uid="{00000000-0005-0000-0000-0000306A0000}"/>
    <cellStyle name="Normal 19 2 3 2 7" xfId="7065" xr:uid="{00000000-0005-0000-0000-0000991B0000}"/>
    <cellStyle name="Normal 19 2 3 2 7 3" xfId="22167" xr:uid="{00000000-0005-0000-0000-000097560000}"/>
    <cellStyle name="Normal 19 2 3 2 9" xfId="17154" xr:uid="{00000000-0005-0000-0000-000002430000}"/>
    <cellStyle name="Normal 19 2 3 3" xfId="2201" xr:uid="{00000000-0005-0000-0000-000099080000}"/>
    <cellStyle name="Normal 19 2 3 3 2" xfId="3040" xr:uid="{00000000-0005-0000-0000-0000E00B0000}"/>
    <cellStyle name="Normal 19 2 3 3 2 2" xfId="4730" xr:uid="{00000000-0005-0000-0000-00007A120000}"/>
    <cellStyle name="Normal 19 2 3 3 2 2 2" xfId="14803" xr:uid="{00000000-0005-0000-0000-0000D3390000}"/>
    <cellStyle name="Normal 19 2 3 3 2 2 2 3" xfId="29901" xr:uid="{00000000-0005-0000-0000-0000CD740000}"/>
    <cellStyle name="Normal 19 2 3 3 2 2 3" xfId="9783" xr:uid="{00000000-0005-0000-0000-000037260000}"/>
    <cellStyle name="Normal 19 2 3 3 2 2 3 3" xfId="24884" xr:uid="{00000000-0005-0000-0000-000034610000}"/>
    <cellStyle name="Normal 19 2 3 3 2 2 5" xfId="19871" xr:uid="{00000000-0005-0000-0000-00009F4D0000}"/>
    <cellStyle name="Normal 19 2 3 3 2 3" xfId="6422" xr:uid="{00000000-0005-0000-0000-000016190000}"/>
    <cellStyle name="Normal 19 2 3 3 2 3 2" xfId="16474" xr:uid="{00000000-0005-0000-0000-00005A400000}"/>
    <cellStyle name="Normal 19 2 3 3 2 3 3" xfId="11454" xr:uid="{00000000-0005-0000-0000-0000BE2C0000}"/>
    <cellStyle name="Normal 19 2 3 3 2 3 3 3" xfId="26555" xr:uid="{00000000-0005-0000-0000-0000BB670000}"/>
    <cellStyle name="Normal 19 2 3 3 2 3 5" xfId="21542" xr:uid="{00000000-0005-0000-0000-000026540000}"/>
    <cellStyle name="Normal 19 2 3 3 2 4" xfId="13132" xr:uid="{00000000-0005-0000-0000-00004C330000}"/>
    <cellStyle name="Normal 19 2 3 3 2 4 3" xfId="28230" xr:uid="{00000000-0005-0000-0000-0000466E0000}"/>
    <cellStyle name="Normal 19 2 3 3 2 5" xfId="8111" xr:uid="{00000000-0005-0000-0000-0000AF1F0000}"/>
    <cellStyle name="Normal 19 2 3 3 2 5 3" xfId="23213" xr:uid="{00000000-0005-0000-0000-0000AD5A0000}"/>
    <cellStyle name="Normal 19 2 3 3 2 7" xfId="18200" xr:uid="{00000000-0005-0000-0000-000018470000}"/>
    <cellStyle name="Normal 19 2 3 3 3" xfId="3893" xr:uid="{00000000-0005-0000-0000-0000350F0000}"/>
    <cellStyle name="Normal 19 2 3 3 3 2" xfId="13967" xr:uid="{00000000-0005-0000-0000-00008F360000}"/>
    <cellStyle name="Normal 19 2 3 3 3 2 3" xfId="29065" xr:uid="{00000000-0005-0000-0000-000089710000}"/>
    <cellStyle name="Normal 19 2 3 3 3 3" xfId="8947" xr:uid="{00000000-0005-0000-0000-0000F3220000}"/>
    <cellStyle name="Normal 19 2 3 3 3 3 3" xfId="24048" xr:uid="{00000000-0005-0000-0000-0000F05D0000}"/>
    <cellStyle name="Normal 19 2 3 3 3 5" xfId="19035" xr:uid="{00000000-0005-0000-0000-00005B4A0000}"/>
    <cellStyle name="Normal 19 2 3 3 4" xfId="5586" xr:uid="{00000000-0005-0000-0000-0000D2150000}"/>
    <cellStyle name="Normal 19 2 3 3 4 2" xfId="15638" xr:uid="{00000000-0005-0000-0000-0000163D0000}"/>
    <cellStyle name="Normal 19 2 3 3 4 2 3" xfId="30736" xr:uid="{00000000-0005-0000-0000-000010780000}"/>
    <cellStyle name="Normal 19 2 3 3 4 3" xfId="10618" xr:uid="{00000000-0005-0000-0000-00007A290000}"/>
    <cellStyle name="Normal 19 2 3 3 4 3 3" xfId="25719" xr:uid="{00000000-0005-0000-0000-000077640000}"/>
    <cellStyle name="Normal 19 2 3 3 4 5" xfId="20706" xr:uid="{00000000-0005-0000-0000-0000E2500000}"/>
    <cellStyle name="Normal 19 2 3 3 5" xfId="12296" xr:uid="{00000000-0005-0000-0000-000008300000}"/>
    <cellStyle name="Normal 19 2 3 3 5 3" xfId="27394" xr:uid="{00000000-0005-0000-0000-0000026B0000}"/>
    <cellStyle name="Normal 19 2 3 3 6" xfId="7275" xr:uid="{00000000-0005-0000-0000-00006B1C0000}"/>
    <cellStyle name="Normal 19 2 3 3 6 3" xfId="22377" xr:uid="{00000000-0005-0000-0000-000069570000}"/>
    <cellStyle name="Normal 19 2 3 3 8" xfId="17364" xr:uid="{00000000-0005-0000-0000-0000D4430000}"/>
    <cellStyle name="Normal 19 2 3 4" xfId="2622" xr:uid="{00000000-0005-0000-0000-00003E0A0000}"/>
    <cellStyle name="Normal 19 2 3 4 2" xfId="4312" xr:uid="{00000000-0005-0000-0000-0000D8100000}"/>
    <cellStyle name="Normal 19 2 3 4 2 2" xfId="14385" xr:uid="{00000000-0005-0000-0000-000031380000}"/>
    <cellStyle name="Normal 19 2 3 4 2 2 3" xfId="29483" xr:uid="{00000000-0005-0000-0000-00002B730000}"/>
    <cellStyle name="Normal 19 2 3 4 2 3" xfId="9365" xr:uid="{00000000-0005-0000-0000-000095240000}"/>
    <cellStyle name="Normal 19 2 3 4 2 3 3" xfId="24466" xr:uid="{00000000-0005-0000-0000-0000925F0000}"/>
    <cellStyle name="Normal 19 2 3 4 2 5" xfId="19453" xr:uid="{00000000-0005-0000-0000-0000FD4B0000}"/>
    <cellStyle name="Normal 19 2 3 4 3" xfId="6004" xr:uid="{00000000-0005-0000-0000-000074170000}"/>
    <cellStyle name="Normal 19 2 3 4 3 2" xfId="16056" xr:uid="{00000000-0005-0000-0000-0000B83E0000}"/>
    <cellStyle name="Normal 19 2 3 4 3 3" xfId="11036" xr:uid="{00000000-0005-0000-0000-00001C2B0000}"/>
    <cellStyle name="Normal 19 2 3 4 3 3 3" xfId="26137" xr:uid="{00000000-0005-0000-0000-000019660000}"/>
    <cellStyle name="Normal 19 2 3 4 3 5" xfId="21124" xr:uid="{00000000-0005-0000-0000-000084520000}"/>
    <cellStyle name="Normal 19 2 3 4 4" xfId="12714" xr:uid="{00000000-0005-0000-0000-0000AA310000}"/>
    <cellStyle name="Normal 19 2 3 4 4 3" xfId="27812" xr:uid="{00000000-0005-0000-0000-0000A46C0000}"/>
    <cellStyle name="Normal 19 2 3 4 5" xfId="7693" xr:uid="{00000000-0005-0000-0000-00000D1E0000}"/>
    <cellStyle name="Normal 19 2 3 4 5 3" xfId="22795" xr:uid="{00000000-0005-0000-0000-00000B590000}"/>
    <cellStyle name="Normal 19 2 3 4 7" xfId="17782" xr:uid="{00000000-0005-0000-0000-000076450000}"/>
    <cellStyle name="Normal 19 2 3 5" xfId="3475" xr:uid="{00000000-0005-0000-0000-0000930D0000}"/>
    <cellStyle name="Normal 19 2 3 5 2" xfId="13549" xr:uid="{00000000-0005-0000-0000-0000ED340000}"/>
    <cellStyle name="Normal 19 2 3 5 2 3" xfId="28647" xr:uid="{00000000-0005-0000-0000-0000E76F0000}"/>
    <cellStyle name="Normal 19 2 3 5 3" xfId="8529" xr:uid="{00000000-0005-0000-0000-000051210000}"/>
    <cellStyle name="Normal 19 2 3 5 3 3" xfId="23630" xr:uid="{00000000-0005-0000-0000-00004E5C0000}"/>
    <cellStyle name="Normal 19 2 3 5 5" xfId="18617" xr:uid="{00000000-0005-0000-0000-0000B9480000}"/>
    <cellStyle name="Normal 19 2 3 6" xfId="5168" xr:uid="{00000000-0005-0000-0000-000030140000}"/>
    <cellStyle name="Normal 19 2 3 6 2" xfId="15220" xr:uid="{00000000-0005-0000-0000-0000743B0000}"/>
    <cellStyle name="Normal 19 2 3 6 2 3" xfId="30318" xr:uid="{00000000-0005-0000-0000-00006E760000}"/>
    <cellStyle name="Normal 19 2 3 6 3" xfId="10200" xr:uid="{00000000-0005-0000-0000-0000D8270000}"/>
    <cellStyle name="Normal 19 2 3 6 3 3" xfId="25301" xr:uid="{00000000-0005-0000-0000-0000D5620000}"/>
    <cellStyle name="Normal 19 2 3 6 5" xfId="20288" xr:uid="{00000000-0005-0000-0000-0000404F0000}"/>
    <cellStyle name="Normal 19 2 3 7" xfId="11878" xr:uid="{00000000-0005-0000-0000-0000662E0000}"/>
    <cellStyle name="Normal 19 2 3 7 3" xfId="26976" xr:uid="{00000000-0005-0000-0000-000060690000}"/>
    <cellStyle name="Normal 19 2 3 8" xfId="6857" xr:uid="{00000000-0005-0000-0000-0000C91A0000}"/>
    <cellStyle name="Normal 19 2 3 8 3" xfId="21959" xr:uid="{00000000-0005-0000-0000-0000C7550000}"/>
    <cellStyle name="Normal 19 2 4" xfId="1882" xr:uid="{00000000-0005-0000-0000-00005A070000}"/>
    <cellStyle name="Normal 19 2 4 2" xfId="2305" xr:uid="{00000000-0005-0000-0000-000001090000}"/>
    <cellStyle name="Normal 19 2 4 2 2" xfId="3144" xr:uid="{00000000-0005-0000-0000-0000480C0000}"/>
    <cellStyle name="Normal 19 2 4 2 2 2" xfId="4834" xr:uid="{00000000-0005-0000-0000-0000E2120000}"/>
    <cellStyle name="Normal 19 2 4 2 2 2 2" xfId="14907" xr:uid="{00000000-0005-0000-0000-00003B3A0000}"/>
    <cellStyle name="Normal 19 2 4 2 2 2 2 3" xfId="30005" xr:uid="{00000000-0005-0000-0000-000035750000}"/>
    <cellStyle name="Normal 19 2 4 2 2 2 3" xfId="9887" xr:uid="{00000000-0005-0000-0000-00009F260000}"/>
    <cellStyle name="Normal 19 2 4 2 2 2 3 3" xfId="24988" xr:uid="{00000000-0005-0000-0000-00009C610000}"/>
    <cellStyle name="Normal 19 2 4 2 2 2 5" xfId="19975" xr:uid="{00000000-0005-0000-0000-0000074E0000}"/>
    <cellStyle name="Normal 19 2 4 2 2 3" xfId="6526" xr:uid="{00000000-0005-0000-0000-00007E190000}"/>
    <cellStyle name="Normal 19 2 4 2 2 3 2" xfId="16578" xr:uid="{00000000-0005-0000-0000-0000C2400000}"/>
    <cellStyle name="Normal 19 2 4 2 2 3 3" xfId="11558" xr:uid="{00000000-0005-0000-0000-0000262D0000}"/>
    <cellStyle name="Normal 19 2 4 2 2 3 3 3" xfId="26659" xr:uid="{00000000-0005-0000-0000-000023680000}"/>
    <cellStyle name="Normal 19 2 4 2 2 3 5" xfId="21646" xr:uid="{00000000-0005-0000-0000-00008E540000}"/>
    <cellStyle name="Normal 19 2 4 2 2 4" xfId="13236" xr:uid="{00000000-0005-0000-0000-0000B4330000}"/>
    <cellStyle name="Normal 19 2 4 2 2 4 3" xfId="28334" xr:uid="{00000000-0005-0000-0000-0000AE6E0000}"/>
    <cellStyle name="Normal 19 2 4 2 2 5" xfId="8215" xr:uid="{00000000-0005-0000-0000-000017200000}"/>
    <cellStyle name="Normal 19 2 4 2 2 5 3" xfId="23317" xr:uid="{00000000-0005-0000-0000-0000155B0000}"/>
    <cellStyle name="Normal 19 2 4 2 2 7" xfId="18304" xr:uid="{00000000-0005-0000-0000-000080470000}"/>
    <cellStyle name="Normal 19 2 4 2 3" xfId="3997" xr:uid="{00000000-0005-0000-0000-00009D0F0000}"/>
    <cellStyle name="Normal 19 2 4 2 3 2" xfId="14071" xr:uid="{00000000-0005-0000-0000-0000F7360000}"/>
    <cellStyle name="Normal 19 2 4 2 3 2 3" xfId="29169" xr:uid="{00000000-0005-0000-0000-0000F1710000}"/>
    <cellStyle name="Normal 19 2 4 2 3 3" xfId="9051" xr:uid="{00000000-0005-0000-0000-00005B230000}"/>
    <cellStyle name="Normal 19 2 4 2 3 3 3" xfId="24152" xr:uid="{00000000-0005-0000-0000-0000585E0000}"/>
    <cellStyle name="Normal 19 2 4 2 3 5" xfId="19139" xr:uid="{00000000-0005-0000-0000-0000C34A0000}"/>
    <cellStyle name="Normal 19 2 4 2 4" xfId="5690" xr:uid="{00000000-0005-0000-0000-00003A160000}"/>
    <cellStyle name="Normal 19 2 4 2 4 2" xfId="15742" xr:uid="{00000000-0005-0000-0000-00007E3D0000}"/>
    <cellStyle name="Normal 19 2 4 2 4 2 3" xfId="30840" xr:uid="{00000000-0005-0000-0000-000078780000}"/>
    <cellStyle name="Normal 19 2 4 2 4 3" xfId="10722" xr:uid="{00000000-0005-0000-0000-0000E2290000}"/>
    <cellStyle name="Normal 19 2 4 2 4 3 3" xfId="25823" xr:uid="{00000000-0005-0000-0000-0000DF640000}"/>
    <cellStyle name="Normal 19 2 4 2 4 5" xfId="20810" xr:uid="{00000000-0005-0000-0000-00004A510000}"/>
    <cellStyle name="Normal 19 2 4 2 5" xfId="12400" xr:uid="{00000000-0005-0000-0000-000070300000}"/>
    <cellStyle name="Normal 19 2 4 2 5 3" xfId="27498" xr:uid="{00000000-0005-0000-0000-00006A6B0000}"/>
    <cellStyle name="Normal 19 2 4 2 6" xfId="7379" xr:uid="{00000000-0005-0000-0000-0000D31C0000}"/>
    <cellStyle name="Normal 19 2 4 2 6 3" xfId="22481" xr:uid="{00000000-0005-0000-0000-0000D1570000}"/>
    <cellStyle name="Normal 19 2 4 2 8" xfId="17468" xr:uid="{00000000-0005-0000-0000-00003C440000}"/>
    <cellStyle name="Normal 19 2 4 3" xfId="2726" xr:uid="{00000000-0005-0000-0000-0000A60A0000}"/>
    <cellStyle name="Normal 19 2 4 3 2" xfId="4416" xr:uid="{00000000-0005-0000-0000-000040110000}"/>
    <cellStyle name="Normal 19 2 4 3 2 2" xfId="14489" xr:uid="{00000000-0005-0000-0000-000099380000}"/>
    <cellStyle name="Normal 19 2 4 3 2 2 3" xfId="29587" xr:uid="{00000000-0005-0000-0000-000093730000}"/>
    <cellStyle name="Normal 19 2 4 3 2 3" xfId="9469" xr:uid="{00000000-0005-0000-0000-0000FD240000}"/>
    <cellStyle name="Normal 19 2 4 3 2 3 3" xfId="24570" xr:uid="{00000000-0005-0000-0000-0000FA5F0000}"/>
    <cellStyle name="Normal 19 2 4 3 2 5" xfId="19557" xr:uid="{00000000-0005-0000-0000-0000654C0000}"/>
    <cellStyle name="Normal 19 2 4 3 3" xfId="6108" xr:uid="{00000000-0005-0000-0000-0000DC170000}"/>
    <cellStyle name="Normal 19 2 4 3 3 2" xfId="16160" xr:uid="{00000000-0005-0000-0000-0000203F0000}"/>
    <cellStyle name="Normal 19 2 4 3 3 3" xfId="11140" xr:uid="{00000000-0005-0000-0000-0000842B0000}"/>
    <cellStyle name="Normal 19 2 4 3 3 3 3" xfId="26241" xr:uid="{00000000-0005-0000-0000-000081660000}"/>
    <cellStyle name="Normal 19 2 4 3 3 5" xfId="21228" xr:uid="{00000000-0005-0000-0000-0000EC520000}"/>
    <cellStyle name="Normal 19 2 4 3 4" xfId="12818" xr:uid="{00000000-0005-0000-0000-000012320000}"/>
    <cellStyle name="Normal 19 2 4 3 4 3" xfId="27916" xr:uid="{00000000-0005-0000-0000-00000C6D0000}"/>
    <cellStyle name="Normal 19 2 4 3 5" xfId="7797" xr:uid="{00000000-0005-0000-0000-0000751E0000}"/>
    <cellStyle name="Normal 19 2 4 3 5 3" xfId="22899" xr:uid="{00000000-0005-0000-0000-000073590000}"/>
    <cellStyle name="Normal 19 2 4 3 7" xfId="17886" xr:uid="{00000000-0005-0000-0000-0000DE450000}"/>
    <cellStyle name="Normal 19 2 4 4" xfId="3579" xr:uid="{00000000-0005-0000-0000-0000FB0D0000}"/>
    <cellStyle name="Normal 19 2 4 4 2" xfId="13653" xr:uid="{00000000-0005-0000-0000-000055350000}"/>
    <cellStyle name="Normal 19 2 4 4 2 3" xfId="28751" xr:uid="{00000000-0005-0000-0000-00004F700000}"/>
    <cellStyle name="Normal 19 2 4 4 3" xfId="8633" xr:uid="{00000000-0005-0000-0000-0000B9210000}"/>
    <cellStyle name="Normal 19 2 4 4 3 3" xfId="23734" xr:uid="{00000000-0005-0000-0000-0000B65C0000}"/>
    <cellStyle name="Normal 19 2 4 4 5" xfId="18721" xr:uid="{00000000-0005-0000-0000-000021490000}"/>
    <cellStyle name="Normal 19 2 4 5" xfId="5272" xr:uid="{00000000-0005-0000-0000-000098140000}"/>
    <cellStyle name="Normal 19 2 4 5 2" xfId="15324" xr:uid="{00000000-0005-0000-0000-0000DC3B0000}"/>
    <cellStyle name="Normal 19 2 4 5 2 3" xfId="30422" xr:uid="{00000000-0005-0000-0000-0000D6760000}"/>
    <cellStyle name="Normal 19 2 4 5 3" xfId="10304" xr:uid="{00000000-0005-0000-0000-000040280000}"/>
    <cellStyle name="Normal 19 2 4 5 3 3" xfId="25405" xr:uid="{00000000-0005-0000-0000-00003D630000}"/>
    <cellStyle name="Normal 19 2 4 5 5" xfId="20392" xr:uid="{00000000-0005-0000-0000-0000A84F0000}"/>
    <cellStyle name="Normal 19 2 4 6" xfId="11982" xr:uid="{00000000-0005-0000-0000-0000CE2E0000}"/>
    <cellStyle name="Normal 19 2 4 6 3" xfId="27080" xr:uid="{00000000-0005-0000-0000-0000C8690000}"/>
    <cellStyle name="Normal 19 2 4 7" xfId="6961" xr:uid="{00000000-0005-0000-0000-0000311B0000}"/>
    <cellStyle name="Normal 19 2 4 7 3" xfId="22063" xr:uid="{00000000-0005-0000-0000-00002F560000}"/>
    <cellStyle name="Normal 19 2 4 9" xfId="17050" xr:uid="{00000000-0005-0000-0000-00009A420000}"/>
    <cellStyle name="Normal 19 2 5" xfId="2095" xr:uid="{00000000-0005-0000-0000-00002F080000}"/>
    <cellStyle name="Normal 19 2 5 2" xfId="2936" xr:uid="{00000000-0005-0000-0000-0000780B0000}"/>
    <cellStyle name="Normal 19 2 5 2 2" xfId="4626" xr:uid="{00000000-0005-0000-0000-000012120000}"/>
    <cellStyle name="Normal 19 2 5 2 2 2" xfId="14699" xr:uid="{00000000-0005-0000-0000-00006B390000}"/>
    <cellStyle name="Normal 19 2 5 2 2 2 3" xfId="29797" xr:uid="{00000000-0005-0000-0000-000065740000}"/>
    <cellStyle name="Normal 19 2 5 2 2 3" xfId="9679" xr:uid="{00000000-0005-0000-0000-0000CF250000}"/>
    <cellStyle name="Normal 19 2 5 2 2 3 3" xfId="24780" xr:uid="{00000000-0005-0000-0000-0000CC600000}"/>
    <cellStyle name="Normal 19 2 5 2 2 5" xfId="19767" xr:uid="{00000000-0005-0000-0000-0000374D0000}"/>
    <cellStyle name="Normal 19 2 5 2 3" xfId="6318" xr:uid="{00000000-0005-0000-0000-0000AE180000}"/>
    <cellStyle name="Normal 19 2 5 2 3 2" xfId="16370" xr:uid="{00000000-0005-0000-0000-0000F23F0000}"/>
    <cellStyle name="Normal 19 2 5 2 3 3" xfId="11350" xr:uid="{00000000-0005-0000-0000-0000562C0000}"/>
    <cellStyle name="Normal 19 2 5 2 3 3 3" xfId="26451" xr:uid="{00000000-0005-0000-0000-000053670000}"/>
    <cellStyle name="Normal 19 2 5 2 3 5" xfId="21438" xr:uid="{00000000-0005-0000-0000-0000BE530000}"/>
    <cellStyle name="Normal 19 2 5 2 4" xfId="13028" xr:uid="{00000000-0005-0000-0000-0000E4320000}"/>
    <cellStyle name="Normal 19 2 5 2 4 3" xfId="28126" xr:uid="{00000000-0005-0000-0000-0000DE6D0000}"/>
    <cellStyle name="Normal 19 2 5 2 5" xfId="8007" xr:uid="{00000000-0005-0000-0000-0000471F0000}"/>
    <cellStyle name="Normal 19 2 5 2 5 3" xfId="23109" xr:uid="{00000000-0005-0000-0000-0000455A0000}"/>
    <cellStyle name="Normal 19 2 5 2 7" xfId="18096" xr:uid="{00000000-0005-0000-0000-0000B0460000}"/>
    <cellStyle name="Normal 19 2 5 3" xfId="3789" xr:uid="{00000000-0005-0000-0000-0000CD0E0000}"/>
    <cellStyle name="Normal 19 2 5 3 2" xfId="13863" xr:uid="{00000000-0005-0000-0000-000027360000}"/>
    <cellStyle name="Normal 19 2 5 3 2 3" xfId="28961" xr:uid="{00000000-0005-0000-0000-000021710000}"/>
    <cellStyle name="Normal 19 2 5 3 3" xfId="8843" xr:uid="{00000000-0005-0000-0000-00008B220000}"/>
    <cellStyle name="Normal 19 2 5 3 3 3" xfId="23944" xr:uid="{00000000-0005-0000-0000-0000885D0000}"/>
    <cellStyle name="Normal 19 2 5 3 5" xfId="18931" xr:uid="{00000000-0005-0000-0000-0000F3490000}"/>
    <cellStyle name="Normal 19 2 5 4" xfId="5482" xr:uid="{00000000-0005-0000-0000-00006A150000}"/>
    <cellStyle name="Normal 19 2 5 4 2" xfId="15534" xr:uid="{00000000-0005-0000-0000-0000AE3C0000}"/>
    <cellStyle name="Normal 19 2 5 4 2 3" xfId="30632" xr:uid="{00000000-0005-0000-0000-0000A8770000}"/>
    <cellStyle name="Normal 19 2 5 4 3" xfId="10514" xr:uid="{00000000-0005-0000-0000-000012290000}"/>
    <cellStyle name="Normal 19 2 5 4 3 3" xfId="25615" xr:uid="{00000000-0005-0000-0000-00000F640000}"/>
    <cellStyle name="Normal 19 2 5 4 5" xfId="20602" xr:uid="{00000000-0005-0000-0000-00007A500000}"/>
    <cellStyle name="Normal 19 2 5 5" xfId="12192" xr:uid="{00000000-0005-0000-0000-0000A02F0000}"/>
    <cellStyle name="Normal 19 2 5 5 3" xfId="27290" xr:uid="{00000000-0005-0000-0000-00009A6A0000}"/>
    <cellStyle name="Normal 19 2 5 6" xfId="7171" xr:uid="{00000000-0005-0000-0000-0000031C0000}"/>
    <cellStyle name="Normal 19 2 5 6 3" xfId="22273" xr:uid="{00000000-0005-0000-0000-000001570000}"/>
    <cellStyle name="Normal 19 2 5 8" xfId="17260" xr:uid="{00000000-0005-0000-0000-00006C430000}"/>
    <cellStyle name="Normal 19 2 6" xfId="2516" xr:uid="{00000000-0005-0000-0000-0000D4090000}"/>
    <cellStyle name="Normal 19 2 6 2" xfId="4208" xr:uid="{00000000-0005-0000-0000-000070100000}"/>
    <cellStyle name="Normal 19 2 6 2 2" xfId="14281" xr:uid="{00000000-0005-0000-0000-0000C9370000}"/>
    <cellStyle name="Normal 19 2 6 2 2 3" xfId="29379" xr:uid="{00000000-0005-0000-0000-0000C3720000}"/>
    <cellStyle name="Normal 19 2 6 2 3" xfId="9261" xr:uid="{00000000-0005-0000-0000-00002D240000}"/>
    <cellStyle name="Normal 19 2 6 2 3 3" xfId="24362" xr:uid="{00000000-0005-0000-0000-00002A5F0000}"/>
    <cellStyle name="Normal 19 2 6 2 5" xfId="19349" xr:uid="{00000000-0005-0000-0000-0000954B0000}"/>
    <cellStyle name="Normal 19 2 6 3" xfId="5900" xr:uid="{00000000-0005-0000-0000-00000C170000}"/>
    <cellStyle name="Normal 19 2 6 3 2" xfId="15952" xr:uid="{00000000-0005-0000-0000-0000503E0000}"/>
    <cellStyle name="Normal 19 2 6 3 3" xfId="10932" xr:uid="{00000000-0005-0000-0000-0000B42A0000}"/>
    <cellStyle name="Normal 19 2 6 3 3 3" xfId="26033" xr:uid="{00000000-0005-0000-0000-0000B1650000}"/>
    <cellStyle name="Normal 19 2 6 3 5" xfId="21020" xr:uid="{00000000-0005-0000-0000-00001C520000}"/>
    <cellStyle name="Normal 19 2 6 4" xfId="12610" xr:uid="{00000000-0005-0000-0000-000042310000}"/>
    <cellStyle name="Normal 19 2 6 4 3" xfId="27708" xr:uid="{00000000-0005-0000-0000-00003C6C0000}"/>
    <cellStyle name="Normal 19 2 6 5" xfId="7589" xr:uid="{00000000-0005-0000-0000-0000A51D0000}"/>
    <cellStyle name="Normal 19 2 6 5 3" xfId="22691" xr:uid="{00000000-0005-0000-0000-0000A3580000}"/>
    <cellStyle name="Normal 19 2 6 7" xfId="17678" xr:uid="{00000000-0005-0000-0000-00000E450000}"/>
    <cellStyle name="Normal 19 2 7" xfId="3367" xr:uid="{00000000-0005-0000-0000-0000270D0000}"/>
    <cellStyle name="Normal 19 2 7 2" xfId="13445" xr:uid="{00000000-0005-0000-0000-000085340000}"/>
    <cellStyle name="Normal 19 2 7 2 3" xfId="28543" xr:uid="{00000000-0005-0000-0000-00007F6F0000}"/>
    <cellStyle name="Normal 19 2 7 3" xfId="8425" xr:uid="{00000000-0005-0000-0000-0000E9200000}"/>
    <cellStyle name="Normal 19 2 7 3 3" xfId="23526" xr:uid="{00000000-0005-0000-0000-0000E65B0000}"/>
    <cellStyle name="Normal 19 2 7 5" xfId="18513" xr:uid="{00000000-0005-0000-0000-000051480000}"/>
    <cellStyle name="Normal 19 2 8" xfId="5061" xr:uid="{00000000-0005-0000-0000-0000C5130000}"/>
    <cellStyle name="Normal 19 2 8 2" xfId="15116" xr:uid="{00000000-0005-0000-0000-00000C3B0000}"/>
    <cellStyle name="Normal 19 2 8 2 3" xfId="30214" xr:uid="{00000000-0005-0000-0000-000006760000}"/>
    <cellStyle name="Normal 19 2 8 3" xfId="10096" xr:uid="{00000000-0005-0000-0000-000070270000}"/>
    <cellStyle name="Normal 19 2 8 3 3" xfId="25197" xr:uid="{00000000-0005-0000-0000-00006D620000}"/>
    <cellStyle name="Normal 19 2 8 5" xfId="20184" xr:uid="{00000000-0005-0000-0000-0000D84E0000}"/>
    <cellStyle name="Normal 19 2 9" xfId="11772" xr:uid="{00000000-0005-0000-0000-0000FC2D0000}"/>
    <cellStyle name="Normal 19 2 9 3" xfId="26872" xr:uid="{00000000-0005-0000-0000-0000F8680000}"/>
    <cellStyle name="Normal 2" xfId="125" xr:uid="{00000000-0005-0000-0000-00007D000000}"/>
    <cellStyle name="Normal 2 2" xfId="126" xr:uid="{00000000-0005-0000-0000-00007E000000}"/>
    <cellStyle name="Normal 2 2 2" xfId="335" xr:uid="{00000000-0005-0000-0000-00004F010000}"/>
    <cellStyle name="Normal 2 2 3" xfId="778" xr:uid="{00000000-0005-0000-0000-00000A030000}"/>
    <cellStyle name="Normal 2 2 3 10" xfId="6752" xr:uid="{00000000-0005-0000-0000-0000601A0000}"/>
    <cellStyle name="Normal 2 2 3 10 3" xfId="21856" xr:uid="{00000000-0005-0000-0000-000060550000}"/>
    <cellStyle name="Normal 2 2 3 12" xfId="16841" xr:uid="{00000000-0005-0000-0000-0000C9410000}"/>
    <cellStyle name="Normal 2 2 3 13" xfId="1422" xr:uid="{00000000-0005-0000-0000-00008E050000}"/>
    <cellStyle name="Normal 2 2 3 2" xfId="1716" xr:uid="{00000000-0005-0000-0000-0000B4060000}"/>
    <cellStyle name="Normal 2 2 3 2 11" xfId="16895" xr:uid="{00000000-0005-0000-0000-0000FF410000}"/>
    <cellStyle name="Normal 2 2 3 2 2" xfId="1824" xr:uid="{00000000-0005-0000-0000-000020070000}"/>
    <cellStyle name="Normal 2 2 3 2 2 10" xfId="16999" xr:uid="{00000000-0005-0000-0000-000067420000}"/>
    <cellStyle name="Normal 2 2 3 2 2 2" xfId="2041" xr:uid="{00000000-0005-0000-0000-0000F9070000}"/>
    <cellStyle name="Normal 2 2 3 2 2 2 2" xfId="2462" xr:uid="{00000000-0005-0000-0000-00009E090000}"/>
    <cellStyle name="Normal 2 2 3 2 2 2 2 2" xfId="3301" xr:uid="{00000000-0005-0000-0000-0000E50C0000}"/>
    <cellStyle name="Normal 2 2 3 2 2 2 2 2 2" xfId="4991" xr:uid="{00000000-0005-0000-0000-00007F130000}"/>
    <cellStyle name="Normal 2 2 3 2 2 2 2 2 2 2" xfId="15064" xr:uid="{00000000-0005-0000-0000-0000D83A0000}"/>
    <cellStyle name="Normal 2 2 3 2 2 2 2 2 2 2 3" xfId="30162" xr:uid="{00000000-0005-0000-0000-0000D2750000}"/>
    <cellStyle name="Normal 2 2 3 2 2 2 2 2 2 3" xfId="10044" xr:uid="{00000000-0005-0000-0000-00003C270000}"/>
    <cellStyle name="Normal 2 2 3 2 2 2 2 2 2 3 3" xfId="25145" xr:uid="{00000000-0005-0000-0000-000039620000}"/>
    <cellStyle name="Normal 2 2 3 2 2 2 2 2 2 5" xfId="20132" xr:uid="{00000000-0005-0000-0000-0000A44E0000}"/>
    <cellStyle name="Normal 2 2 3 2 2 2 2 2 3" xfId="6683" xr:uid="{00000000-0005-0000-0000-00001B1A0000}"/>
    <cellStyle name="Normal 2 2 3 2 2 2 2 2 3 2" xfId="16735" xr:uid="{00000000-0005-0000-0000-00005F410000}"/>
    <cellStyle name="Normal 2 2 3 2 2 2 2 2 3 3" xfId="11715" xr:uid="{00000000-0005-0000-0000-0000C32D0000}"/>
    <cellStyle name="Normal 2 2 3 2 2 2 2 2 3 3 3" xfId="26816" xr:uid="{00000000-0005-0000-0000-0000C0680000}"/>
    <cellStyle name="Normal 2 2 3 2 2 2 2 2 3 5" xfId="21803" xr:uid="{00000000-0005-0000-0000-00002B550000}"/>
    <cellStyle name="Normal 2 2 3 2 2 2 2 2 4" xfId="13393" xr:uid="{00000000-0005-0000-0000-000051340000}"/>
    <cellStyle name="Normal 2 2 3 2 2 2 2 2 4 3" xfId="28491" xr:uid="{00000000-0005-0000-0000-00004B6F0000}"/>
    <cellStyle name="Normal 2 2 3 2 2 2 2 2 5" xfId="8372" xr:uid="{00000000-0005-0000-0000-0000B4200000}"/>
    <cellStyle name="Normal 2 2 3 2 2 2 2 2 5 3" xfId="23474" xr:uid="{00000000-0005-0000-0000-0000B25B0000}"/>
    <cellStyle name="Normal 2 2 3 2 2 2 2 2 7" xfId="18461" xr:uid="{00000000-0005-0000-0000-00001D480000}"/>
    <cellStyle name="Normal 2 2 3 2 2 2 2 3" xfId="4154" xr:uid="{00000000-0005-0000-0000-00003A100000}"/>
    <cellStyle name="Normal 2 2 3 2 2 2 2 3 2" xfId="14228" xr:uid="{00000000-0005-0000-0000-000094370000}"/>
    <cellStyle name="Normal 2 2 3 2 2 2 2 3 2 3" xfId="29326" xr:uid="{00000000-0005-0000-0000-00008E720000}"/>
    <cellStyle name="Normal 2 2 3 2 2 2 2 3 3" xfId="9208" xr:uid="{00000000-0005-0000-0000-0000F8230000}"/>
    <cellStyle name="Normal 2 2 3 2 2 2 2 3 3 3" xfId="24309" xr:uid="{00000000-0005-0000-0000-0000F55E0000}"/>
    <cellStyle name="Normal 2 2 3 2 2 2 2 3 5" xfId="19296" xr:uid="{00000000-0005-0000-0000-0000604B0000}"/>
    <cellStyle name="Normal 2 2 3 2 2 2 2 4" xfId="5847" xr:uid="{00000000-0005-0000-0000-0000D7160000}"/>
    <cellStyle name="Normal 2 2 3 2 2 2 2 4 2" xfId="15899" xr:uid="{00000000-0005-0000-0000-00001B3E0000}"/>
    <cellStyle name="Normal 2 2 3 2 2 2 2 4 3" xfId="10879" xr:uid="{00000000-0005-0000-0000-00007F2A0000}"/>
    <cellStyle name="Normal 2 2 3 2 2 2 2 4 3 3" xfId="25980" xr:uid="{00000000-0005-0000-0000-00007C650000}"/>
    <cellStyle name="Normal 2 2 3 2 2 2 2 4 5" xfId="20967" xr:uid="{00000000-0005-0000-0000-0000E7510000}"/>
    <cellStyle name="Normal 2 2 3 2 2 2 2 5" xfId="12557" xr:uid="{00000000-0005-0000-0000-00000D310000}"/>
    <cellStyle name="Normal 2 2 3 2 2 2 2 5 3" xfId="27655" xr:uid="{00000000-0005-0000-0000-0000076C0000}"/>
    <cellStyle name="Normal 2 2 3 2 2 2 2 6" xfId="7536" xr:uid="{00000000-0005-0000-0000-0000701D0000}"/>
    <cellStyle name="Normal 2 2 3 2 2 2 2 6 3" xfId="22638" xr:uid="{00000000-0005-0000-0000-00006E580000}"/>
    <cellStyle name="Normal 2 2 3 2 2 2 2 8" xfId="17625" xr:uid="{00000000-0005-0000-0000-0000D9440000}"/>
    <cellStyle name="Normal 2 2 3 2 2 2 3" xfId="2883" xr:uid="{00000000-0005-0000-0000-0000430B0000}"/>
    <cellStyle name="Normal 2 2 3 2 2 2 3 2" xfId="4573" xr:uid="{00000000-0005-0000-0000-0000DD110000}"/>
    <cellStyle name="Normal 2 2 3 2 2 2 3 2 2" xfId="14646" xr:uid="{00000000-0005-0000-0000-000036390000}"/>
    <cellStyle name="Normal 2 2 3 2 2 2 3 2 2 3" xfId="29744" xr:uid="{00000000-0005-0000-0000-000030740000}"/>
    <cellStyle name="Normal 2 2 3 2 2 2 3 2 3" xfId="9626" xr:uid="{00000000-0005-0000-0000-00009A250000}"/>
    <cellStyle name="Normal 2 2 3 2 2 2 3 2 3 3" xfId="24727" xr:uid="{00000000-0005-0000-0000-000097600000}"/>
    <cellStyle name="Normal 2 2 3 2 2 2 3 2 5" xfId="19714" xr:uid="{00000000-0005-0000-0000-0000024D0000}"/>
    <cellStyle name="Normal 2 2 3 2 2 2 3 3" xfId="6265" xr:uid="{00000000-0005-0000-0000-000079180000}"/>
    <cellStyle name="Normal 2 2 3 2 2 2 3 3 2" xfId="16317" xr:uid="{00000000-0005-0000-0000-0000BD3F0000}"/>
    <cellStyle name="Normal 2 2 3 2 2 2 3 3 3" xfId="11297" xr:uid="{00000000-0005-0000-0000-0000212C0000}"/>
    <cellStyle name="Normal 2 2 3 2 2 2 3 3 3 3" xfId="26398" xr:uid="{00000000-0005-0000-0000-00001E670000}"/>
    <cellStyle name="Normal 2 2 3 2 2 2 3 3 5" xfId="21385" xr:uid="{00000000-0005-0000-0000-000089530000}"/>
    <cellStyle name="Normal 2 2 3 2 2 2 3 4" xfId="12975" xr:uid="{00000000-0005-0000-0000-0000AF320000}"/>
    <cellStyle name="Normal 2 2 3 2 2 2 3 4 3" xfId="28073" xr:uid="{00000000-0005-0000-0000-0000A96D0000}"/>
    <cellStyle name="Normal 2 2 3 2 2 2 3 5" xfId="7954" xr:uid="{00000000-0005-0000-0000-0000121F0000}"/>
    <cellStyle name="Normal 2 2 3 2 2 2 3 5 3" xfId="23056" xr:uid="{00000000-0005-0000-0000-0000105A0000}"/>
    <cellStyle name="Normal 2 2 3 2 2 2 3 7" xfId="18043" xr:uid="{00000000-0005-0000-0000-00007B460000}"/>
    <cellStyle name="Normal 2 2 3 2 2 2 4" xfId="3736" xr:uid="{00000000-0005-0000-0000-0000980E0000}"/>
    <cellStyle name="Normal 2 2 3 2 2 2 4 2" xfId="13810" xr:uid="{00000000-0005-0000-0000-0000F2350000}"/>
    <cellStyle name="Normal 2 2 3 2 2 2 4 2 3" xfId="28908" xr:uid="{00000000-0005-0000-0000-0000EC700000}"/>
    <cellStyle name="Normal 2 2 3 2 2 2 4 3" xfId="8790" xr:uid="{00000000-0005-0000-0000-000056220000}"/>
    <cellStyle name="Normal 2 2 3 2 2 2 4 3 3" xfId="23891" xr:uid="{00000000-0005-0000-0000-0000535D0000}"/>
    <cellStyle name="Normal 2 2 3 2 2 2 4 5" xfId="18878" xr:uid="{00000000-0005-0000-0000-0000BE490000}"/>
    <cellStyle name="Normal 2 2 3 2 2 2 5" xfId="5429" xr:uid="{00000000-0005-0000-0000-000035150000}"/>
    <cellStyle name="Normal 2 2 3 2 2 2 5 2" xfId="15481" xr:uid="{00000000-0005-0000-0000-0000793C0000}"/>
    <cellStyle name="Normal 2 2 3 2 2 2 5 2 3" xfId="30579" xr:uid="{00000000-0005-0000-0000-000073770000}"/>
    <cellStyle name="Normal 2 2 3 2 2 2 5 3" xfId="10461" xr:uid="{00000000-0005-0000-0000-0000DD280000}"/>
    <cellStyle name="Normal 2 2 3 2 2 2 5 3 3" xfId="25562" xr:uid="{00000000-0005-0000-0000-0000DA630000}"/>
    <cellStyle name="Normal 2 2 3 2 2 2 5 5" xfId="20549" xr:uid="{00000000-0005-0000-0000-000045500000}"/>
    <cellStyle name="Normal 2 2 3 2 2 2 6" xfId="12139" xr:uid="{00000000-0005-0000-0000-00006B2F0000}"/>
    <cellStyle name="Normal 2 2 3 2 2 2 6 3" xfId="27237" xr:uid="{00000000-0005-0000-0000-0000656A0000}"/>
    <cellStyle name="Normal 2 2 3 2 2 2 7" xfId="7118" xr:uid="{00000000-0005-0000-0000-0000CE1B0000}"/>
    <cellStyle name="Normal 2 2 3 2 2 2 7 3" xfId="22220" xr:uid="{00000000-0005-0000-0000-0000CC560000}"/>
    <cellStyle name="Normal 2 2 3 2 2 2 9" xfId="17207" xr:uid="{00000000-0005-0000-0000-000037430000}"/>
    <cellStyle name="Normal 2 2 3 2 2 3" xfId="2254" xr:uid="{00000000-0005-0000-0000-0000CE080000}"/>
    <cellStyle name="Normal 2 2 3 2 2 3 2" xfId="3093" xr:uid="{00000000-0005-0000-0000-0000150C0000}"/>
    <cellStyle name="Normal 2 2 3 2 2 3 2 2" xfId="4783" xr:uid="{00000000-0005-0000-0000-0000AF120000}"/>
    <cellStyle name="Normal 2 2 3 2 2 3 2 2 2" xfId="14856" xr:uid="{00000000-0005-0000-0000-0000083A0000}"/>
    <cellStyle name="Normal 2 2 3 2 2 3 2 2 2 3" xfId="29954" xr:uid="{00000000-0005-0000-0000-000002750000}"/>
    <cellStyle name="Normal 2 2 3 2 2 3 2 2 3" xfId="9836" xr:uid="{00000000-0005-0000-0000-00006C260000}"/>
    <cellStyle name="Normal 2 2 3 2 2 3 2 2 3 3" xfId="24937" xr:uid="{00000000-0005-0000-0000-000069610000}"/>
    <cellStyle name="Normal 2 2 3 2 2 3 2 2 5" xfId="19924" xr:uid="{00000000-0005-0000-0000-0000D44D0000}"/>
    <cellStyle name="Normal 2 2 3 2 2 3 2 3" xfId="6475" xr:uid="{00000000-0005-0000-0000-00004B190000}"/>
    <cellStyle name="Normal 2 2 3 2 2 3 2 3 2" xfId="16527" xr:uid="{00000000-0005-0000-0000-00008F400000}"/>
    <cellStyle name="Normal 2 2 3 2 2 3 2 3 3" xfId="11507" xr:uid="{00000000-0005-0000-0000-0000F32C0000}"/>
    <cellStyle name="Normal 2 2 3 2 2 3 2 3 3 3" xfId="26608" xr:uid="{00000000-0005-0000-0000-0000F0670000}"/>
    <cellStyle name="Normal 2 2 3 2 2 3 2 3 5" xfId="21595" xr:uid="{00000000-0005-0000-0000-00005B540000}"/>
    <cellStyle name="Normal 2 2 3 2 2 3 2 4" xfId="13185" xr:uid="{00000000-0005-0000-0000-000081330000}"/>
    <cellStyle name="Normal 2 2 3 2 2 3 2 4 3" xfId="28283" xr:uid="{00000000-0005-0000-0000-00007B6E0000}"/>
    <cellStyle name="Normal 2 2 3 2 2 3 2 5" xfId="8164" xr:uid="{00000000-0005-0000-0000-0000E41F0000}"/>
    <cellStyle name="Normal 2 2 3 2 2 3 2 5 3" xfId="23266" xr:uid="{00000000-0005-0000-0000-0000E25A0000}"/>
    <cellStyle name="Normal 2 2 3 2 2 3 2 7" xfId="18253" xr:uid="{00000000-0005-0000-0000-00004D470000}"/>
    <cellStyle name="Normal 2 2 3 2 2 3 3" xfId="3946" xr:uid="{00000000-0005-0000-0000-00006A0F0000}"/>
    <cellStyle name="Normal 2 2 3 2 2 3 3 2" xfId="14020" xr:uid="{00000000-0005-0000-0000-0000C4360000}"/>
    <cellStyle name="Normal 2 2 3 2 2 3 3 2 3" xfId="29118" xr:uid="{00000000-0005-0000-0000-0000BE710000}"/>
    <cellStyle name="Normal 2 2 3 2 2 3 3 3" xfId="9000" xr:uid="{00000000-0005-0000-0000-000028230000}"/>
    <cellStyle name="Normal 2 2 3 2 2 3 3 3 3" xfId="24101" xr:uid="{00000000-0005-0000-0000-0000255E0000}"/>
    <cellStyle name="Normal 2 2 3 2 2 3 3 5" xfId="19088" xr:uid="{00000000-0005-0000-0000-0000904A0000}"/>
    <cellStyle name="Normal 2 2 3 2 2 3 4" xfId="5639" xr:uid="{00000000-0005-0000-0000-000007160000}"/>
    <cellStyle name="Normal 2 2 3 2 2 3 4 2" xfId="15691" xr:uid="{00000000-0005-0000-0000-00004B3D0000}"/>
    <cellStyle name="Normal 2 2 3 2 2 3 4 2 3" xfId="30789" xr:uid="{00000000-0005-0000-0000-000045780000}"/>
    <cellStyle name="Normal 2 2 3 2 2 3 4 3" xfId="10671" xr:uid="{00000000-0005-0000-0000-0000AF290000}"/>
    <cellStyle name="Normal 2 2 3 2 2 3 4 3 3" xfId="25772" xr:uid="{00000000-0005-0000-0000-0000AC640000}"/>
    <cellStyle name="Normal 2 2 3 2 2 3 4 5" xfId="20759" xr:uid="{00000000-0005-0000-0000-000017510000}"/>
    <cellStyle name="Normal 2 2 3 2 2 3 5" xfId="12349" xr:uid="{00000000-0005-0000-0000-00003D300000}"/>
    <cellStyle name="Normal 2 2 3 2 2 3 5 3" xfId="27447" xr:uid="{00000000-0005-0000-0000-0000376B0000}"/>
    <cellStyle name="Normal 2 2 3 2 2 3 6" xfId="7328" xr:uid="{00000000-0005-0000-0000-0000A01C0000}"/>
    <cellStyle name="Normal 2 2 3 2 2 3 6 3" xfId="22430" xr:uid="{00000000-0005-0000-0000-00009E570000}"/>
    <cellStyle name="Normal 2 2 3 2 2 3 8" xfId="17417" xr:uid="{00000000-0005-0000-0000-000009440000}"/>
    <cellStyle name="Normal 2 2 3 2 2 4" xfId="2675" xr:uid="{00000000-0005-0000-0000-0000730A0000}"/>
    <cellStyle name="Normal 2 2 3 2 2 4 2" xfId="4365" xr:uid="{00000000-0005-0000-0000-00000D110000}"/>
    <cellStyle name="Normal 2 2 3 2 2 4 2 2" xfId="14438" xr:uid="{00000000-0005-0000-0000-000066380000}"/>
    <cellStyle name="Normal 2 2 3 2 2 4 2 2 3" xfId="29536" xr:uid="{00000000-0005-0000-0000-000060730000}"/>
    <cellStyle name="Normal 2 2 3 2 2 4 2 3" xfId="9418" xr:uid="{00000000-0005-0000-0000-0000CA240000}"/>
    <cellStyle name="Normal 2 2 3 2 2 4 2 3 3" xfId="24519" xr:uid="{00000000-0005-0000-0000-0000C75F0000}"/>
    <cellStyle name="Normal 2 2 3 2 2 4 2 5" xfId="19506" xr:uid="{00000000-0005-0000-0000-0000324C0000}"/>
    <cellStyle name="Normal 2 2 3 2 2 4 3" xfId="6057" xr:uid="{00000000-0005-0000-0000-0000A9170000}"/>
    <cellStyle name="Normal 2 2 3 2 2 4 3 2" xfId="16109" xr:uid="{00000000-0005-0000-0000-0000ED3E0000}"/>
    <cellStyle name="Normal 2 2 3 2 2 4 3 3" xfId="11089" xr:uid="{00000000-0005-0000-0000-0000512B0000}"/>
    <cellStyle name="Normal 2 2 3 2 2 4 3 3 3" xfId="26190" xr:uid="{00000000-0005-0000-0000-00004E660000}"/>
    <cellStyle name="Normal 2 2 3 2 2 4 3 5" xfId="21177" xr:uid="{00000000-0005-0000-0000-0000B9520000}"/>
    <cellStyle name="Normal 2 2 3 2 2 4 4" xfId="12767" xr:uid="{00000000-0005-0000-0000-0000DF310000}"/>
    <cellStyle name="Normal 2 2 3 2 2 4 4 3" xfId="27865" xr:uid="{00000000-0005-0000-0000-0000D96C0000}"/>
    <cellStyle name="Normal 2 2 3 2 2 4 5" xfId="7746" xr:uid="{00000000-0005-0000-0000-0000421E0000}"/>
    <cellStyle name="Normal 2 2 3 2 2 4 5 3" xfId="22848" xr:uid="{00000000-0005-0000-0000-000040590000}"/>
    <cellStyle name="Normal 2 2 3 2 2 4 7" xfId="17835" xr:uid="{00000000-0005-0000-0000-0000AB450000}"/>
    <cellStyle name="Normal 2 2 3 2 2 5" xfId="3528" xr:uid="{00000000-0005-0000-0000-0000C80D0000}"/>
    <cellStyle name="Normal 2 2 3 2 2 5 2" xfId="13602" xr:uid="{00000000-0005-0000-0000-000022350000}"/>
    <cellStyle name="Normal 2 2 3 2 2 5 2 3" xfId="28700" xr:uid="{00000000-0005-0000-0000-00001C700000}"/>
    <cellStyle name="Normal 2 2 3 2 2 5 3" xfId="8582" xr:uid="{00000000-0005-0000-0000-000086210000}"/>
    <cellStyle name="Normal 2 2 3 2 2 5 3 3" xfId="23683" xr:uid="{00000000-0005-0000-0000-0000835C0000}"/>
    <cellStyle name="Normal 2 2 3 2 2 5 5" xfId="18670" xr:uid="{00000000-0005-0000-0000-0000EE480000}"/>
    <cellStyle name="Normal 2 2 3 2 2 6" xfId="5221" xr:uid="{00000000-0005-0000-0000-000065140000}"/>
    <cellStyle name="Normal 2 2 3 2 2 6 2" xfId="15273" xr:uid="{00000000-0005-0000-0000-0000A93B0000}"/>
    <cellStyle name="Normal 2 2 3 2 2 6 2 3" xfId="30371" xr:uid="{00000000-0005-0000-0000-0000A3760000}"/>
    <cellStyle name="Normal 2 2 3 2 2 6 3" xfId="10253" xr:uid="{00000000-0005-0000-0000-00000D280000}"/>
    <cellStyle name="Normal 2 2 3 2 2 6 3 3" xfId="25354" xr:uid="{00000000-0005-0000-0000-00000A630000}"/>
    <cellStyle name="Normal 2 2 3 2 2 6 5" xfId="20341" xr:uid="{00000000-0005-0000-0000-0000754F0000}"/>
    <cellStyle name="Normal 2 2 3 2 2 7" xfId="11931" xr:uid="{00000000-0005-0000-0000-00009B2E0000}"/>
    <cellStyle name="Normal 2 2 3 2 2 7 3" xfId="27029" xr:uid="{00000000-0005-0000-0000-000095690000}"/>
    <cellStyle name="Normal 2 2 3 2 2 8" xfId="6910" xr:uid="{00000000-0005-0000-0000-0000FE1A0000}"/>
    <cellStyle name="Normal 2 2 3 2 2 8 3" xfId="22012" xr:uid="{00000000-0005-0000-0000-0000FC550000}"/>
    <cellStyle name="Normal 2 2 3 2 3" xfId="1937" xr:uid="{00000000-0005-0000-0000-000091070000}"/>
    <cellStyle name="Normal 2 2 3 2 3 2" xfId="2358" xr:uid="{00000000-0005-0000-0000-000036090000}"/>
    <cellStyle name="Normal 2 2 3 2 3 2 2" xfId="3197" xr:uid="{00000000-0005-0000-0000-00007D0C0000}"/>
    <cellStyle name="Normal 2 2 3 2 3 2 2 2" xfId="4887" xr:uid="{00000000-0005-0000-0000-000017130000}"/>
    <cellStyle name="Normal 2 2 3 2 3 2 2 2 2" xfId="14960" xr:uid="{00000000-0005-0000-0000-0000703A0000}"/>
    <cellStyle name="Normal 2 2 3 2 3 2 2 2 2 3" xfId="30058" xr:uid="{00000000-0005-0000-0000-00006A750000}"/>
    <cellStyle name="Normal 2 2 3 2 3 2 2 2 3" xfId="9940" xr:uid="{00000000-0005-0000-0000-0000D4260000}"/>
    <cellStyle name="Normal 2 2 3 2 3 2 2 2 3 3" xfId="25041" xr:uid="{00000000-0005-0000-0000-0000D1610000}"/>
    <cellStyle name="Normal 2 2 3 2 3 2 2 2 5" xfId="20028" xr:uid="{00000000-0005-0000-0000-00003C4E0000}"/>
    <cellStyle name="Normal 2 2 3 2 3 2 2 3" xfId="6579" xr:uid="{00000000-0005-0000-0000-0000B3190000}"/>
    <cellStyle name="Normal 2 2 3 2 3 2 2 3 2" xfId="16631" xr:uid="{00000000-0005-0000-0000-0000F7400000}"/>
    <cellStyle name="Normal 2 2 3 2 3 2 2 3 3" xfId="11611" xr:uid="{00000000-0005-0000-0000-00005B2D0000}"/>
    <cellStyle name="Normal 2 2 3 2 3 2 2 3 3 3" xfId="26712" xr:uid="{00000000-0005-0000-0000-000058680000}"/>
    <cellStyle name="Normal 2 2 3 2 3 2 2 3 5" xfId="21699" xr:uid="{00000000-0005-0000-0000-0000C3540000}"/>
    <cellStyle name="Normal 2 2 3 2 3 2 2 4" xfId="13289" xr:uid="{00000000-0005-0000-0000-0000E9330000}"/>
    <cellStyle name="Normal 2 2 3 2 3 2 2 4 3" xfId="28387" xr:uid="{00000000-0005-0000-0000-0000E36E0000}"/>
    <cellStyle name="Normal 2 2 3 2 3 2 2 5" xfId="8268" xr:uid="{00000000-0005-0000-0000-00004C200000}"/>
    <cellStyle name="Normal 2 2 3 2 3 2 2 5 3" xfId="23370" xr:uid="{00000000-0005-0000-0000-00004A5B0000}"/>
    <cellStyle name="Normal 2 2 3 2 3 2 2 7" xfId="18357" xr:uid="{00000000-0005-0000-0000-0000B5470000}"/>
    <cellStyle name="Normal 2 2 3 2 3 2 3" xfId="4050" xr:uid="{00000000-0005-0000-0000-0000D20F0000}"/>
    <cellStyle name="Normal 2 2 3 2 3 2 3 2" xfId="14124" xr:uid="{00000000-0005-0000-0000-00002C370000}"/>
    <cellStyle name="Normal 2 2 3 2 3 2 3 2 3" xfId="29222" xr:uid="{00000000-0005-0000-0000-000026720000}"/>
    <cellStyle name="Normal 2 2 3 2 3 2 3 3" xfId="9104" xr:uid="{00000000-0005-0000-0000-000090230000}"/>
    <cellStyle name="Normal 2 2 3 2 3 2 3 3 3" xfId="24205" xr:uid="{00000000-0005-0000-0000-00008D5E0000}"/>
    <cellStyle name="Normal 2 2 3 2 3 2 3 5" xfId="19192" xr:uid="{00000000-0005-0000-0000-0000F84A0000}"/>
    <cellStyle name="Normal 2 2 3 2 3 2 4" xfId="5743" xr:uid="{00000000-0005-0000-0000-00006F160000}"/>
    <cellStyle name="Normal 2 2 3 2 3 2 4 2" xfId="15795" xr:uid="{00000000-0005-0000-0000-0000B33D0000}"/>
    <cellStyle name="Normal 2 2 3 2 3 2 4 2 3" xfId="30893" xr:uid="{00000000-0005-0000-0000-0000AD780000}"/>
    <cellStyle name="Normal 2 2 3 2 3 2 4 3" xfId="10775" xr:uid="{00000000-0005-0000-0000-0000172A0000}"/>
    <cellStyle name="Normal 2 2 3 2 3 2 4 3 3" xfId="25876" xr:uid="{00000000-0005-0000-0000-000014650000}"/>
    <cellStyle name="Normal 2 2 3 2 3 2 4 5" xfId="20863" xr:uid="{00000000-0005-0000-0000-00007F510000}"/>
    <cellStyle name="Normal 2 2 3 2 3 2 5" xfId="12453" xr:uid="{00000000-0005-0000-0000-0000A5300000}"/>
    <cellStyle name="Normal 2 2 3 2 3 2 5 3" xfId="27551" xr:uid="{00000000-0005-0000-0000-00009F6B0000}"/>
    <cellStyle name="Normal 2 2 3 2 3 2 6" xfId="7432" xr:uid="{00000000-0005-0000-0000-0000081D0000}"/>
    <cellStyle name="Normal 2 2 3 2 3 2 6 3" xfId="22534" xr:uid="{00000000-0005-0000-0000-000006580000}"/>
    <cellStyle name="Normal 2 2 3 2 3 2 8" xfId="17521" xr:uid="{00000000-0005-0000-0000-000071440000}"/>
    <cellStyle name="Normal 2 2 3 2 3 3" xfId="2779" xr:uid="{00000000-0005-0000-0000-0000DB0A0000}"/>
    <cellStyle name="Normal 2 2 3 2 3 3 2" xfId="4469" xr:uid="{00000000-0005-0000-0000-000075110000}"/>
    <cellStyle name="Normal 2 2 3 2 3 3 2 2" xfId="14542" xr:uid="{00000000-0005-0000-0000-0000CE380000}"/>
    <cellStyle name="Normal 2 2 3 2 3 3 2 2 3" xfId="29640" xr:uid="{00000000-0005-0000-0000-0000C8730000}"/>
    <cellStyle name="Normal 2 2 3 2 3 3 2 3" xfId="9522" xr:uid="{00000000-0005-0000-0000-000032250000}"/>
    <cellStyle name="Normal 2 2 3 2 3 3 2 3 3" xfId="24623" xr:uid="{00000000-0005-0000-0000-00002F600000}"/>
    <cellStyle name="Normal 2 2 3 2 3 3 2 5" xfId="19610" xr:uid="{00000000-0005-0000-0000-00009A4C0000}"/>
    <cellStyle name="Normal 2 2 3 2 3 3 3" xfId="6161" xr:uid="{00000000-0005-0000-0000-000011180000}"/>
    <cellStyle name="Normal 2 2 3 2 3 3 3 2" xfId="16213" xr:uid="{00000000-0005-0000-0000-0000553F0000}"/>
    <cellStyle name="Normal 2 2 3 2 3 3 3 3" xfId="11193" xr:uid="{00000000-0005-0000-0000-0000B92B0000}"/>
    <cellStyle name="Normal 2 2 3 2 3 3 3 3 3" xfId="26294" xr:uid="{00000000-0005-0000-0000-0000B6660000}"/>
    <cellStyle name="Normal 2 2 3 2 3 3 3 5" xfId="21281" xr:uid="{00000000-0005-0000-0000-000021530000}"/>
    <cellStyle name="Normal 2 2 3 2 3 3 4" xfId="12871" xr:uid="{00000000-0005-0000-0000-000047320000}"/>
    <cellStyle name="Normal 2 2 3 2 3 3 4 3" xfId="27969" xr:uid="{00000000-0005-0000-0000-0000416D0000}"/>
    <cellStyle name="Normal 2 2 3 2 3 3 5" xfId="7850" xr:uid="{00000000-0005-0000-0000-0000AA1E0000}"/>
    <cellStyle name="Normal 2 2 3 2 3 3 5 3" xfId="22952" xr:uid="{00000000-0005-0000-0000-0000A8590000}"/>
    <cellStyle name="Normal 2 2 3 2 3 3 7" xfId="17939" xr:uid="{00000000-0005-0000-0000-000013460000}"/>
    <cellStyle name="Normal 2 2 3 2 3 4" xfId="3632" xr:uid="{00000000-0005-0000-0000-0000300E0000}"/>
    <cellStyle name="Normal 2 2 3 2 3 4 2" xfId="13706" xr:uid="{00000000-0005-0000-0000-00008A350000}"/>
    <cellStyle name="Normal 2 2 3 2 3 4 2 3" xfId="28804" xr:uid="{00000000-0005-0000-0000-000084700000}"/>
    <cellStyle name="Normal 2 2 3 2 3 4 3" xfId="8686" xr:uid="{00000000-0005-0000-0000-0000EE210000}"/>
    <cellStyle name="Normal 2 2 3 2 3 4 3 3" xfId="23787" xr:uid="{00000000-0005-0000-0000-0000EB5C0000}"/>
    <cellStyle name="Normal 2 2 3 2 3 4 5" xfId="18774" xr:uid="{00000000-0005-0000-0000-000056490000}"/>
    <cellStyle name="Normal 2 2 3 2 3 5" xfId="5325" xr:uid="{00000000-0005-0000-0000-0000CD140000}"/>
    <cellStyle name="Normal 2 2 3 2 3 5 2" xfId="15377" xr:uid="{00000000-0005-0000-0000-0000113C0000}"/>
    <cellStyle name="Normal 2 2 3 2 3 5 2 3" xfId="30475" xr:uid="{00000000-0005-0000-0000-00000B770000}"/>
    <cellStyle name="Normal 2 2 3 2 3 5 3" xfId="10357" xr:uid="{00000000-0005-0000-0000-000075280000}"/>
    <cellStyle name="Normal 2 2 3 2 3 5 3 3" xfId="25458" xr:uid="{00000000-0005-0000-0000-000072630000}"/>
    <cellStyle name="Normal 2 2 3 2 3 5 5" xfId="20445" xr:uid="{00000000-0005-0000-0000-0000DD4F0000}"/>
    <cellStyle name="Normal 2 2 3 2 3 6" xfId="12035" xr:uid="{00000000-0005-0000-0000-0000032F0000}"/>
    <cellStyle name="Normal 2 2 3 2 3 6 3" xfId="27133" xr:uid="{00000000-0005-0000-0000-0000FD690000}"/>
    <cellStyle name="Normal 2 2 3 2 3 7" xfId="7014" xr:uid="{00000000-0005-0000-0000-0000661B0000}"/>
    <cellStyle name="Normal 2 2 3 2 3 7 3" xfId="22116" xr:uid="{00000000-0005-0000-0000-000064560000}"/>
    <cellStyle name="Normal 2 2 3 2 3 9" xfId="17103" xr:uid="{00000000-0005-0000-0000-0000CF420000}"/>
    <cellStyle name="Normal 2 2 3 2 4" xfId="2150" xr:uid="{00000000-0005-0000-0000-000066080000}"/>
    <cellStyle name="Normal 2 2 3 2 4 2" xfId="2989" xr:uid="{00000000-0005-0000-0000-0000AD0B0000}"/>
    <cellStyle name="Normal 2 2 3 2 4 2 2" xfId="4679" xr:uid="{00000000-0005-0000-0000-000047120000}"/>
    <cellStyle name="Normal 2 2 3 2 4 2 2 2" xfId="14752" xr:uid="{00000000-0005-0000-0000-0000A0390000}"/>
    <cellStyle name="Normal 2 2 3 2 4 2 2 2 3" xfId="29850" xr:uid="{00000000-0005-0000-0000-00009A740000}"/>
    <cellStyle name="Normal 2 2 3 2 4 2 2 3" xfId="9732" xr:uid="{00000000-0005-0000-0000-000004260000}"/>
    <cellStyle name="Normal 2 2 3 2 4 2 2 3 3" xfId="24833" xr:uid="{00000000-0005-0000-0000-000001610000}"/>
    <cellStyle name="Normal 2 2 3 2 4 2 2 5" xfId="19820" xr:uid="{00000000-0005-0000-0000-00006C4D0000}"/>
    <cellStyle name="Normal 2 2 3 2 4 2 3" xfId="6371" xr:uid="{00000000-0005-0000-0000-0000E3180000}"/>
    <cellStyle name="Normal 2 2 3 2 4 2 3 2" xfId="16423" xr:uid="{00000000-0005-0000-0000-000027400000}"/>
    <cellStyle name="Normal 2 2 3 2 4 2 3 3" xfId="11403" xr:uid="{00000000-0005-0000-0000-00008B2C0000}"/>
    <cellStyle name="Normal 2 2 3 2 4 2 3 3 3" xfId="26504" xr:uid="{00000000-0005-0000-0000-000088670000}"/>
    <cellStyle name="Normal 2 2 3 2 4 2 3 5" xfId="21491" xr:uid="{00000000-0005-0000-0000-0000F3530000}"/>
    <cellStyle name="Normal 2 2 3 2 4 2 4" xfId="13081" xr:uid="{00000000-0005-0000-0000-000019330000}"/>
    <cellStyle name="Normal 2 2 3 2 4 2 4 3" xfId="28179" xr:uid="{00000000-0005-0000-0000-0000136E0000}"/>
    <cellStyle name="Normal 2 2 3 2 4 2 5" xfId="8060" xr:uid="{00000000-0005-0000-0000-00007C1F0000}"/>
    <cellStyle name="Normal 2 2 3 2 4 2 5 3" xfId="23162" xr:uid="{00000000-0005-0000-0000-00007A5A0000}"/>
    <cellStyle name="Normal 2 2 3 2 4 2 7" xfId="18149" xr:uid="{00000000-0005-0000-0000-0000E5460000}"/>
    <cellStyle name="Normal 2 2 3 2 4 3" xfId="3842" xr:uid="{00000000-0005-0000-0000-0000020F0000}"/>
    <cellStyle name="Normal 2 2 3 2 4 3 2" xfId="13916" xr:uid="{00000000-0005-0000-0000-00005C360000}"/>
    <cellStyle name="Normal 2 2 3 2 4 3 2 3" xfId="29014" xr:uid="{00000000-0005-0000-0000-000056710000}"/>
    <cellStyle name="Normal 2 2 3 2 4 3 3" xfId="8896" xr:uid="{00000000-0005-0000-0000-0000C0220000}"/>
    <cellStyle name="Normal 2 2 3 2 4 3 3 3" xfId="23997" xr:uid="{00000000-0005-0000-0000-0000BD5D0000}"/>
    <cellStyle name="Normal 2 2 3 2 4 3 5" xfId="18984" xr:uid="{00000000-0005-0000-0000-0000284A0000}"/>
    <cellStyle name="Normal 2 2 3 2 4 4" xfId="5535" xr:uid="{00000000-0005-0000-0000-00009F150000}"/>
    <cellStyle name="Normal 2 2 3 2 4 4 2" xfId="15587" xr:uid="{00000000-0005-0000-0000-0000E33C0000}"/>
    <cellStyle name="Normal 2 2 3 2 4 4 2 3" xfId="30685" xr:uid="{00000000-0005-0000-0000-0000DD770000}"/>
    <cellStyle name="Normal 2 2 3 2 4 4 3" xfId="10567" xr:uid="{00000000-0005-0000-0000-000047290000}"/>
    <cellStyle name="Normal 2 2 3 2 4 4 3 3" xfId="25668" xr:uid="{00000000-0005-0000-0000-000044640000}"/>
    <cellStyle name="Normal 2 2 3 2 4 4 5" xfId="20655" xr:uid="{00000000-0005-0000-0000-0000AF500000}"/>
    <cellStyle name="Normal 2 2 3 2 4 5" xfId="12245" xr:uid="{00000000-0005-0000-0000-0000D52F0000}"/>
    <cellStyle name="Normal 2 2 3 2 4 5 3" xfId="27343" xr:uid="{00000000-0005-0000-0000-0000CF6A0000}"/>
    <cellStyle name="Normal 2 2 3 2 4 6" xfId="7224" xr:uid="{00000000-0005-0000-0000-0000381C0000}"/>
    <cellStyle name="Normal 2 2 3 2 4 6 3" xfId="22326" xr:uid="{00000000-0005-0000-0000-000036570000}"/>
    <cellStyle name="Normal 2 2 3 2 4 8" xfId="17313" xr:uid="{00000000-0005-0000-0000-0000A1430000}"/>
    <cellStyle name="Normal 2 2 3 2 5" xfId="2571" xr:uid="{00000000-0005-0000-0000-00000B0A0000}"/>
    <cellStyle name="Normal 2 2 3 2 5 2" xfId="4261" xr:uid="{00000000-0005-0000-0000-0000A5100000}"/>
    <cellStyle name="Normal 2 2 3 2 5 2 2" xfId="14334" xr:uid="{00000000-0005-0000-0000-0000FE370000}"/>
    <cellStyle name="Normal 2 2 3 2 5 2 2 3" xfId="29432" xr:uid="{00000000-0005-0000-0000-0000F8720000}"/>
    <cellStyle name="Normal 2 2 3 2 5 2 3" xfId="9314" xr:uid="{00000000-0005-0000-0000-000062240000}"/>
    <cellStyle name="Normal 2 2 3 2 5 2 3 3" xfId="24415" xr:uid="{00000000-0005-0000-0000-00005F5F0000}"/>
    <cellStyle name="Normal 2 2 3 2 5 2 5" xfId="19402" xr:uid="{00000000-0005-0000-0000-0000CA4B0000}"/>
    <cellStyle name="Normal 2 2 3 2 5 3" xfId="5953" xr:uid="{00000000-0005-0000-0000-000041170000}"/>
    <cellStyle name="Normal 2 2 3 2 5 3 2" xfId="16005" xr:uid="{00000000-0005-0000-0000-0000853E0000}"/>
    <cellStyle name="Normal 2 2 3 2 5 3 3" xfId="10985" xr:uid="{00000000-0005-0000-0000-0000E92A0000}"/>
    <cellStyle name="Normal 2 2 3 2 5 3 3 3" xfId="26086" xr:uid="{00000000-0005-0000-0000-0000E6650000}"/>
    <cellStyle name="Normal 2 2 3 2 5 3 5" xfId="21073" xr:uid="{00000000-0005-0000-0000-000051520000}"/>
    <cellStyle name="Normal 2 2 3 2 5 4" xfId="12663" xr:uid="{00000000-0005-0000-0000-000077310000}"/>
    <cellStyle name="Normal 2 2 3 2 5 4 3" xfId="27761" xr:uid="{00000000-0005-0000-0000-0000716C0000}"/>
    <cellStyle name="Normal 2 2 3 2 5 5" xfId="7642" xr:uid="{00000000-0005-0000-0000-0000DA1D0000}"/>
    <cellStyle name="Normal 2 2 3 2 5 5 3" xfId="22744" xr:uid="{00000000-0005-0000-0000-0000D8580000}"/>
    <cellStyle name="Normal 2 2 3 2 5 7" xfId="17731" xr:uid="{00000000-0005-0000-0000-000043450000}"/>
    <cellStyle name="Normal 2 2 3 2 6" xfId="3424" xr:uid="{00000000-0005-0000-0000-0000600D0000}"/>
    <cellStyle name="Normal 2 2 3 2 6 2" xfId="13498" xr:uid="{00000000-0005-0000-0000-0000BA340000}"/>
    <cellStyle name="Normal 2 2 3 2 6 2 3" xfId="28596" xr:uid="{00000000-0005-0000-0000-0000B46F0000}"/>
    <cellStyle name="Normal 2 2 3 2 6 3" xfId="8478" xr:uid="{00000000-0005-0000-0000-00001E210000}"/>
    <cellStyle name="Normal 2 2 3 2 6 3 3" xfId="23579" xr:uid="{00000000-0005-0000-0000-00001B5C0000}"/>
    <cellStyle name="Normal 2 2 3 2 6 5" xfId="18566" xr:uid="{00000000-0005-0000-0000-000086480000}"/>
    <cellStyle name="Normal 2 2 3 2 7" xfId="5117" xr:uid="{00000000-0005-0000-0000-0000FD130000}"/>
    <cellStyle name="Normal 2 2 3 2 7 2" xfId="15169" xr:uid="{00000000-0005-0000-0000-0000413B0000}"/>
    <cellStyle name="Normal 2 2 3 2 7 2 3" xfId="30267" xr:uid="{00000000-0005-0000-0000-00003B760000}"/>
    <cellStyle name="Normal 2 2 3 2 7 3" xfId="10149" xr:uid="{00000000-0005-0000-0000-0000A5270000}"/>
    <cellStyle name="Normal 2 2 3 2 7 3 3" xfId="25250" xr:uid="{00000000-0005-0000-0000-0000A2620000}"/>
    <cellStyle name="Normal 2 2 3 2 7 5" xfId="20237" xr:uid="{00000000-0005-0000-0000-00000D4F0000}"/>
    <cellStyle name="Normal 2 2 3 2 8" xfId="11827" xr:uid="{00000000-0005-0000-0000-0000332E0000}"/>
    <cellStyle name="Normal 2 2 3 2 8 3" xfId="26925" xr:uid="{00000000-0005-0000-0000-00002D690000}"/>
    <cellStyle name="Normal 2 2 3 2 9" xfId="6806" xr:uid="{00000000-0005-0000-0000-0000961A0000}"/>
    <cellStyle name="Normal 2 2 3 2 9 3" xfId="21908" xr:uid="{00000000-0005-0000-0000-000094550000}"/>
    <cellStyle name="Normal 2 2 3 3" xfId="1770" xr:uid="{00000000-0005-0000-0000-0000EA060000}"/>
    <cellStyle name="Normal 2 2 3 3 10" xfId="16947" xr:uid="{00000000-0005-0000-0000-000033420000}"/>
    <cellStyle name="Normal 2 2 3 3 2" xfId="1989" xr:uid="{00000000-0005-0000-0000-0000C5070000}"/>
    <cellStyle name="Normal 2 2 3 3 2 2" xfId="2410" xr:uid="{00000000-0005-0000-0000-00006A090000}"/>
    <cellStyle name="Normal 2 2 3 3 2 2 2" xfId="3249" xr:uid="{00000000-0005-0000-0000-0000B10C0000}"/>
    <cellStyle name="Normal 2 2 3 3 2 2 2 2" xfId="4939" xr:uid="{00000000-0005-0000-0000-00004B130000}"/>
    <cellStyle name="Normal 2 2 3 3 2 2 2 2 2" xfId="15012" xr:uid="{00000000-0005-0000-0000-0000A43A0000}"/>
    <cellStyle name="Normal 2 2 3 3 2 2 2 2 2 3" xfId="30110" xr:uid="{00000000-0005-0000-0000-00009E750000}"/>
    <cellStyle name="Normal 2 2 3 3 2 2 2 2 3" xfId="9992" xr:uid="{00000000-0005-0000-0000-000008270000}"/>
    <cellStyle name="Normal 2 2 3 3 2 2 2 2 3 3" xfId="25093" xr:uid="{00000000-0005-0000-0000-000005620000}"/>
    <cellStyle name="Normal 2 2 3 3 2 2 2 2 5" xfId="20080" xr:uid="{00000000-0005-0000-0000-0000704E0000}"/>
    <cellStyle name="Normal 2 2 3 3 2 2 2 3" xfId="6631" xr:uid="{00000000-0005-0000-0000-0000E7190000}"/>
    <cellStyle name="Normal 2 2 3 3 2 2 2 3 2" xfId="16683" xr:uid="{00000000-0005-0000-0000-00002B410000}"/>
    <cellStyle name="Normal 2 2 3 3 2 2 2 3 3" xfId="11663" xr:uid="{00000000-0005-0000-0000-00008F2D0000}"/>
    <cellStyle name="Normal 2 2 3 3 2 2 2 3 3 3" xfId="26764" xr:uid="{00000000-0005-0000-0000-00008C680000}"/>
    <cellStyle name="Normal 2 2 3 3 2 2 2 3 5" xfId="21751" xr:uid="{00000000-0005-0000-0000-0000F7540000}"/>
    <cellStyle name="Normal 2 2 3 3 2 2 2 4" xfId="13341" xr:uid="{00000000-0005-0000-0000-00001D340000}"/>
    <cellStyle name="Normal 2 2 3 3 2 2 2 4 3" xfId="28439" xr:uid="{00000000-0005-0000-0000-0000176F0000}"/>
    <cellStyle name="Normal 2 2 3 3 2 2 2 5" xfId="8320" xr:uid="{00000000-0005-0000-0000-000080200000}"/>
    <cellStyle name="Normal 2 2 3 3 2 2 2 5 3" xfId="23422" xr:uid="{00000000-0005-0000-0000-00007E5B0000}"/>
    <cellStyle name="Normal 2 2 3 3 2 2 2 7" xfId="18409" xr:uid="{00000000-0005-0000-0000-0000E9470000}"/>
    <cellStyle name="Normal 2 2 3 3 2 2 3" xfId="4102" xr:uid="{00000000-0005-0000-0000-000006100000}"/>
    <cellStyle name="Normal 2 2 3 3 2 2 3 2" xfId="14176" xr:uid="{00000000-0005-0000-0000-000060370000}"/>
    <cellStyle name="Normal 2 2 3 3 2 2 3 2 3" xfId="29274" xr:uid="{00000000-0005-0000-0000-00005A720000}"/>
    <cellStyle name="Normal 2 2 3 3 2 2 3 3" xfId="9156" xr:uid="{00000000-0005-0000-0000-0000C4230000}"/>
    <cellStyle name="Normal 2 2 3 3 2 2 3 3 3" xfId="24257" xr:uid="{00000000-0005-0000-0000-0000C15E0000}"/>
    <cellStyle name="Normal 2 2 3 3 2 2 3 5" xfId="19244" xr:uid="{00000000-0005-0000-0000-00002C4B0000}"/>
    <cellStyle name="Normal 2 2 3 3 2 2 4" xfId="5795" xr:uid="{00000000-0005-0000-0000-0000A3160000}"/>
    <cellStyle name="Normal 2 2 3 3 2 2 4 2" xfId="15847" xr:uid="{00000000-0005-0000-0000-0000E73D0000}"/>
    <cellStyle name="Normal 2 2 3 3 2 2 4 2 3" xfId="30945" xr:uid="{00000000-0005-0000-0000-0000E1780000}"/>
    <cellStyle name="Normal 2 2 3 3 2 2 4 3" xfId="10827" xr:uid="{00000000-0005-0000-0000-00004B2A0000}"/>
    <cellStyle name="Normal 2 2 3 3 2 2 4 3 3" xfId="25928" xr:uid="{00000000-0005-0000-0000-000048650000}"/>
    <cellStyle name="Normal 2 2 3 3 2 2 4 5" xfId="20915" xr:uid="{00000000-0005-0000-0000-0000B3510000}"/>
    <cellStyle name="Normal 2 2 3 3 2 2 5" xfId="12505" xr:uid="{00000000-0005-0000-0000-0000D9300000}"/>
    <cellStyle name="Normal 2 2 3 3 2 2 5 3" xfId="27603" xr:uid="{00000000-0005-0000-0000-0000D36B0000}"/>
    <cellStyle name="Normal 2 2 3 3 2 2 6" xfId="7484" xr:uid="{00000000-0005-0000-0000-00003C1D0000}"/>
    <cellStyle name="Normal 2 2 3 3 2 2 6 3" xfId="22586" xr:uid="{00000000-0005-0000-0000-00003A580000}"/>
    <cellStyle name="Normal 2 2 3 3 2 2 8" xfId="17573" xr:uid="{00000000-0005-0000-0000-0000A5440000}"/>
    <cellStyle name="Normal 2 2 3 3 2 3" xfId="2831" xr:uid="{00000000-0005-0000-0000-00000F0B0000}"/>
    <cellStyle name="Normal 2 2 3 3 2 3 2" xfId="4521" xr:uid="{00000000-0005-0000-0000-0000A9110000}"/>
    <cellStyle name="Normal 2 2 3 3 2 3 2 2" xfId="14594" xr:uid="{00000000-0005-0000-0000-000002390000}"/>
    <cellStyle name="Normal 2 2 3 3 2 3 2 2 3" xfId="29692" xr:uid="{00000000-0005-0000-0000-0000FC730000}"/>
    <cellStyle name="Normal 2 2 3 3 2 3 2 3" xfId="9574" xr:uid="{00000000-0005-0000-0000-000066250000}"/>
    <cellStyle name="Normal 2 2 3 3 2 3 2 3 3" xfId="24675" xr:uid="{00000000-0005-0000-0000-000063600000}"/>
    <cellStyle name="Normal 2 2 3 3 2 3 2 5" xfId="19662" xr:uid="{00000000-0005-0000-0000-0000CE4C0000}"/>
    <cellStyle name="Normal 2 2 3 3 2 3 3" xfId="6213" xr:uid="{00000000-0005-0000-0000-000045180000}"/>
    <cellStyle name="Normal 2 2 3 3 2 3 3 2" xfId="16265" xr:uid="{00000000-0005-0000-0000-0000893F0000}"/>
    <cellStyle name="Normal 2 2 3 3 2 3 3 3" xfId="11245" xr:uid="{00000000-0005-0000-0000-0000ED2B0000}"/>
    <cellStyle name="Normal 2 2 3 3 2 3 3 3 3" xfId="26346" xr:uid="{00000000-0005-0000-0000-0000EA660000}"/>
    <cellStyle name="Normal 2 2 3 3 2 3 3 5" xfId="21333" xr:uid="{00000000-0005-0000-0000-000055530000}"/>
    <cellStyle name="Normal 2 2 3 3 2 3 4" xfId="12923" xr:uid="{00000000-0005-0000-0000-00007B320000}"/>
    <cellStyle name="Normal 2 2 3 3 2 3 4 3" xfId="28021" xr:uid="{00000000-0005-0000-0000-0000756D0000}"/>
    <cellStyle name="Normal 2 2 3 3 2 3 5" xfId="7902" xr:uid="{00000000-0005-0000-0000-0000DE1E0000}"/>
    <cellStyle name="Normal 2 2 3 3 2 3 5 3" xfId="23004" xr:uid="{00000000-0005-0000-0000-0000DC590000}"/>
    <cellStyle name="Normal 2 2 3 3 2 3 7" xfId="17991" xr:uid="{00000000-0005-0000-0000-000047460000}"/>
    <cellStyle name="Normal 2 2 3 3 2 4" xfId="3684" xr:uid="{00000000-0005-0000-0000-0000640E0000}"/>
    <cellStyle name="Normal 2 2 3 3 2 4 2" xfId="13758" xr:uid="{00000000-0005-0000-0000-0000BE350000}"/>
    <cellStyle name="Normal 2 2 3 3 2 4 2 3" xfId="28856" xr:uid="{00000000-0005-0000-0000-0000B8700000}"/>
    <cellStyle name="Normal 2 2 3 3 2 4 3" xfId="8738" xr:uid="{00000000-0005-0000-0000-000022220000}"/>
    <cellStyle name="Normal 2 2 3 3 2 4 3 3" xfId="23839" xr:uid="{00000000-0005-0000-0000-00001F5D0000}"/>
    <cellStyle name="Normal 2 2 3 3 2 4 5" xfId="18826" xr:uid="{00000000-0005-0000-0000-00008A490000}"/>
    <cellStyle name="Normal 2 2 3 3 2 5" xfId="5377" xr:uid="{00000000-0005-0000-0000-000001150000}"/>
    <cellStyle name="Normal 2 2 3 3 2 5 2" xfId="15429" xr:uid="{00000000-0005-0000-0000-0000453C0000}"/>
    <cellStyle name="Normal 2 2 3 3 2 5 2 3" xfId="30527" xr:uid="{00000000-0005-0000-0000-00003F770000}"/>
    <cellStyle name="Normal 2 2 3 3 2 5 3" xfId="10409" xr:uid="{00000000-0005-0000-0000-0000A9280000}"/>
    <cellStyle name="Normal 2 2 3 3 2 5 3 3" xfId="25510" xr:uid="{00000000-0005-0000-0000-0000A6630000}"/>
    <cellStyle name="Normal 2 2 3 3 2 5 5" xfId="20497" xr:uid="{00000000-0005-0000-0000-000011500000}"/>
    <cellStyle name="Normal 2 2 3 3 2 6" xfId="12087" xr:uid="{00000000-0005-0000-0000-0000372F0000}"/>
    <cellStyle name="Normal 2 2 3 3 2 6 3" xfId="27185" xr:uid="{00000000-0005-0000-0000-0000316A0000}"/>
    <cellStyle name="Normal 2 2 3 3 2 7" xfId="7066" xr:uid="{00000000-0005-0000-0000-00009A1B0000}"/>
    <cellStyle name="Normal 2 2 3 3 2 7 3" xfId="22168" xr:uid="{00000000-0005-0000-0000-000098560000}"/>
    <cellStyle name="Normal 2 2 3 3 2 9" xfId="17155" xr:uid="{00000000-0005-0000-0000-000003430000}"/>
    <cellStyle name="Normal 2 2 3 3 3" xfId="2202" xr:uid="{00000000-0005-0000-0000-00009A080000}"/>
    <cellStyle name="Normal 2 2 3 3 3 2" xfId="3041" xr:uid="{00000000-0005-0000-0000-0000E10B0000}"/>
    <cellStyle name="Normal 2 2 3 3 3 2 2" xfId="4731" xr:uid="{00000000-0005-0000-0000-00007B120000}"/>
    <cellStyle name="Normal 2 2 3 3 3 2 2 2" xfId="14804" xr:uid="{00000000-0005-0000-0000-0000D4390000}"/>
    <cellStyle name="Normal 2 2 3 3 3 2 2 2 3" xfId="29902" xr:uid="{00000000-0005-0000-0000-0000CE740000}"/>
    <cellStyle name="Normal 2 2 3 3 3 2 2 3" xfId="9784" xr:uid="{00000000-0005-0000-0000-000038260000}"/>
    <cellStyle name="Normal 2 2 3 3 3 2 2 3 3" xfId="24885" xr:uid="{00000000-0005-0000-0000-000035610000}"/>
    <cellStyle name="Normal 2 2 3 3 3 2 2 5" xfId="19872" xr:uid="{00000000-0005-0000-0000-0000A04D0000}"/>
    <cellStyle name="Normal 2 2 3 3 3 2 3" xfId="6423" xr:uid="{00000000-0005-0000-0000-000017190000}"/>
    <cellStyle name="Normal 2 2 3 3 3 2 3 2" xfId="16475" xr:uid="{00000000-0005-0000-0000-00005B400000}"/>
    <cellStyle name="Normal 2 2 3 3 3 2 3 3" xfId="11455" xr:uid="{00000000-0005-0000-0000-0000BF2C0000}"/>
    <cellStyle name="Normal 2 2 3 3 3 2 3 3 3" xfId="26556" xr:uid="{00000000-0005-0000-0000-0000BC670000}"/>
    <cellStyle name="Normal 2 2 3 3 3 2 3 5" xfId="21543" xr:uid="{00000000-0005-0000-0000-000027540000}"/>
    <cellStyle name="Normal 2 2 3 3 3 2 4" xfId="13133" xr:uid="{00000000-0005-0000-0000-00004D330000}"/>
    <cellStyle name="Normal 2 2 3 3 3 2 4 3" xfId="28231" xr:uid="{00000000-0005-0000-0000-0000476E0000}"/>
    <cellStyle name="Normal 2 2 3 3 3 2 5" xfId="8112" xr:uid="{00000000-0005-0000-0000-0000B01F0000}"/>
    <cellStyle name="Normal 2 2 3 3 3 2 5 3" xfId="23214" xr:uid="{00000000-0005-0000-0000-0000AE5A0000}"/>
    <cellStyle name="Normal 2 2 3 3 3 2 7" xfId="18201" xr:uid="{00000000-0005-0000-0000-000019470000}"/>
    <cellStyle name="Normal 2 2 3 3 3 3" xfId="3894" xr:uid="{00000000-0005-0000-0000-0000360F0000}"/>
    <cellStyle name="Normal 2 2 3 3 3 3 2" xfId="13968" xr:uid="{00000000-0005-0000-0000-000090360000}"/>
    <cellStyle name="Normal 2 2 3 3 3 3 2 3" xfId="29066" xr:uid="{00000000-0005-0000-0000-00008A710000}"/>
    <cellStyle name="Normal 2 2 3 3 3 3 3" xfId="8948" xr:uid="{00000000-0005-0000-0000-0000F4220000}"/>
    <cellStyle name="Normal 2 2 3 3 3 3 3 3" xfId="24049" xr:uid="{00000000-0005-0000-0000-0000F15D0000}"/>
    <cellStyle name="Normal 2 2 3 3 3 3 5" xfId="19036" xr:uid="{00000000-0005-0000-0000-00005C4A0000}"/>
    <cellStyle name="Normal 2 2 3 3 3 4" xfId="5587" xr:uid="{00000000-0005-0000-0000-0000D3150000}"/>
    <cellStyle name="Normal 2 2 3 3 3 4 2" xfId="15639" xr:uid="{00000000-0005-0000-0000-0000173D0000}"/>
    <cellStyle name="Normal 2 2 3 3 3 4 2 3" xfId="30737" xr:uid="{00000000-0005-0000-0000-000011780000}"/>
    <cellStyle name="Normal 2 2 3 3 3 4 3" xfId="10619" xr:uid="{00000000-0005-0000-0000-00007B290000}"/>
    <cellStyle name="Normal 2 2 3 3 3 4 3 3" xfId="25720" xr:uid="{00000000-0005-0000-0000-000078640000}"/>
    <cellStyle name="Normal 2 2 3 3 3 4 5" xfId="20707" xr:uid="{00000000-0005-0000-0000-0000E3500000}"/>
    <cellStyle name="Normal 2 2 3 3 3 5" xfId="12297" xr:uid="{00000000-0005-0000-0000-000009300000}"/>
    <cellStyle name="Normal 2 2 3 3 3 5 3" xfId="27395" xr:uid="{00000000-0005-0000-0000-0000036B0000}"/>
    <cellStyle name="Normal 2 2 3 3 3 6" xfId="7276" xr:uid="{00000000-0005-0000-0000-00006C1C0000}"/>
    <cellStyle name="Normal 2 2 3 3 3 6 3" xfId="22378" xr:uid="{00000000-0005-0000-0000-00006A570000}"/>
    <cellStyle name="Normal 2 2 3 3 3 8" xfId="17365" xr:uid="{00000000-0005-0000-0000-0000D5430000}"/>
    <cellStyle name="Normal 2 2 3 3 4" xfId="2623" xr:uid="{00000000-0005-0000-0000-00003F0A0000}"/>
    <cellStyle name="Normal 2 2 3 3 4 2" xfId="4313" xr:uid="{00000000-0005-0000-0000-0000D9100000}"/>
    <cellStyle name="Normal 2 2 3 3 4 2 2" xfId="14386" xr:uid="{00000000-0005-0000-0000-000032380000}"/>
    <cellStyle name="Normal 2 2 3 3 4 2 2 3" xfId="29484" xr:uid="{00000000-0005-0000-0000-00002C730000}"/>
    <cellStyle name="Normal 2 2 3 3 4 2 3" xfId="9366" xr:uid="{00000000-0005-0000-0000-000096240000}"/>
    <cellStyle name="Normal 2 2 3 3 4 2 3 3" xfId="24467" xr:uid="{00000000-0005-0000-0000-0000935F0000}"/>
    <cellStyle name="Normal 2 2 3 3 4 2 5" xfId="19454" xr:uid="{00000000-0005-0000-0000-0000FE4B0000}"/>
    <cellStyle name="Normal 2 2 3 3 4 3" xfId="6005" xr:uid="{00000000-0005-0000-0000-000075170000}"/>
    <cellStyle name="Normal 2 2 3 3 4 3 2" xfId="16057" xr:uid="{00000000-0005-0000-0000-0000B93E0000}"/>
    <cellStyle name="Normal 2 2 3 3 4 3 3" xfId="11037" xr:uid="{00000000-0005-0000-0000-00001D2B0000}"/>
    <cellStyle name="Normal 2 2 3 3 4 3 3 3" xfId="26138" xr:uid="{00000000-0005-0000-0000-00001A660000}"/>
    <cellStyle name="Normal 2 2 3 3 4 3 5" xfId="21125" xr:uid="{00000000-0005-0000-0000-000085520000}"/>
    <cellStyle name="Normal 2 2 3 3 4 4" xfId="12715" xr:uid="{00000000-0005-0000-0000-0000AB310000}"/>
    <cellStyle name="Normal 2 2 3 3 4 4 3" xfId="27813" xr:uid="{00000000-0005-0000-0000-0000A56C0000}"/>
    <cellStyle name="Normal 2 2 3 3 4 5" xfId="7694" xr:uid="{00000000-0005-0000-0000-00000E1E0000}"/>
    <cellStyle name="Normal 2 2 3 3 4 5 3" xfId="22796" xr:uid="{00000000-0005-0000-0000-00000C590000}"/>
    <cellStyle name="Normal 2 2 3 3 4 7" xfId="17783" xr:uid="{00000000-0005-0000-0000-000077450000}"/>
    <cellStyle name="Normal 2 2 3 3 5" xfId="3476" xr:uid="{00000000-0005-0000-0000-0000940D0000}"/>
    <cellStyle name="Normal 2 2 3 3 5 2" xfId="13550" xr:uid="{00000000-0005-0000-0000-0000EE340000}"/>
    <cellStyle name="Normal 2 2 3 3 5 2 3" xfId="28648" xr:uid="{00000000-0005-0000-0000-0000E86F0000}"/>
    <cellStyle name="Normal 2 2 3 3 5 3" xfId="8530" xr:uid="{00000000-0005-0000-0000-000052210000}"/>
    <cellStyle name="Normal 2 2 3 3 5 3 3" xfId="23631" xr:uid="{00000000-0005-0000-0000-00004F5C0000}"/>
    <cellStyle name="Normal 2 2 3 3 5 5" xfId="18618" xr:uid="{00000000-0005-0000-0000-0000BA480000}"/>
    <cellStyle name="Normal 2 2 3 3 6" xfId="5169" xr:uid="{00000000-0005-0000-0000-000031140000}"/>
    <cellStyle name="Normal 2 2 3 3 6 2" xfId="15221" xr:uid="{00000000-0005-0000-0000-0000753B0000}"/>
    <cellStyle name="Normal 2 2 3 3 6 2 3" xfId="30319" xr:uid="{00000000-0005-0000-0000-00006F760000}"/>
    <cellStyle name="Normal 2 2 3 3 6 3" xfId="10201" xr:uid="{00000000-0005-0000-0000-0000D9270000}"/>
    <cellStyle name="Normal 2 2 3 3 6 3 3" xfId="25302" xr:uid="{00000000-0005-0000-0000-0000D6620000}"/>
    <cellStyle name="Normal 2 2 3 3 6 5" xfId="20289" xr:uid="{00000000-0005-0000-0000-0000414F0000}"/>
    <cellStyle name="Normal 2 2 3 3 7" xfId="11879" xr:uid="{00000000-0005-0000-0000-0000672E0000}"/>
    <cellStyle name="Normal 2 2 3 3 7 3" xfId="26977" xr:uid="{00000000-0005-0000-0000-000061690000}"/>
    <cellStyle name="Normal 2 2 3 3 8" xfId="6858" xr:uid="{00000000-0005-0000-0000-0000CA1A0000}"/>
    <cellStyle name="Normal 2 2 3 3 8 3" xfId="21960" xr:uid="{00000000-0005-0000-0000-0000C8550000}"/>
    <cellStyle name="Normal 2 2 3 4" xfId="1883" xr:uid="{00000000-0005-0000-0000-00005B070000}"/>
    <cellStyle name="Normal 2 2 3 4 2" xfId="2306" xr:uid="{00000000-0005-0000-0000-000002090000}"/>
    <cellStyle name="Normal 2 2 3 4 2 2" xfId="3145" xr:uid="{00000000-0005-0000-0000-0000490C0000}"/>
    <cellStyle name="Normal 2 2 3 4 2 2 2" xfId="4835" xr:uid="{00000000-0005-0000-0000-0000E3120000}"/>
    <cellStyle name="Normal 2 2 3 4 2 2 2 2" xfId="14908" xr:uid="{00000000-0005-0000-0000-00003C3A0000}"/>
    <cellStyle name="Normal 2 2 3 4 2 2 2 2 3" xfId="30006" xr:uid="{00000000-0005-0000-0000-000036750000}"/>
    <cellStyle name="Normal 2 2 3 4 2 2 2 3" xfId="9888" xr:uid="{00000000-0005-0000-0000-0000A0260000}"/>
    <cellStyle name="Normal 2 2 3 4 2 2 2 3 3" xfId="24989" xr:uid="{00000000-0005-0000-0000-00009D610000}"/>
    <cellStyle name="Normal 2 2 3 4 2 2 2 5" xfId="19976" xr:uid="{00000000-0005-0000-0000-0000084E0000}"/>
    <cellStyle name="Normal 2 2 3 4 2 2 3" xfId="6527" xr:uid="{00000000-0005-0000-0000-00007F190000}"/>
    <cellStyle name="Normal 2 2 3 4 2 2 3 2" xfId="16579" xr:uid="{00000000-0005-0000-0000-0000C3400000}"/>
    <cellStyle name="Normal 2 2 3 4 2 2 3 3" xfId="11559" xr:uid="{00000000-0005-0000-0000-0000272D0000}"/>
    <cellStyle name="Normal 2 2 3 4 2 2 3 3 3" xfId="26660" xr:uid="{00000000-0005-0000-0000-000024680000}"/>
    <cellStyle name="Normal 2 2 3 4 2 2 3 5" xfId="21647" xr:uid="{00000000-0005-0000-0000-00008F540000}"/>
    <cellStyle name="Normal 2 2 3 4 2 2 4" xfId="13237" xr:uid="{00000000-0005-0000-0000-0000B5330000}"/>
    <cellStyle name="Normal 2 2 3 4 2 2 4 3" xfId="28335" xr:uid="{00000000-0005-0000-0000-0000AF6E0000}"/>
    <cellStyle name="Normal 2 2 3 4 2 2 5" xfId="8216" xr:uid="{00000000-0005-0000-0000-000018200000}"/>
    <cellStyle name="Normal 2 2 3 4 2 2 5 3" xfId="23318" xr:uid="{00000000-0005-0000-0000-0000165B0000}"/>
    <cellStyle name="Normal 2 2 3 4 2 2 7" xfId="18305" xr:uid="{00000000-0005-0000-0000-000081470000}"/>
    <cellStyle name="Normal 2 2 3 4 2 3" xfId="3998" xr:uid="{00000000-0005-0000-0000-00009E0F0000}"/>
    <cellStyle name="Normal 2 2 3 4 2 3 2" xfId="14072" xr:uid="{00000000-0005-0000-0000-0000F8360000}"/>
    <cellStyle name="Normal 2 2 3 4 2 3 2 3" xfId="29170" xr:uid="{00000000-0005-0000-0000-0000F2710000}"/>
    <cellStyle name="Normal 2 2 3 4 2 3 3" xfId="9052" xr:uid="{00000000-0005-0000-0000-00005C230000}"/>
    <cellStyle name="Normal 2 2 3 4 2 3 3 3" xfId="24153" xr:uid="{00000000-0005-0000-0000-0000595E0000}"/>
    <cellStyle name="Normal 2 2 3 4 2 3 5" xfId="19140" xr:uid="{00000000-0005-0000-0000-0000C44A0000}"/>
    <cellStyle name="Normal 2 2 3 4 2 4" xfId="5691" xr:uid="{00000000-0005-0000-0000-00003B160000}"/>
    <cellStyle name="Normal 2 2 3 4 2 4 2" xfId="15743" xr:uid="{00000000-0005-0000-0000-00007F3D0000}"/>
    <cellStyle name="Normal 2 2 3 4 2 4 2 3" xfId="30841" xr:uid="{00000000-0005-0000-0000-000079780000}"/>
    <cellStyle name="Normal 2 2 3 4 2 4 3" xfId="10723" xr:uid="{00000000-0005-0000-0000-0000E3290000}"/>
    <cellStyle name="Normal 2 2 3 4 2 4 3 3" xfId="25824" xr:uid="{00000000-0005-0000-0000-0000E0640000}"/>
    <cellStyle name="Normal 2 2 3 4 2 4 5" xfId="20811" xr:uid="{00000000-0005-0000-0000-00004B510000}"/>
    <cellStyle name="Normal 2 2 3 4 2 5" xfId="12401" xr:uid="{00000000-0005-0000-0000-000071300000}"/>
    <cellStyle name="Normal 2 2 3 4 2 5 3" xfId="27499" xr:uid="{00000000-0005-0000-0000-00006B6B0000}"/>
    <cellStyle name="Normal 2 2 3 4 2 6" xfId="7380" xr:uid="{00000000-0005-0000-0000-0000D41C0000}"/>
    <cellStyle name="Normal 2 2 3 4 2 6 3" xfId="22482" xr:uid="{00000000-0005-0000-0000-0000D2570000}"/>
    <cellStyle name="Normal 2 2 3 4 2 8" xfId="17469" xr:uid="{00000000-0005-0000-0000-00003D440000}"/>
    <cellStyle name="Normal 2 2 3 4 3" xfId="2727" xr:uid="{00000000-0005-0000-0000-0000A70A0000}"/>
    <cellStyle name="Normal 2 2 3 4 3 2" xfId="4417" xr:uid="{00000000-0005-0000-0000-000041110000}"/>
    <cellStyle name="Normal 2 2 3 4 3 2 2" xfId="14490" xr:uid="{00000000-0005-0000-0000-00009A380000}"/>
    <cellStyle name="Normal 2 2 3 4 3 2 2 3" xfId="29588" xr:uid="{00000000-0005-0000-0000-000094730000}"/>
    <cellStyle name="Normal 2 2 3 4 3 2 3" xfId="9470" xr:uid="{00000000-0005-0000-0000-0000FE240000}"/>
    <cellStyle name="Normal 2 2 3 4 3 2 3 3" xfId="24571" xr:uid="{00000000-0005-0000-0000-0000FB5F0000}"/>
    <cellStyle name="Normal 2 2 3 4 3 2 5" xfId="19558" xr:uid="{00000000-0005-0000-0000-0000664C0000}"/>
    <cellStyle name="Normal 2 2 3 4 3 3" xfId="6109" xr:uid="{00000000-0005-0000-0000-0000DD170000}"/>
    <cellStyle name="Normal 2 2 3 4 3 3 2" xfId="16161" xr:uid="{00000000-0005-0000-0000-0000213F0000}"/>
    <cellStyle name="Normal 2 2 3 4 3 3 3" xfId="11141" xr:uid="{00000000-0005-0000-0000-0000852B0000}"/>
    <cellStyle name="Normal 2 2 3 4 3 3 3 3" xfId="26242" xr:uid="{00000000-0005-0000-0000-000082660000}"/>
    <cellStyle name="Normal 2 2 3 4 3 3 5" xfId="21229" xr:uid="{00000000-0005-0000-0000-0000ED520000}"/>
    <cellStyle name="Normal 2 2 3 4 3 4" xfId="12819" xr:uid="{00000000-0005-0000-0000-000013320000}"/>
    <cellStyle name="Normal 2 2 3 4 3 4 3" xfId="27917" xr:uid="{00000000-0005-0000-0000-00000D6D0000}"/>
    <cellStyle name="Normal 2 2 3 4 3 5" xfId="7798" xr:uid="{00000000-0005-0000-0000-0000761E0000}"/>
    <cellStyle name="Normal 2 2 3 4 3 5 3" xfId="22900" xr:uid="{00000000-0005-0000-0000-000074590000}"/>
    <cellStyle name="Normal 2 2 3 4 3 7" xfId="17887" xr:uid="{00000000-0005-0000-0000-0000DF450000}"/>
    <cellStyle name="Normal 2 2 3 4 4" xfId="3580" xr:uid="{00000000-0005-0000-0000-0000FC0D0000}"/>
    <cellStyle name="Normal 2 2 3 4 4 2" xfId="13654" xr:uid="{00000000-0005-0000-0000-000056350000}"/>
    <cellStyle name="Normal 2 2 3 4 4 2 3" xfId="28752" xr:uid="{00000000-0005-0000-0000-000050700000}"/>
    <cellStyle name="Normal 2 2 3 4 4 3" xfId="8634" xr:uid="{00000000-0005-0000-0000-0000BA210000}"/>
    <cellStyle name="Normal 2 2 3 4 4 3 3" xfId="23735" xr:uid="{00000000-0005-0000-0000-0000B75C0000}"/>
    <cellStyle name="Normal 2 2 3 4 4 5" xfId="18722" xr:uid="{00000000-0005-0000-0000-000022490000}"/>
    <cellStyle name="Normal 2 2 3 4 5" xfId="5273" xr:uid="{00000000-0005-0000-0000-000099140000}"/>
    <cellStyle name="Normal 2 2 3 4 5 2" xfId="15325" xr:uid="{00000000-0005-0000-0000-0000DD3B0000}"/>
    <cellStyle name="Normal 2 2 3 4 5 2 3" xfId="30423" xr:uid="{00000000-0005-0000-0000-0000D7760000}"/>
    <cellStyle name="Normal 2 2 3 4 5 3" xfId="10305" xr:uid="{00000000-0005-0000-0000-000041280000}"/>
    <cellStyle name="Normal 2 2 3 4 5 3 3" xfId="25406" xr:uid="{00000000-0005-0000-0000-00003E630000}"/>
    <cellStyle name="Normal 2 2 3 4 5 5" xfId="20393" xr:uid="{00000000-0005-0000-0000-0000A94F0000}"/>
    <cellStyle name="Normal 2 2 3 4 6" xfId="11983" xr:uid="{00000000-0005-0000-0000-0000CF2E0000}"/>
    <cellStyle name="Normal 2 2 3 4 6 3" xfId="27081" xr:uid="{00000000-0005-0000-0000-0000C9690000}"/>
    <cellStyle name="Normal 2 2 3 4 7" xfId="6962" xr:uid="{00000000-0005-0000-0000-0000321B0000}"/>
    <cellStyle name="Normal 2 2 3 4 7 3" xfId="22064" xr:uid="{00000000-0005-0000-0000-000030560000}"/>
    <cellStyle name="Normal 2 2 3 4 9" xfId="17051" xr:uid="{00000000-0005-0000-0000-00009B420000}"/>
    <cellStyle name="Normal 2 2 3 5" xfId="2096" xr:uid="{00000000-0005-0000-0000-000030080000}"/>
    <cellStyle name="Normal 2 2 3 5 2" xfId="2937" xr:uid="{00000000-0005-0000-0000-0000790B0000}"/>
    <cellStyle name="Normal 2 2 3 5 2 2" xfId="4627" xr:uid="{00000000-0005-0000-0000-000013120000}"/>
    <cellStyle name="Normal 2 2 3 5 2 2 2" xfId="14700" xr:uid="{00000000-0005-0000-0000-00006C390000}"/>
    <cellStyle name="Normal 2 2 3 5 2 2 2 3" xfId="29798" xr:uid="{00000000-0005-0000-0000-000066740000}"/>
    <cellStyle name="Normal 2 2 3 5 2 2 3" xfId="9680" xr:uid="{00000000-0005-0000-0000-0000D0250000}"/>
    <cellStyle name="Normal 2 2 3 5 2 2 3 3" xfId="24781" xr:uid="{00000000-0005-0000-0000-0000CD600000}"/>
    <cellStyle name="Normal 2 2 3 5 2 2 5" xfId="19768" xr:uid="{00000000-0005-0000-0000-0000384D0000}"/>
    <cellStyle name="Normal 2 2 3 5 2 3" xfId="6319" xr:uid="{00000000-0005-0000-0000-0000AF180000}"/>
    <cellStyle name="Normal 2 2 3 5 2 3 2" xfId="16371" xr:uid="{00000000-0005-0000-0000-0000F33F0000}"/>
    <cellStyle name="Normal 2 2 3 5 2 3 3" xfId="11351" xr:uid="{00000000-0005-0000-0000-0000572C0000}"/>
    <cellStyle name="Normal 2 2 3 5 2 3 3 3" xfId="26452" xr:uid="{00000000-0005-0000-0000-000054670000}"/>
    <cellStyle name="Normal 2 2 3 5 2 3 5" xfId="21439" xr:uid="{00000000-0005-0000-0000-0000BF530000}"/>
    <cellStyle name="Normal 2 2 3 5 2 4" xfId="13029" xr:uid="{00000000-0005-0000-0000-0000E5320000}"/>
    <cellStyle name="Normal 2 2 3 5 2 4 3" xfId="28127" xr:uid="{00000000-0005-0000-0000-0000DF6D0000}"/>
    <cellStyle name="Normal 2 2 3 5 2 5" xfId="8008" xr:uid="{00000000-0005-0000-0000-0000481F0000}"/>
    <cellStyle name="Normal 2 2 3 5 2 5 3" xfId="23110" xr:uid="{00000000-0005-0000-0000-0000465A0000}"/>
    <cellStyle name="Normal 2 2 3 5 2 7" xfId="18097" xr:uid="{00000000-0005-0000-0000-0000B1460000}"/>
    <cellStyle name="Normal 2 2 3 5 3" xfId="3790" xr:uid="{00000000-0005-0000-0000-0000CE0E0000}"/>
    <cellStyle name="Normal 2 2 3 5 3 2" xfId="13864" xr:uid="{00000000-0005-0000-0000-000028360000}"/>
    <cellStyle name="Normal 2 2 3 5 3 2 3" xfId="28962" xr:uid="{00000000-0005-0000-0000-000022710000}"/>
    <cellStyle name="Normal 2 2 3 5 3 3" xfId="8844" xr:uid="{00000000-0005-0000-0000-00008C220000}"/>
    <cellStyle name="Normal 2 2 3 5 3 3 3" xfId="23945" xr:uid="{00000000-0005-0000-0000-0000895D0000}"/>
    <cellStyle name="Normal 2 2 3 5 3 5" xfId="18932" xr:uid="{00000000-0005-0000-0000-0000F4490000}"/>
    <cellStyle name="Normal 2 2 3 5 4" xfId="5483" xr:uid="{00000000-0005-0000-0000-00006B150000}"/>
    <cellStyle name="Normal 2 2 3 5 4 2" xfId="15535" xr:uid="{00000000-0005-0000-0000-0000AF3C0000}"/>
    <cellStyle name="Normal 2 2 3 5 4 2 3" xfId="30633" xr:uid="{00000000-0005-0000-0000-0000A9770000}"/>
    <cellStyle name="Normal 2 2 3 5 4 3" xfId="10515" xr:uid="{00000000-0005-0000-0000-000013290000}"/>
    <cellStyle name="Normal 2 2 3 5 4 3 3" xfId="25616" xr:uid="{00000000-0005-0000-0000-000010640000}"/>
    <cellStyle name="Normal 2 2 3 5 4 5" xfId="20603" xr:uid="{00000000-0005-0000-0000-00007B500000}"/>
    <cellStyle name="Normal 2 2 3 5 5" xfId="12193" xr:uid="{00000000-0005-0000-0000-0000A12F0000}"/>
    <cellStyle name="Normal 2 2 3 5 5 3" xfId="27291" xr:uid="{00000000-0005-0000-0000-00009B6A0000}"/>
    <cellStyle name="Normal 2 2 3 5 6" xfId="7172" xr:uid="{00000000-0005-0000-0000-0000041C0000}"/>
    <cellStyle name="Normal 2 2 3 5 6 3" xfId="22274" xr:uid="{00000000-0005-0000-0000-000002570000}"/>
    <cellStyle name="Normal 2 2 3 5 8" xfId="17261" xr:uid="{00000000-0005-0000-0000-00006D430000}"/>
    <cellStyle name="Normal 2 2 3 6" xfId="2517" xr:uid="{00000000-0005-0000-0000-0000D5090000}"/>
    <cellStyle name="Normal 2 2 3 6 2" xfId="4209" xr:uid="{00000000-0005-0000-0000-000071100000}"/>
    <cellStyle name="Normal 2 2 3 6 2 2" xfId="14282" xr:uid="{00000000-0005-0000-0000-0000CA370000}"/>
    <cellStyle name="Normal 2 2 3 6 2 2 3" xfId="29380" xr:uid="{00000000-0005-0000-0000-0000C4720000}"/>
    <cellStyle name="Normal 2 2 3 6 2 3" xfId="9262" xr:uid="{00000000-0005-0000-0000-00002E240000}"/>
    <cellStyle name="Normal 2 2 3 6 2 3 3" xfId="24363" xr:uid="{00000000-0005-0000-0000-00002B5F0000}"/>
    <cellStyle name="Normal 2 2 3 6 2 5" xfId="19350" xr:uid="{00000000-0005-0000-0000-0000964B0000}"/>
    <cellStyle name="Normal 2 2 3 6 3" xfId="5901" xr:uid="{00000000-0005-0000-0000-00000D170000}"/>
    <cellStyle name="Normal 2 2 3 6 3 2" xfId="15953" xr:uid="{00000000-0005-0000-0000-0000513E0000}"/>
    <cellStyle name="Normal 2 2 3 6 3 3" xfId="10933" xr:uid="{00000000-0005-0000-0000-0000B52A0000}"/>
    <cellStyle name="Normal 2 2 3 6 3 3 3" xfId="26034" xr:uid="{00000000-0005-0000-0000-0000B2650000}"/>
    <cellStyle name="Normal 2 2 3 6 3 5" xfId="21021" xr:uid="{00000000-0005-0000-0000-00001D520000}"/>
    <cellStyle name="Normal 2 2 3 6 4" xfId="12611" xr:uid="{00000000-0005-0000-0000-000043310000}"/>
    <cellStyle name="Normal 2 2 3 6 4 3" xfId="27709" xr:uid="{00000000-0005-0000-0000-00003D6C0000}"/>
    <cellStyle name="Normal 2 2 3 6 5" xfId="7590" xr:uid="{00000000-0005-0000-0000-0000A61D0000}"/>
    <cellStyle name="Normal 2 2 3 6 5 3" xfId="22692" xr:uid="{00000000-0005-0000-0000-0000A4580000}"/>
    <cellStyle name="Normal 2 2 3 6 7" xfId="17679" xr:uid="{00000000-0005-0000-0000-00000F450000}"/>
    <cellStyle name="Normal 2 2 3 7" xfId="3368" xr:uid="{00000000-0005-0000-0000-0000280D0000}"/>
    <cellStyle name="Normal 2 2 3 7 2" xfId="13446" xr:uid="{00000000-0005-0000-0000-000086340000}"/>
    <cellStyle name="Normal 2 2 3 7 2 3" xfId="28544" xr:uid="{00000000-0005-0000-0000-0000806F0000}"/>
    <cellStyle name="Normal 2 2 3 7 3" xfId="8426" xr:uid="{00000000-0005-0000-0000-0000EA200000}"/>
    <cellStyle name="Normal 2 2 3 7 3 3" xfId="23527" xr:uid="{00000000-0005-0000-0000-0000E75B0000}"/>
    <cellStyle name="Normal 2 2 3 7 5" xfId="18514" xr:uid="{00000000-0005-0000-0000-000052480000}"/>
    <cellStyle name="Normal 2 2 3 8" xfId="5062" xr:uid="{00000000-0005-0000-0000-0000C6130000}"/>
    <cellStyle name="Normal 2 2 3 8 2" xfId="15117" xr:uid="{00000000-0005-0000-0000-00000D3B0000}"/>
    <cellStyle name="Normal 2 2 3 8 2 3" xfId="30215" xr:uid="{00000000-0005-0000-0000-000007760000}"/>
    <cellStyle name="Normal 2 2 3 8 3" xfId="10097" xr:uid="{00000000-0005-0000-0000-000071270000}"/>
    <cellStyle name="Normal 2 2 3 8 3 3" xfId="25198" xr:uid="{00000000-0005-0000-0000-00006E620000}"/>
    <cellStyle name="Normal 2 2 3 8 5" xfId="20185" xr:uid="{00000000-0005-0000-0000-0000D94E0000}"/>
    <cellStyle name="Normal 2 2 3 9" xfId="11773" xr:uid="{00000000-0005-0000-0000-0000FD2D0000}"/>
    <cellStyle name="Normal 2 2 3 9 3" xfId="26873" xr:uid="{00000000-0005-0000-0000-0000F9680000}"/>
    <cellStyle name="Normal 2 2 4" xfId="1108" xr:uid="{00000000-0005-0000-0000-000054040000}"/>
    <cellStyle name="Normal 2 2 6" xfId="935" xr:uid="{00000000-0005-0000-0000-0000A7030000}"/>
    <cellStyle name="Normal 2 3" xfId="127" xr:uid="{00000000-0005-0000-0000-00007F000000}"/>
    <cellStyle name="Normal 2 3 10" xfId="410" xr:uid="{00000000-0005-0000-0000-00009A010000}"/>
    <cellStyle name="Normal 2 3 2" xfId="617" xr:uid="{00000000-0005-0000-0000-000069020000}"/>
    <cellStyle name="Normal 2 3 2 10" xfId="6754" xr:uid="{00000000-0005-0000-0000-0000621A0000}"/>
    <cellStyle name="Normal 2 3 2 10 3" xfId="21858" xr:uid="{00000000-0005-0000-0000-000062550000}"/>
    <cellStyle name="Normal 2 3 2 12" xfId="16843" xr:uid="{00000000-0005-0000-0000-0000CB410000}"/>
    <cellStyle name="Normal 2 3 2 13" xfId="1424" xr:uid="{00000000-0005-0000-0000-000090050000}"/>
    <cellStyle name="Normal 2 3 2 2" xfId="1718" xr:uid="{00000000-0005-0000-0000-0000B6060000}"/>
    <cellStyle name="Normal 2 3 2 2 11" xfId="16897" xr:uid="{00000000-0005-0000-0000-000001420000}"/>
    <cellStyle name="Normal 2 3 2 2 2" xfId="1826" xr:uid="{00000000-0005-0000-0000-000022070000}"/>
    <cellStyle name="Normal 2 3 2 2 2 10" xfId="17001" xr:uid="{00000000-0005-0000-0000-000069420000}"/>
    <cellStyle name="Normal 2 3 2 2 2 2" xfId="2043" xr:uid="{00000000-0005-0000-0000-0000FB070000}"/>
    <cellStyle name="Normal 2 3 2 2 2 2 2" xfId="2464" xr:uid="{00000000-0005-0000-0000-0000A0090000}"/>
    <cellStyle name="Normal 2 3 2 2 2 2 2 2" xfId="3303" xr:uid="{00000000-0005-0000-0000-0000E70C0000}"/>
    <cellStyle name="Normal 2 3 2 2 2 2 2 2 2" xfId="4993" xr:uid="{00000000-0005-0000-0000-000081130000}"/>
    <cellStyle name="Normal 2 3 2 2 2 2 2 2 2 2" xfId="15066" xr:uid="{00000000-0005-0000-0000-0000DA3A0000}"/>
    <cellStyle name="Normal 2 3 2 2 2 2 2 2 2 2 3" xfId="30164" xr:uid="{00000000-0005-0000-0000-0000D4750000}"/>
    <cellStyle name="Normal 2 3 2 2 2 2 2 2 2 3" xfId="10046" xr:uid="{00000000-0005-0000-0000-00003E270000}"/>
    <cellStyle name="Normal 2 3 2 2 2 2 2 2 2 3 3" xfId="25147" xr:uid="{00000000-0005-0000-0000-00003B620000}"/>
    <cellStyle name="Normal 2 3 2 2 2 2 2 2 2 5" xfId="20134" xr:uid="{00000000-0005-0000-0000-0000A64E0000}"/>
    <cellStyle name="Normal 2 3 2 2 2 2 2 2 3" xfId="6685" xr:uid="{00000000-0005-0000-0000-00001D1A0000}"/>
    <cellStyle name="Normal 2 3 2 2 2 2 2 2 3 2" xfId="16737" xr:uid="{00000000-0005-0000-0000-000061410000}"/>
    <cellStyle name="Normal 2 3 2 2 2 2 2 2 3 3" xfId="11717" xr:uid="{00000000-0005-0000-0000-0000C52D0000}"/>
    <cellStyle name="Normal 2 3 2 2 2 2 2 2 3 3 3" xfId="26818" xr:uid="{00000000-0005-0000-0000-0000C2680000}"/>
    <cellStyle name="Normal 2 3 2 2 2 2 2 2 3 5" xfId="21805" xr:uid="{00000000-0005-0000-0000-00002D550000}"/>
    <cellStyle name="Normal 2 3 2 2 2 2 2 2 4" xfId="13395" xr:uid="{00000000-0005-0000-0000-000053340000}"/>
    <cellStyle name="Normal 2 3 2 2 2 2 2 2 4 3" xfId="28493" xr:uid="{00000000-0005-0000-0000-00004D6F0000}"/>
    <cellStyle name="Normal 2 3 2 2 2 2 2 2 5" xfId="8374" xr:uid="{00000000-0005-0000-0000-0000B6200000}"/>
    <cellStyle name="Normal 2 3 2 2 2 2 2 2 5 3" xfId="23476" xr:uid="{00000000-0005-0000-0000-0000B45B0000}"/>
    <cellStyle name="Normal 2 3 2 2 2 2 2 2 7" xfId="18463" xr:uid="{00000000-0005-0000-0000-00001F480000}"/>
    <cellStyle name="Normal 2 3 2 2 2 2 2 3" xfId="4156" xr:uid="{00000000-0005-0000-0000-00003C100000}"/>
    <cellStyle name="Normal 2 3 2 2 2 2 2 3 2" xfId="14230" xr:uid="{00000000-0005-0000-0000-000096370000}"/>
    <cellStyle name="Normal 2 3 2 2 2 2 2 3 2 3" xfId="29328" xr:uid="{00000000-0005-0000-0000-000090720000}"/>
    <cellStyle name="Normal 2 3 2 2 2 2 2 3 3" xfId="9210" xr:uid="{00000000-0005-0000-0000-0000FA230000}"/>
    <cellStyle name="Normal 2 3 2 2 2 2 2 3 3 3" xfId="24311" xr:uid="{00000000-0005-0000-0000-0000F75E0000}"/>
    <cellStyle name="Normal 2 3 2 2 2 2 2 3 5" xfId="19298" xr:uid="{00000000-0005-0000-0000-0000624B0000}"/>
    <cellStyle name="Normal 2 3 2 2 2 2 2 4" xfId="5849" xr:uid="{00000000-0005-0000-0000-0000D9160000}"/>
    <cellStyle name="Normal 2 3 2 2 2 2 2 4 2" xfId="15901" xr:uid="{00000000-0005-0000-0000-00001D3E0000}"/>
    <cellStyle name="Normal 2 3 2 2 2 2 2 4 3" xfId="10881" xr:uid="{00000000-0005-0000-0000-0000812A0000}"/>
    <cellStyle name="Normal 2 3 2 2 2 2 2 4 3 3" xfId="25982" xr:uid="{00000000-0005-0000-0000-00007E650000}"/>
    <cellStyle name="Normal 2 3 2 2 2 2 2 4 5" xfId="20969" xr:uid="{00000000-0005-0000-0000-0000E9510000}"/>
    <cellStyle name="Normal 2 3 2 2 2 2 2 5" xfId="12559" xr:uid="{00000000-0005-0000-0000-00000F310000}"/>
    <cellStyle name="Normal 2 3 2 2 2 2 2 5 3" xfId="27657" xr:uid="{00000000-0005-0000-0000-0000096C0000}"/>
    <cellStyle name="Normal 2 3 2 2 2 2 2 6" xfId="7538" xr:uid="{00000000-0005-0000-0000-0000721D0000}"/>
    <cellStyle name="Normal 2 3 2 2 2 2 2 6 3" xfId="22640" xr:uid="{00000000-0005-0000-0000-000070580000}"/>
    <cellStyle name="Normal 2 3 2 2 2 2 2 8" xfId="17627" xr:uid="{00000000-0005-0000-0000-0000DB440000}"/>
    <cellStyle name="Normal 2 3 2 2 2 2 3" xfId="2885" xr:uid="{00000000-0005-0000-0000-0000450B0000}"/>
    <cellStyle name="Normal 2 3 2 2 2 2 3 2" xfId="4575" xr:uid="{00000000-0005-0000-0000-0000DF110000}"/>
    <cellStyle name="Normal 2 3 2 2 2 2 3 2 2" xfId="14648" xr:uid="{00000000-0005-0000-0000-000038390000}"/>
    <cellStyle name="Normal 2 3 2 2 2 2 3 2 2 3" xfId="29746" xr:uid="{00000000-0005-0000-0000-000032740000}"/>
    <cellStyle name="Normal 2 3 2 2 2 2 3 2 3" xfId="9628" xr:uid="{00000000-0005-0000-0000-00009C250000}"/>
    <cellStyle name="Normal 2 3 2 2 2 2 3 2 3 3" xfId="24729" xr:uid="{00000000-0005-0000-0000-000099600000}"/>
    <cellStyle name="Normal 2 3 2 2 2 2 3 2 5" xfId="19716" xr:uid="{00000000-0005-0000-0000-0000044D0000}"/>
    <cellStyle name="Normal 2 3 2 2 2 2 3 3" xfId="6267" xr:uid="{00000000-0005-0000-0000-00007B180000}"/>
    <cellStyle name="Normal 2 3 2 2 2 2 3 3 2" xfId="16319" xr:uid="{00000000-0005-0000-0000-0000BF3F0000}"/>
    <cellStyle name="Normal 2 3 2 2 2 2 3 3 3" xfId="11299" xr:uid="{00000000-0005-0000-0000-0000232C0000}"/>
    <cellStyle name="Normal 2 3 2 2 2 2 3 3 3 3" xfId="26400" xr:uid="{00000000-0005-0000-0000-000020670000}"/>
    <cellStyle name="Normal 2 3 2 2 2 2 3 3 5" xfId="21387" xr:uid="{00000000-0005-0000-0000-00008B530000}"/>
    <cellStyle name="Normal 2 3 2 2 2 2 3 4" xfId="12977" xr:uid="{00000000-0005-0000-0000-0000B1320000}"/>
    <cellStyle name="Normal 2 3 2 2 2 2 3 4 3" xfId="28075" xr:uid="{00000000-0005-0000-0000-0000AB6D0000}"/>
    <cellStyle name="Normal 2 3 2 2 2 2 3 5" xfId="7956" xr:uid="{00000000-0005-0000-0000-0000141F0000}"/>
    <cellStyle name="Normal 2 3 2 2 2 2 3 5 3" xfId="23058" xr:uid="{00000000-0005-0000-0000-0000125A0000}"/>
    <cellStyle name="Normal 2 3 2 2 2 2 3 7" xfId="18045" xr:uid="{00000000-0005-0000-0000-00007D460000}"/>
    <cellStyle name="Normal 2 3 2 2 2 2 4" xfId="3738" xr:uid="{00000000-0005-0000-0000-00009A0E0000}"/>
    <cellStyle name="Normal 2 3 2 2 2 2 4 2" xfId="13812" xr:uid="{00000000-0005-0000-0000-0000F4350000}"/>
    <cellStyle name="Normal 2 3 2 2 2 2 4 2 3" xfId="28910" xr:uid="{00000000-0005-0000-0000-0000EE700000}"/>
    <cellStyle name="Normal 2 3 2 2 2 2 4 3" xfId="8792" xr:uid="{00000000-0005-0000-0000-000058220000}"/>
    <cellStyle name="Normal 2 3 2 2 2 2 4 3 3" xfId="23893" xr:uid="{00000000-0005-0000-0000-0000555D0000}"/>
    <cellStyle name="Normal 2 3 2 2 2 2 4 5" xfId="18880" xr:uid="{00000000-0005-0000-0000-0000C0490000}"/>
    <cellStyle name="Normal 2 3 2 2 2 2 5" xfId="5431" xr:uid="{00000000-0005-0000-0000-000037150000}"/>
    <cellStyle name="Normal 2 3 2 2 2 2 5 2" xfId="15483" xr:uid="{00000000-0005-0000-0000-00007B3C0000}"/>
    <cellStyle name="Normal 2 3 2 2 2 2 5 2 3" xfId="30581" xr:uid="{00000000-0005-0000-0000-000075770000}"/>
    <cellStyle name="Normal 2 3 2 2 2 2 5 3" xfId="10463" xr:uid="{00000000-0005-0000-0000-0000DF280000}"/>
    <cellStyle name="Normal 2 3 2 2 2 2 5 3 3" xfId="25564" xr:uid="{00000000-0005-0000-0000-0000DC630000}"/>
    <cellStyle name="Normal 2 3 2 2 2 2 5 5" xfId="20551" xr:uid="{00000000-0005-0000-0000-000047500000}"/>
    <cellStyle name="Normal 2 3 2 2 2 2 6" xfId="12141" xr:uid="{00000000-0005-0000-0000-00006D2F0000}"/>
    <cellStyle name="Normal 2 3 2 2 2 2 6 3" xfId="27239" xr:uid="{00000000-0005-0000-0000-0000676A0000}"/>
    <cellStyle name="Normal 2 3 2 2 2 2 7" xfId="7120" xr:uid="{00000000-0005-0000-0000-0000D01B0000}"/>
    <cellStyle name="Normal 2 3 2 2 2 2 7 3" xfId="22222" xr:uid="{00000000-0005-0000-0000-0000CE560000}"/>
    <cellStyle name="Normal 2 3 2 2 2 2 9" xfId="17209" xr:uid="{00000000-0005-0000-0000-000039430000}"/>
    <cellStyle name="Normal 2 3 2 2 2 3" xfId="2256" xr:uid="{00000000-0005-0000-0000-0000D0080000}"/>
    <cellStyle name="Normal 2 3 2 2 2 3 2" xfId="3095" xr:uid="{00000000-0005-0000-0000-0000170C0000}"/>
    <cellStyle name="Normal 2 3 2 2 2 3 2 2" xfId="4785" xr:uid="{00000000-0005-0000-0000-0000B1120000}"/>
    <cellStyle name="Normal 2 3 2 2 2 3 2 2 2" xfId="14858" xr:uid="{00000000-0005-0000-0000-00000A3A0000}"/>
    <cellStyle name="Normal 2 3 2 2 2 3 2 2 2 3" xfId="29956" xr:uid="{00000000-0005-0000-0000-000004750000}"/>
    <cellStyle name="Normal 2 3 2 2 2 3 2 2 3" xfId="9838" xr:uid="{00000000-0005-0000-0000-00006E260000}"/>
    <cellStyle name="Normal 2 3 2 2 2 3 2 2 3 3" xfId="24939" xr:uid="{00000000-0005-0000-0000-00006B610000}"/>
    <cellStyle name="Normal 2 3 2 2 2 3 2 2 5" xfId="19926" xr:uid="{00000000-0005-0000-0000-0000D64D0000}"/>
    <cellStyle name="Normal 2 3 2 2 2 3 2 3" xfId="6477" xr:uid="{00000000-0005-0000-0000-00004D190000}"/>
    <cellStyle name="Normal 2 3 2 2 2 3 2 3 2" xfId="16529" xr:uid="{00000000-0005-0000-0000-000091400000}"/>
    <cellStyle name="Normal 2 3 2 2 2 3 2 3 3" xfId="11509" xr:uid="{00000000-0005-0000-0000-0000F52C0000}"/>
    <cellStyle name="Normal 2 3 2 2 2 3 2 3 3 3" xfId="26610" xr:uid="{00000000-0005-0000-0000-0000F2670000}"/>
    <cellStyle name="Normal 2 3 2 2 2 3 2 3 5" xfId="21597" xr:uid="{00000000-0005-0000-0000-00005D540000}"/>
    <cellStyle name="Normal 2 3 2 2 2 3 2 4" xfId="13187" xr:uid="{00000000-0005-0000-0000-000083330000}"/>
    <cellStyle name="Normal 2 3 2 2 2 3 2 4 3" xfId="28285" xr:uid="{00000000-0005-0000-0000-00007D6E0000}"/>
    <cellStyle name="Normal 2 3 2 2 2 3 2 5" xfId="8166" xr:uid="{00000000-0005-0000-0000-0000E61F0000}"/>
    <cellStyle name="Normal 2 3 2 2 2 3 2 5 3" xfId="23268" xr:uid="{00000000-0005-0000-0000-0000E45A0000}"/>
    <cellStyle name="Normal 2 3 2 2 2 3 2 7" xfId="18255" xr:uid="{00000000-0005-0000-0000-00004F470000}"/>
    <cellStyle name="Normal 2 3 2 2 2 3 3" xfId="3948" xr:uid="{00000000-0005-0000-0000-00006C0F0000}"/>
    <cellStyle name="Normal 2 3 2 2 2 3 3 2" xfId="14022" xr:uid="{00000000-0005-0000-0000-0000C6360000}"/>
    <cellStyle name="Normal 2 3 2 2 2 3 3 2 3" xfId="29120" xr:uid="{00000000-0005-0000-0000-0000C0710000}"/>
    <cellStyle name="Normal 2 3 2 2 2 3 3 3" xfId="9002" xr:uid="{00000000-0005-0000-0000-00002A230000}"/>
    <cellStyle name="Normal 2 3 2 2 2 3 3 3 3" xfId="24103" xr:uid="{00000000-0005-0000-0000-0000275E0000}"/>
    <cellStyle name="Normal 2 3 2 2 2 3 3 5" xfId="19090" xr:uid="{00000000-0005-0000-0000-0000924A0000}"/>
    <cellStyle name="Normal 2 3 2 2 2 3 4" xfId="5641" xr:uid="{00000000-0005-0000-0000-000009160000}"/>
    <cellStyle name="Normal 2 3 2 2 2 3 4 2" xfId="15693" xr:uid="{00000000-0005-0000-0000-00004D3D0000}"/>
    <cellStyle name="Normal 2 3 2 2 2 3 4 2 3" xfId="30791" xr:uid="{00000000-0005-0000-0000-000047780000}"/>
    <cellStyle name="Normal 2 3 2 2 2 3 4 3" xfId="10673" xr:uid="{00000000-0005-0000-0000-0000B1290000}"/>
    <cellStyle name="Normal 2 3 2 2 2 3 4 3 3" xfId="25774" xr:uid="{00000000-0005-0000-0000-0000AE640000}"/>
    <cellStyle name="Normal 2 3 2 2 2 3 4 5" xfId="20761" xr:uid="{00000000-0005-0000-0000-000019510000}"/>
    <cellStyle name="Normal 2 3 2 2 2 3 5" xfId="12351" xr:uid="{00000000-0005-0000-0000-00003F300000}"/>
    <cellStyle name="Normal 2 3 2 2 2 3 5 3" xfId="27449" xr:uid="{00000000-0005-0000-0000-0000396B0000}"/>
    <cellStyle name="Normal 2 3 2 2 2 3 6" xfId="7330" xr:uid="{00000000-0005-0000-0000-0000A21C0000}"/>
    <cellStyle name="Normal 2 3 2 2 2 3 6 3" xfId="22432" xr:uid="{00000000-0005-0000-0000-0000A0570000}"/>
    <cellStyle name="Normal 2 3 2 2 2 3 8" xfId="17419" xr:uid="{00000000-0005-0000-0000-00000B440000}"/>
    <cellStyle name="Normal 2 3 2 2 2 4" xfId="2677" xr:uid="{00000000-0005-0000-0000-0000750A0000}"/>
    <cellStyle name="Normal 2 3 2 2 2 4 2" xfId="4367" xr:uid="{00000000-0005-0000-0000-00000F110000}"/>
    <cellStyle name="Normal 2 3 2 2 2 4 2 2" xfId="14440" xr:uid="{00000000-0005-0000-0000-000068380000}"/>
    <cellStyle name="Normal 2 3 2 2 2 4 2 2 3" xfId="29538" xr:uid="{00000000-0005-0000-0000-000062730000}"/>
    <cellStyle name="Normal 2 3 2 2 2 4 2 3" xfId="9420" xr:uid="{00000000-0005-0000-0000-0000CC240000}"/>
    <cellStyle name="Normal 2 3 2 2 2 4 2 3 3" xfId="24521" xr:uid="{00000000-0005-0000-0000-0000C95F0000}"/>
    <cellStyle name="Normal 2 3 2 2 2 4 2 5" xfId="19508" xr:uid="{00000000-0005-0000-0000-0000344C0000}"/>
    <cellStyle name="Normal 2 3 2 2 2 4 3" xfId="6059" xr:uid="{00000000-0005-0000-0000-0000AB170000}"/>
    <cellStyle name="Normal 2 3 2 2 2 4 3 2" xfId="16111" xr:uid="{00000000-0005-0000-0000-0000EF3E0000}"/>
    <cellStyle name="Normal 2 3 2 2 2 4 3 3" xfId="11091" xr:uid="{00000000-0005-0000-0000-0000532B0000}"/>
    <cellStyle name="Normal 2 3 2 2 2 4 3 3 3" xfId="26192" xr:uid="{00000000-0005-0000-0000-000050660000}"/>
    <cellStyle name="Normal 2 3 2 2 2 4 3 5" xfId="21179" xr:uid="{00000000-0005-0000-0000-0000BB520000}"/>
    <cellStyle name="Normal 2 3 2 2 2 4 4" xfId="12769" xr:uid="{00000000-0005-0000-0000-0000E1310000}"/>
    <cellStyle name="Normal 2 3 2 2 2 4 4 3" xfId="27867" xr:uid="{00000000-0005-0000-0000-0000DB6C0000}"/>
    <cellStyle name="Normal 2 3 2 2 2 4 5" xfId="7748" xr:uid="{00000000-0005-0000-0000-0000441E0000}"/>
    <cellStyle name="Normal 2 3 2 2 2 4 5 3" xfId="22850" xr:uid="{00000000-0005-0000-0000-000042590000}"/>
    <cellStyle name="Normal 2 3 2 2 2 4 7" xfId="17837" xr:uid="{00000000-0005-0000-0000-0000AD450000}"/>
    <cellStyle name="Normal 2 3 2 2 2 5" xfId="3530" xr:uid="{00000000-0005-0000-0000-0000CA0D0000}"/>
    <cellStyle name="Normal 2 3 2 2 2 5 2" xfId="13604" xr:uid="{00000000-0005-0000-0000-000024350000}"/>
    <cellStyle name="Normal 2 3 2 2 2 5 2 3" xfId="28702" xr:uid="{00000000-0005-0000-0000-00001E700000}"/>
    <cellStyle name="Normal 2 3 2 2 2 5 3" xfId="8584" xr:uid="{00000000-0005-0000-0000-000088210000}"/>
    <cellStyle name="Normal 2 3 2 2 2 5 3 3" xfId="23685" xr:uid="{00000000-0005-0000-0000-0000855C0000}"/>
    <cellStyle name="Normal 2 3 2 2 2 5 5" xfId="18672" xr:uid="{00000000-0005-0000-0000-0000F0480000}"/>
    <cellStyle name="Normal 2 3 2 2 2 6" xfId="5223" xr:uid="{00000000-0005-0000-0000-000067140000}"/>
    <cellStyle name="Normal 2 3 2 2 2 6 2" xfId="15275" xr:uid="{00000000-0005-0000-0000-0000AB3B0000}"/>
    <cellStyle name="Normal 2 3 2 2 2 6 2 3" xfId="30373" xr:uid="{00000000-0005-0000-0000-0000A5760000}"/>
    <cellStyle name="Normal 2 3 2 2 2 6 3" xfId="10255" xr:uid="{00000000-0005-0000-0000-00000F280000}"/>
    <cellStyle name="Normal 2 3 2 2 2 6 3 3" xfId="25356" xr:uid="{00000000-0005-0000-0000-00000C630000}"/>
    <cellStyle name="Normal 2 3 2 2 2 6 5" xfId="20343" xr:uid="{00000000-0005-0000-0000-0000774F0000}"/>
    <cellStyle name="Normal 2 3 2 2 2 7" xfId="11933" xr:uid="{00000000-0005-0000-0000-00009D2E0000}"/>
    <cellStyle name="Normal 2 3 2 2 2 7 3" xfId="27031" xr:uid="{00000000-0005-0000-0000-000097690000}"/>
    <cellStyle name="Normal 2 3 2 2 2 8" xfId="6912" xr:uid="{00000000-0005-0000-0000-0000001B0000}"/>
    <cellStyle name="Normal 2 3 2 2 2 8 3" xfId="22014" xr:uid="{00000000-0005-0000-0000-0000FE550000}"/>
    <cellStyle name="Normal 2 3 2 2 3" xfId="1939" xr:uid="{00000000-0005-0000-0000-000093070000}"/>
    <cellStyle name="Normal 2 3 2 2 3 2" xfId="2360" xr:uid="{00000000-0005-0000-0000-000038090000}"/>
    <cellStyle name="Normal 2 3 2 2 3 2 2" xfId="3199" xr:uid="{00000000-0005-0000-0000-00007F0C0000}"/>
    <cellStyle name="Normal 2 3 2 2 3 2 2 2" xfId="4889" xr:uid="{00000000-0005-0000-0000-000019130000}"/>
    <cellStyle name="Normal 2 3 2 2 3 2 2 2 2" xfId="14962" xr:uid="{00000000-0005-0000-0000-0000723A0000}"/>
    <cellStyle name="Normal 2 3 2 2 3 2 2 2 2 3" xfId="30060" xr:uid="{00000000-0005-0000-0000-00006C750000}"/>
    <cellStyle name="Normal 2 3 2 2 3 2 2 2 3" xfId="9942" xr:uid="{00000000-0005-0000-0000-0000D6260000}"/>
    <cellStyle name="Normal 2 3 2 2 3 2 2 2 3 3" xfId="25043" xr:uid="{00000000-0005-0000-0000-0000D3610000}"/>
    <cellStyle name="Normal 2 3 2 2 3 2 2 2 5" xfId="20030" xr:uid="{00000000-0005-0000-0000-00003E4E0000}"/>
    <cellStyle name="Normal 2 3 2 2 3 2 2 3" xfId="6581" xr:uid="{00000000-0005-0000-0000-0000B5190000}"/>
    <cellStyle name="Normal 2 3 2 2 3 2 2 3 2" xfId="16633" xr:uid="{00000000-0005-0000-0000-0000F9400000}"/>
    <cellStyle name="Normal 2 3 2 2 3 2 2 3 3" xfId="11613" xr:uid="{00000000-0005-0000-0000-00005D2D0000}"/>
    <cellStyle name="Normal 2 3 2 2 3 2 2 3 3 3" xfId="26714" xr:uid="{00000000-0005-0000-0000-00005A680000}"/>
    <cellStyle name="Normal 2 3 2 2 3 2 2 3 5" xfId="21701" xr:uid="{00000000-0005-0000-0000-0000C5540000}"/>
    <cellStyle name="Normal 2 3 2 2 3 2 2 4" xfId="13291" xr:uid="{00000000-0005-0000-0000-0000EB330000}"/>
    <cellStyle name="Normal 2 3 2 2 3 2 2 4 3" xfId="28389" xr:uid="{00000000-0005-0000-0000-0000E56E0000}"/>
    <cellStyle name="Normal 2 3 2 2 3 2 2 5" xfId="8270" xr:uid="{00000000-0005-0000-0000-00004E200000}"/>
    <cellStyle name="Normal 2 3 2 2 3 2 2 5 3" xfId="23372" xr:uid="{00000000-0005-0000-0000-00004C5B0000}"/>
    <cellStyle name="Normal 2 3 2 2 3 2 2 7" xfId="18359" xr:uid="{00000000-0005-0000-0000-0000B7470000}"/>
    <cellStyle name="Normal 2 3 2 2 3 2 3" xfId="4052" xr:uid="{00000000-0005-0000-0000-0000D40F0000}"/>
    <cellStyle name="Normal 2 3 2 2 3 2 3 2" xfId="14126" xr:uid="{00000000-0005-0000-0000-00002E370000}"/>
    <cellStyle name="Normal 2 3 2 2 3 2 3 2 3" xfId="29224" xr:uid="{00000000-0005-0000-0000-000028720000}"/>
    <cellStyle name="Normal 2 3 2 2 3 2 3 3" xfId="9106" xr:uid="{00000000-0005-0000-0000-000092230000}"/>
    <cellStyle name="Normal 2 3 2 2 3 2 3 3 3" xfId="24207" xr:uid="{00000000-0005-0000-0000-00008F5E0000}"/>
    <cellStyle name="Normal 2 3 2 2 3 2 3 5" xfId="19194" xr:uid="{00000000-0005-0000-0000-0000FA4A0000}"/>
    <cellStyle name="Normal 2 3 2 2 3 2 4" xfId="5745" xr:uid="{00000000-0005-0000-0000-000071160000}"/>
    <cellStyle name="Normal 2 3 2 2 3 2 4 2" xfId="15797" xr:uid="{00000000-0005-0000-0000-0000B53D0000}"/>
    <cellStyle name="Normal 2 3 2 2 3 2 4 2 3" xfId="30895" xr:uid="{00000000-0005-0000-0000-0000AF780000}"/>
    <cellStyle name="Normal 2 3 2 2 3 2 4 3" xfId="10777" xr:uid="{00000000-0005-0000-0000-0000192A0000}"/>
    <cellStyle name="Normal 2 3 2 2 3 2 4 3 3" xfId="25878" xr:uid="{00000000-0005-0000-0000-000016650000}"/>
    <cellStyle name="Normal 2 3 2 2 3 2 4 5" xfId="20865" xr:uid="{00000000-0005-0000-0000-000081510000}"/>
    <cellStyle name="Normal 2 3 2 2 3 2 5" xfId="12455" xr:uid="{00000000-0005-0000-0000-0000A7300000}"/>
    <cellStyle name="Normal 2 3 2 2 3 2 5 3" xfId="27553" xr:uid="{00000000-0005-0000-0000-0000A16B0000}"/>
    <cellStyle name="Normal 2 3 2 2 3 2 6" xfId="7434" xr:uid="{00000000-0005-0000-0000-00000A1D0000}"/>
    <cellStyle name="Normal 2 3 2 2 3 2 6 3" xfId="22536" xr:uid="{00000000-0005-0000-0000-000008580000}"/>
    <cellStyle name="Normal 2 3 2 2 3 2 8" xfId="17523" xr:uid="{00000000-0005-0000-0000-000073440000}"/>
    <cellStyle name="Normal 2 3 2 2 3 3" xfId="2781" xr:uid="{00000000-0005-0000-0000-0000DD0A0000}"/>
    <cellStyle name="Normal 2 3 2 2 3 3 2" xfId="4471" xr:uid="{00000000-0005-0000-0000-000077110000}"/>
    <cellStyle name="Normal 2 3 2 2 3 3 2 2" xfId="14544" xr:uid="{00000000-0005-0000-0000-0000D0380000}"/>
    <cellStyle name="Normal 2 3 2 2 3 3 2 2 3" xfId="29642" xr:uid="{00000000-0005-0000-0000-0000CA730000}"/>
    <cellStyle name="Normal 2 3 2 2 3 3 2 3" xfId="9524" xr:uid="{00000000-0005-0000-0000-000034250000}"/>
    <cellStyle name="Normal 2 3 2 2 3 3 2 3 3" xfId="24625" xr:uid="{00000000-0005-0000-0000-000031600000}"/>
    <cellStyle name="Normal 2 3 2 2 3 3 2 5" xfId="19612" xr:uid="{00000000-0005-0000-0000-00009C4C0000}"/>
    <cellStyle name="Normal 2 3 2 2 3 3 3" xfId="6163" xr:uid="{00000000-0005-0000-0000-000013180000}"/>
    <cellStyle name="Normal 2 3 2 2 3 3 3 2" xfId="16215" xr:uid="{00000000-0005-0000-0000-0000573F0000}"/>
    <cellStyle name="Normal 2 3 2 2 3 3 3 3" xfId="11195" xr:uid="{00000000-0005-0000-0000-0000BB2B0000}"/>
    <cellStyle name="Normal 2 3 2 2 3 3 3 3 3" xfId="26296" xr:uid="{00000000-0005-0000-0000-0000B8660000}"/>
    <cellStyle name="Normal 2 3 2 2 3 3 3 5" xfId="21283" xr:uid="{00000000-0005-0000-0000-000023530000}"/>
    <cellStyle name="Normal 2 3 2 2 3 3 4" xfId="12873" xr:uid="{00000000-0005-0000-0000-000049320000}"/>
    <cellStyle name="Normal 2 3 2 2 3 3 4 3" xfId="27971" xr:uid="{00000000-0005-0000-0000-0000436D0000}"/>
    <cellStyle name="Normal 2 3 2 2 3 3 5" xfId="7852" xr:uid="{00000000-0005-0000-0000-0000AC1E0000}"/>
    <cellStyle name="Normal 2 3 2 2 3 3 5 3" xfId="22954" xr:uid="{00000000-0005-0000-0000-0000AA590000}"/>
    <cellStyle name="Normal 2 3 2 2 3 3 7" xfId="17941" xr:uid="{00000000-0005-0000-0000-000015460000}"/>
    <cellStyle name="Normal 2 3 2 2 3 4" xfId="3634" xr:uid="{00000000-0005-0000-0000-0000320E0000}"/>
    <cellStyle name="Normal 2 3 2 2 3 4 2" xfId="13708" xr:uid="{00000000-0005-0000-0000-00008C350000}"/>
    <cellStyle name="Normal 2 3 2 2 3 4 2 3" xfId="28806" xr:uid="{00000000-0005-0000-0000-000086700000}"/>
    <cellStyle name="Normal 2 3 2 2 3 4 3" xfId="8688" xr:uid="{00000000-0005-0000-0000-0000F0210000}"/>
    <cellStyle name="Normal 2 3 2 2 3 4 3 3" xfId="23789" xr:uid="{00000000-0005-0000-0000-0000ED5C0000}"/>
    <cellStyle name="Normal 2 3 2 2 3 4 5" xfId="18776" xr:uid="{00000000-0005-0000-0000-000058490000}"/>
    <cellStyle name="Normal 2 3 2 2 3 5" xfId="5327" xr:uid="{00000000-0005-0000-0000-0000CF140000}"/>
    <cellStyle name="Normal 2 3 2 2 3 5 2" xfId="15379" xr:uid="{00000000-0005-0000-0000-0000133C0000}"/>
    <cellStyle name="Normal 2 3 2 2 3 5 2 3" xfId="30477" xr:uid="{00000000-0005-0000-0000-00000D770000}"/>
    <cellStyle name="Normal 2 3 2 2 3 5 3" xfId="10359" xr:uid="{00000000-0005-0000-0000-000077280000}"/>
    <cellStyle name="Normal 2 3 2 2 3 5 3 3" xfId="25460" xr:uid="{00000000-0005-0000-0000-000074630000}"/>
    <cellStyle name="Normal 2 3 2 2 3 5 5" xfId="20447" xr:uid="{00000000-0005-0000-0000-0000DF4F0000}"/>
    <cellStyle name="Normal 2 3 2 2 3 6" xfId="12037" xr:uid="{00000000-0005-0000-0000-0000052F0000}"/>
    <cellStyle name="Normal 2 3 2 2 3 6 3" xfId="27135" xr:uid="{00000000-0005-0000-0000-0000FF690000}"/>
    <cellStyle name="Normal 2 3 2 2 3 7" xfId="7016" xr:uid="{00000000-0005-0000-0000-0000681B0000}"/>
    <cellStyle name="Normal 2 3 2 2 3 7 3" xfId="22118" xr:uid="{00000000-0005-0000-0000-000066560000}"/>
    <cellStyle name="Normal 2 3 2 2 3 9" xfId="17105" xr:uid="{00000000-0005-0000-0000-0000D1420000}"/>
    <cellStyle name="Normal 2 3 2 2 4" xfId="2152" xr:uid="{00000000-0005-0000-0000-000068080000}"/>
    <cellStyle name="Normal 2 3 2 2 4 2" xfId="2991" xr:uid="{00000000-0005-0000-0000-0000AF0B0000}"/>
    <cellStyle name="Normal 2 3 2 2 4 2 2" xfId="4681" xr:uid="{00000000-0005-0000-0000-000049120000}"/>
    <cellStyle name="Normal 2 3 2 2 4 2 2 2" xfId="14754" xr:uid="{00000000-0005-0000-0000-0000A2390000}"/>
    <cellStyle name="Normal 2 3 2 2 4 2 2 2 3" xfId="29852" xr:uid="{00000000-0005-0000-0000-00009C740000}"/>
    <cellStyle name="Normal 2 3 2 2 4 2 2 3" xfId="9734" xr:uid="{00000000-0005-0000-0000-000006260000}"/>
    <cellStyle name="Normal 2 3 2 2 4 2 2 3 3" xfId="24835" xr:uid="{00000000-0005-0000-0000-000003610000}"/>
    <cellStyle name="Normal 2 3 2 2 4 2 2 5" xfId="19822" xr:uid="{00000000-0005-0000-0000-00006E4D0000}"/>
    <cellStyle name="Normal 2 3 2 2 4 2 3" xfId="6373" xr:uid="{00000000-0005-0000-0000-0000E5180000}"/>
    <cellStyle name="Normal 2 3 2 2 4 2 3 2" xfId="16425" xr:uid="{00000000-0005-0000-0000-000029400000}"/>
    <cellStyle name="Normal 2 3 2 2 4 2 3 3" xfId="11405" xr:uid="{00000000-0005-0000-0000-00008D2C0000}"/>
    <cellStyle name="Normal 2 3 2 2 4 2 3 3 3" xfId="26506" xr:uid="{00000000-0005-0000-0000-00008A670000}"/>
    <cellStyle name="Normal 2 3 2 2 4 2 3 5" xfId="21493" xr:uid="{00000000-0005-0000-0000-0000F5530000}"/>
    <cellStyle name="Normal 2 3 2 2 4 2 4" xfId="13083" xr:uid="{00000000-0005-0000-0000-00001B330000}"/>
    <cellStyle name="Normal 2 3 2 2 4 2 4 3" xfId="28181" xr:uid="{00000000-0005-0000-0000-0000156E0000}"/>
    <cellStyle name="Normal 2 3 2 2 4 2 5" xfId="8062" xr:uid="{00000000-0005-0000-0000-00007E1F0000}"/>
    <cellStyle name="Normal 2 3 2 2 4 2 5 3" xfId="23164" xr:uid="{00000000-0005-0000-0000-00007C5A0000}"/>
    <cellStyle name="Normal 2 3 2 2 4 2 7" xfId="18151" xr:uid="{00000000-0005-0000-0000-0000E7460000}"/>
    <cellStyle name="Normal 2 3 2 2 4 3" xfId="3844" xr:uid="{00000000-0005-0000-0000-0000040F0000}"/>
    <cellStyle name="Normal 2 3 2 2 4 3 2" xfId="13918" xr:uid="{00000000-0005-0000-0000-00005E360000}"/>
    <cellStyle name="Normal 2 3 2 2 4 3 2 3" xfId="29016" xr:uid="{00000000-0005-0000-0000-000058710000}"/>
    <cellStyle name="Normal 2 3 2 2 4 3 3" xfId="8898" xr:uid="{00000000-0005-0000-0000-0000C2220000}"/>
    <cellStyle name="Normal 2 3 2 2 4 3 3 3" xfId="23999" xr:uid="{00000000-0005-0000-0000-0000BF5D0000}"/>
    <cellStyle name="Normal 2 3 2 2 4 3 5" xfId="18986" xr:uid="{00000000-0005-0000-0000-00002A4A0000}"/>
    <cellStyle name="Normal 2 3 2 2 4 4" xfId="5537" xr:uid="{00000000-0005-0000-0000-0000A1150000}"/>
    <cellStyle name="Normal 2 3 2 2 4 4 2" xfId="15589" xr:uid="{00000000-0005-0000-0000-0000E53C0000}"/>
    <cellStyle name="Normal 2 3 2 2 4 4 2 3" xfId="30687" xr:uid="{00000000-0005-0000-0000-0000DF770000}"/>
    <cellStyle name="Normal 2 3 2 2 4 4 3" xfId="10569" xr:uid="{00000000-0005-0000-0000-000049290000}"/>
    <cellStyle name="Normal 2 3 2 2 4 4 3 3" xfId="25670" xr:uid="{00000000-0005-0000-0000-000046640000}"/>
    <cellStyle name="Normal 2 3 2 2 4 4 5" xfId="20657" xr:uid="{00000000-0005-0000-0000-0000B1500000}"/>
    <cellStyle name="Normal 2 3 2 2 4 5" xfId="12247" xr:uid="{00000000-0005-0000-0000-0000D72F0000}"/>
    <cellStyle name="Normal 2 3 2 2 4 5 3" xfId="27345" xr:uid="{00000000-0005-0000-0000-0000D16A0000}"/>
    <cellStyle name="Normal 2 3 2 2 4 6" xfId="7226" xr:uid="{00000000-0005-0000-0000-00003A1C0000}"/>
    <cellStyle name="Normal 2 3 2 2 4 6 3" xfId="22328" xr:uid="{00000000-0005-0000-0000-000038570000}"/>
    <cellStyle name="Normal 2 3 2 2 4 8" xfId="17315" xr:uid="{00000000-0005-0000-0000-0000A3430000}"/>
    <cellStyle name="Normal 2 3 2 2 5" xfId="2573" xr:uid="{00000000-0005-0000-0000-00000D0A0000}"/>
    <cellStyle name="Normal 2 3 2 2 5 2" xfId="4263" xr:uid="{00000000-0005-0000-0000-0000A7100000}"/>
    <cellStyle name="Normal 2 3 2 2 5 2 2" xfId="14336" xr:uid="{00000000-0005-0000-0000-000000380000}"/>
    <cellStyle name="Normal 2 3 2 2 5 2 2 3" xfId="29434" xr:uid="{00000000-0005-0000-0000-0000FA720000}"/>
    <cellStyle name="Normal 2 3 2 2 5 2 3" xfId="9316" xr:uid="{00000000-0005-0000-0000-000064240000}"/>
    <cellStyle name="Normal 2 3 2 2 5 2 3 3" xfId="24417" xr:uid="{00000000-0005-0000-0000-0000615F0000}"/>
    <cellStyle name="Normal 2 3 2 2 5 2 5" xfId="19404" xr:uid="{00000000-0005-0000-0000-0000CC4B0000}"/>
    <cellStyle name="Normal 2 3 2 2 5 3" xfId="5955" xr:uid="{00000000-0005-0000-0000-000043170000}"/>
    <cellStyle name="Normal 2 3 2 2 5 3 2" xfId="16007" xr:uid="{00000000-0005-0000-0000-0000873E0000}"/>
    <cellStyle name="Normal 2 3 2 2 5 3 3" xfId="10987" xr:uid="{00000000-0005-0000-0000-0000EB2A0000}"/>
    <cellStyle name="Normal 2 3 2 2 5 3 3 3" xfId="26088" xr:uid="{00000000-0005-0000-0000-0000E8650000}"/>
    <cellStyle name="Normal 2 3 2 2 5 3 5" xfId="21075" xr:uid="{00000000-0005-0000-0000-000053520000}"/>
    <cellStyle name="Normal 2 3 2 2 5 4" xfId="12665" xr:uid="{00000000-0005-0000-0000-000079310000}"/>
    <cellStyle name="Normal 2 3 2 2 5 4 3" xfId="27763" xr:uid="{00000000-0005-0000-0000-0000736C0000}"/>
    <cellStyle name="Normal 2 3 2 2 5 5" xfId="7644" xr:uid="{00000000-0005-0000-0000-0000DC1D0000}"/>
    <cellStyle name="Normal 2 3 2 2 5 5 3" xfId="22746" xr:uid="{00000000-0005-0000-0000-0000DA580000}"/>
    <cellStyle name="Normal 2 3 2 2 5 7" xfId="17733" xr:uid="{00000000-0005-0000-0000-000045450000}"/>
    <cellStyle name="Normal 2 3 2 2 6" xfId="3426" xr:uid="{00000000-0005-0000-0000-0000620D0000}"/>
    <cellStyle name="Normal 2 3 2 2 6 2" xfId="13500" xr:uid="{00000000-0005-0000-0000-0000BC340000}"/>
    <cellStyle name="Normal 2 3 2 2 6 2 3" xfId="28598" xr:uid="{00000000-0005-0000-0000-0000B66F0000}"/>
    <cellStyle name="Normal 2 3 2 2 6 3" xfId="8480" xr:uid="{00000000-0005-0000-0000-000020210000}"/>
    <cellStyle name="Normal 2 3 2 2 6 3 3" xfId="23581" xr:uid="{00000000-0005-0000-0000-00001D5C0000}"/>
    <cellStyle name="Normal 2 3 2 2 6 5" xfId="18568" xr:uid="{00000000-0005-0000-0000-000088480000}"/>
    <cellStyle name="Normal 2 3 2 2 7" xfId="5119" xr:uid="{00000000-0005-0000-0000-0000FF130000}"/>
    <cellStyle name="Normal 2 3 2 2 7 2" xfId="15171" xr:uid="{00000000-0005-0000-0000-0000433B0000}"/>
    <cellStyle name="Normal 2 3 2 2 7 2 3" xfId="30269" xr:uid="{00000000-0005-0000-0000-00003D760000}"/>
    <cellStyle name="Normal 2 3 2 2 7 3" xfId="10151" xr:uid="{00000000-0005-0000-0000-0000A7270000}"/>
    <cellStyle name="Normal 2 3 2 2 7 3 3" xfId="25252" xr:uid="{00000000-0005-0000-0000-0000A4620000}"/>
    <cellStyle name="Normal 2 3 2 2 7 5" xfId="20239" xr:uid="{00000000-0005-0000-0000-00000F4F0000}"/>
    <cellStyle name="Normal 2 3 2 2 8" xfId="11829" xr:uid="{00000000-0005-0000-0000-0000352E0000}"/>
    <cellStyle name="Normal 2 3 2 2 8 3" xfId="26927" xr:uid="{00000000-0005-0000-0000-00002F690000}"/>
    <cellStyle name="Normal 2 3 2 2 9" xfId="6808" xr:uid="{00000000-0005-0000-0000-0000981A0000}"/>
    <cellStyle name="Normal 2 3 2 2 9 3" xfId="21910" xr:uid="{00000000-0005-0000-0000-000096550000}"/>
    <cellStyle name="Normal 2 3 2 3" xfId="1772" xr:uid="{00000000-0005-0000-0000-0000EC060000}"/>
    <cellStyle name="Normal 2 3 2 3 10" xfId="16949" xr:uid="{00000000-0005-0000-0000-000035420000}"/>
    <cellStyle name="Normal 2 3 2 3 2" xfId="1991" xr:uid="{00000000-0005-0000-0000-0000C7070000}"/>
    <cellStyle name="Normal 2 3 2 3 2 2" xfId="2412" xr:uid="{00000000-0005-0000-0000-00006C090000}"/>
    <cellStyle name="Normal 2 3 2 3 2 2 2" xfId="3251" xr:uid="{00000000-0005-0000-0000-0000B30C0000}"/>
    <cellStyle name="Normal 2 3 2 3 2 2 2 2" xfId="4941" xr:uid="{00000000-0005-0000-0000-00004D130000}"/>
    <cellStyle name="Normal 2 3 2 3 2 2 2 2 2" xfId="15014" xr:uid="{00000000-0005-0000-0000-0000A63A0000}"/>
    <cellStyle name="Normal 2 3 2 3 2 2 2 2 2 3" xfId="30112" xr:uid="{00000000-0005-0000-0000-0000A0750000}"/>
    <cellStyle name="Normal 2 3 2 3 2 2 2 2 3" xfId="9994" xr:uid="{00000000-0005-0000-0000-00000A270000}"/>
    <cellStyle name="Normal 2 3 2 3 2 2 2 2 3 3" xfId="25095" xr:uid="{00000000-0005-0000-0000-000007620000}"/>
    <cellStyle name="Normal 2 3 2 3 2 2 2 2 5" xfId="20082" xr:uid="{00000000-0005-0000-0000-0000724E0000}"/>
    <cellStyle name="Normal 2 3 2 3 2 2 2 3" xfId="6633" xr:uid="{00000000-0005-0000-0000-0000E9190000}"/>
    <cellStyle name="Normal 2 3 2 3 2 2 2 3 2" xfId="16685" xr:uid="{00000000-0005-0000-0000-00002D410000}"/>
    <cellStyle name="Normal 2 3 2 3 2 2 2 3 3" xfId="11665" xr:uid="{00000000-0005-0000-0000-0000912D0000}"/>
    <cellStyle name="Normal 2 3 2 3 2 2 2 3 3 3" xfId="26766" xr:uid="{00000000-0005-0000-0000-00008E680000}"/>
    <cellStyle name="Normal 2 3 2 3 2 2 2 3 5" xfId="21753" xr:uid="{00000000-0005-0000-0000-0000F9540000}"/>
    <cellStyle name="Normal 2 3 2 3 2 2 2 4" xfId="13343" xr:uid="{00000000-0005-0000-0000-00001F340000}"/>
    <cellStyle name="Normal 2 3 2 3 2 2 2 4 3" xfId="28441" xr:uid="{00000000-0005-0000-0000-0000196F0000}"/>
    <cellStyle name="Normal 2 3 2 3 2 2 2 5" xfId="8322" xr:uid="{00000000-0005-0000-0000-000082200000}"/>
    <cellStyle name="Normal 2 3 2 3 2 2 2 5 3" xfId="23424" xr:uid="{00000000-0005-0000-0000-0000805B0000}"/>
    <cellStyle name="Normal 2 3 2 3 2 2 2 7" xfId="18411" xr:uid="{00000000-0005-0000-0000-0000EB470000}"/>
    <cellStyle name="Normal 2 3 2 3 2 2 3" xfId="4104" xr:uid="{00000000-0005-0000-0000-000008100000}"/>
    <cellStyle name="Normal 2 3 2 3 2 2 3 2" xfId="14178" xr:uid="{00000000-0005-0000-0000-000062370000}"/>
    <cellStyle name="Normal 2 3 2 3 2 2 3 2 3" xfId="29276" xr:uid="{00000000-0005-0000-0000-00005C720000}"/>
    <cellStyle name="Normal 2 3 2 3 2 2 3 3" xfId="9158" xr:uid="{00000000-0005-0000-0000-0000C6230000}"/>
    <cellStyle name="Normal 2 3 2 3 2 2 3 3 3" xfId="24259" xr:uid="{00000000-0005-0000-0000-0000C35E0000}"/>
    <cellStyle name="Normal 2 3 2 3 2 2 3 5" xfId="19246" xr:uid="{00000000-0005-0000-0000-00002E4B0000}"/>
    <cellStyle name="Normal 2 3 2 3 2 2 4" xfId="5797" xr:uid="{00000000-0005-0000-0000-0000A5160000}"/>
    <cellStyle name="Normal 2 3 2 3 2 2 4 2" xfId="15849" xr:uid="{00000000-0005-0000-0000-0000E93D0000}"/>
    <cellStyle name="Normal 2 3 2 3 2 2 4 2 3" xfId="30947" xr:uid="{00000000-0005-0000-0000-0000E3780000}"/>
    <cellStyle name="Normal 2 3 2 3 2 2 4 3" xfId="10829" xr:uid="{00000000-0005-0000-0000-00004D2A0000}"/>
    <cellStyle name="Normal 2 3 2 3 2 2 4 3 3" xfId="25930" xr:uid="{00000000-0005-0000-0000-00004A650000}"/>
    <cellStyle name="Normal 2 3 2 3 2 2 4 5" xfId="20917" xr:uid="{00000000-0005-0000-0000-0000B5510000}"/>
    <cellStyle name="Normal 2 3 2 3 2 2 5" xfId="12507" xr:uid="{00000000-0005-0000-0000-0000DB300000}"/>
    <cellStyle name="Normal 2 3 2 3 2 2 5 3" xfId="27605" xr:uid="{00000000-0005-0000-0000-0000D56B0000}"/>
    <cellStyle name="Normal 2 3 2 3 2 2 6" xfId="7486" xr:uid="{00000000-0005-0000-0000-00003E1D0000}"/>
    <cellStyle name="Normal 2 3 2 3 2 2 6 3" xfId="22588" xr:uid="{00000000-0005-0000-0000-00003C580000}"/>
    <cellStyle name="Normal 2 3 2 3 2 2 8" xfId="17575" xr:uid="{00000000-0005-0000-0000-0000A7440000}"/>
    <cellStyle name="Normal 2 3 2 3 2 3" xfId="2833" xr:uid="{00000000-0005-0000-0000-0000110B0000}"/>
    <cellStyle name="Normal 2 3 2 3 2 3 2" xfId="4523" xr:uid="{00000000-0005-0000-0000-0000AB110000}"/>
    <cellStyle name="Normal 2 3 2 3 2 3 2 2" xfId="14596" xr:uid="{00000000-0005-0000-0000-000004390000}"/>
    <cellStyle name="Normal 2 3 2 3 2 3 2 2 3" xfId="29694" xr:uid="{00000000-0005-0000-0000-0000FE730000}"/>
    <cellStyle name="Normal 2 3 2 3 2 3 2 3" xfId="9576" xr:uid="{00000000-0005-0000-0000-000068250000}"/>
    <cellStyle name="Normal 2 3 2 3 2 3 2 3 3" xfId="24677" xr:uid="{00000000-0005-0000-0000-000065600000}"/>
    <cellStyle name="Normal 2 3 2 3 2 3 2 5" xfId="19664" xr:uid="{00000000-0005-0000-0000-0000D04C0000}"/>
    <cellStyle name="Normal 2 3 2 3 2 3 3" xfId="6215" xr:uid="{00000000-0005-0000-0000-000047180000}"/>
    <cellStyle name="Normal 2 3 2 3 2 3 3 2" xfId="16267" xr:uid="{00000000-0005-0000-0000-00008B3F0000}"/>
    <cellStyle name="Normal 2 3 2 3 2 3 3 3" xfId="11247" xr:uid="{00000000-0005-0000-0000-0000EF2B0000}"/>
    <cellStyle name="Normal 2 3 2 3 2 3 3 3 3" xfId="26348" xr:uid="{00000000-0005-0000-0000-0000EC660000}"/>
    <cellStyle name="Normal 2 3 2 3 2 3 3 5" xfId="21335" xr:uid="{00000000-0005-0000-0000-000057530000}"/>
    <cellStyle name="Normal 2 3 2 3 2 3 4" xfId="12925" xr:uid="{00000000-0005-0000-0000-00007D320000}"/>
    <cellStyle name="Normal 2 3 2 3 2 3 4 3" xfId="28023" xr:uid="{00000000-0005-0000-0000-0000776D0000}"/>
    <cellStyle name="Normal 2 3 2 3 2 3 5" xfId="7904" xr:uid="{00000000-0005-0000-0000-0000E01E0000}"/>
    <cellStyle name="Normal 2 3 2 3 2 3 5 3" xfId="23006" xr:uid="{00000000-0005-0000-0000-0000DE590000}"/>
    <cellStyle name="Normal 2 3 2 3 2 3 7" xfId="17993" xr:uid="{00000000-0005-0000-0000-000049460000}"/>
    <cellStyle name="Normal 2 3 2 3 2 4" xfId="3686" xr:uid="{00000000-0005-0000-0000-0000660E0000}"/>
    <cellStyle name="Normal 2 3 2 3 2 4 2" xfId="13760" xr:uid="{00000000-0005-0000-0000-0000C0350000}"/>
    <cellStyle name="Normal 2 3 2 3 2 4 2 3" xfId="28858" xr:uid="{00000000-0005-0000-0000-0000BA700000}"/>
    <cellStyle name="Normal 2 3 2 3 2 4 3" xfId="8740" xr:uid="{00000000-0005-0000-0000-000024220000}"/>
    <cellStyle name="Normal 2 3 2 3 2 4 3 3" xfId="23841" xr:uid="{00000000-0005-0000-0000-0000215D0000}"/>
    <cellStyle name="Normal 2 3 2 3 2 4 5" xfId="18828" xr:uid="{00000000-0005-0000-0000-00008C490000}"/>
    <cellStyle name="Normal 2 3 2 3 2 5" xfId="5379" xr:uid="{00000000-0005-0000-0000-000003150000}"/>
    <cellStyle name="Normal 2 3 2 3 2 5 2" xfId="15431" xr:uid="{00000000-0005-0000-0000-0000473C0000}"/>
    <cellStyle name="Normal 2 3 2 3 2 5 2 3" xfId="30529" xr:uid="{00000000-0005-0000-0000-000041770000}"/>
    <cellStyle name="Normal 2 3 2 3 2 5 3" xfId="10411" xr:uid="{00000000-0005-0000-0000-0000AB280000}"/>
    <cellStyle name="Normal 2 3 2 3 2 5 3 3" xfId="25512" xr:uid="{00000000-0005-0000-0000-0000A8630000}"/>
    <cellStyle name="Normal 2 3 2 3 2 5 5" xfId="20499" xr:uid="{00000000-0005-0000-0000-000013500000}"/>
    <cellStyle name="Normal 2 3 2 3 2 6" xfId="12089" xr:uid="{00000000-0005-0000-0000-0000392F0000}"/>
    <cellStyle name="Normal 2 3 2 3 2 6 3" xfId="27187" xr:uid="{00000000-0005-0000-0000-0000336A0000}"/>
    <cellStyle name="Normal 2 3 2 3 2 7" xfId="7068" xr:uid="{00000000-0005-0000-0000-00009C1B0000}"/>
    <cellStyle name="Normal 2 3 2 3 2 7 3" xfId="22170" xr:uid="{00000000-0005-0000-0000-00009A560000}"/>
    <cellStyle name="Normal 2 3 2 3 2 9" xfId="17157" xr:uid="{00000000-0005-0000-0000-000005430000}"/>
    <cellStyle name="Normal 2 3 2 3 3" xfId="2204" xr:uid="{00000000-0005-0000-0000-00009C080000}"/>
    <cellStyle name="Normal 2 3 2 3 3 2" xfId="3043" xr:uid="{00000000-0005-0000-0000-0000E30B0000}"/>
    <cellStyle name="Normal 2 3 2 3 3 2 2" xfId="4733" xr:uid="{00000000-0005-0000-0000-00007D120000}"/>
    <cellStyle name="Normal 2 3 2 3 3 2 2 2" xfId="14806" xr:uid="{00000000-0005-0000-0000-0000D6390000}"/>
    <cellStyle name="Normal 2 3 2 3 3 2 2 2 3" xfId="29904" xr:uid="{00000000-0005-0000-0000-0000D0740000}"/>
    <cellStyle name="Normal 2 3 2 3 3 2 2 3" xfId="9786" xr:uid="{00000000-0005-0000-0000-00003A260000}"/>
    <cellStyle name="Normal 2 3 2 3 3 2 2 3 3" xfId="24887" xr:uid="{00000000-0005-0000-0000-000037610000}"/>
    <cellStyle name="Normal 2 3 2 3 3 2 2 5" xfId="19874" xr:uid="{00000000-0005-0000-0000-0000A24D0000}"/>
    <cellStyle name="Normal 2 3 2 3 3 2 3" xfId="6425" xr:uid="{00000000-0005-0000-0000-000019190000}"/>
    <cellStyle name="Normal 2 3 2 3 3 2 3 2" xfId="16477" xr:uid="{00000000-0005-0000-0000-00005D400000}"/>
    <cellStyle name="Normal 2 3 2 3 3 2 3 3" xfId="11457" xr:uid="{00000000-0005-0000-0000-0000C12C0000}"/>
    <cellStyle name="Normal 2 3 2 3 3 2 3 3 3" xfId="26558" xr:uid="{00000000-0005-0000-0000-0000BE670000}"/>
    <cellStyle name="Normal 2 3 2 3 3 2 3 5" xfId="21545" xr:uid="{00000000-0005-0000-0000-000029540000}"/>
    <cellStyle name="Normal 2 3 2 3 3 2 4" xfId="13135" xr:uid="{00000000-0005-0000-0000-00004F330000}"/>
    <cellStyle name="Normal 2 3 2 3 3 2 4 3" xfId="28233" xr:uid="{00000000-0005-0000-0000-0000496E0000}"/>
    <cellStyle name="Normal 2 3 2 3 3 2 5" xfId="8114" xr:uid="{00000000-0005-0000-0000-0000B21F0000}"/>
    <cellStyle name="Normal 2 3 2 3 3 2 5 3" xfId="23216" xr:uid="{00000000-0005-0000-0000-0000B05A0000}"/>
    <cellStyle name="Normal 2 3 2 3 3 2 7" xfId="18203" xr:uid="{00000000-0005-0000-0000-00001B470000}"/>
    <cellStyle name="Normal 2 3 2 3 3 3" xfId="3896" xr:uid="{00000000-0005-0000-0000-0000380F0000}"/>
    <cellStyle name="Normal 2 3 2 3 3 3 2" xfId="13970" xr:uid="{00000000-0005-0000-0000-000092360000}"/>
    <cellStyle name="Normal 2 3 2 3 3 3 2 3" xfId="29068" xr:uid="{00000000-0005-0000-0000-00008C710000}"/>
    <cellStyle name="Normal 2 3 2 3 3 3 3" xfId="8950" xr:uid="{00000000-0005-0000-0000-0000F6220000}"/>
    <cellStyle name="Normal 2 3 2 3 3 3 3 3" xfId="24051" xr:uid="{00000000-0005-0000-0000-0000F35D0000}"/>
    <cellStyle name="Normal 2 3 2 3 3 3 5" xfId="19038" xr:uid="{00000000-0005-0000-0000-00005E4A0000}"/>
    <cellStyle name="Normal 2 3 2 3 3 4" xfId="5589" xr:uid="{00000000-0005-0000-0000-0000D5150000}"/>
    <cellStyle name="Normal 2 3 2 3 3 4 2" xfId="15641" xr:uid="{00000000-0005-0000-0000-0000193D0000}"/>
    <cellStyle name="Normal 2 3 2 3 3 4 2 3" xfId="30739" xr:uid="{00000000-0005-0000-0000-000013780000}"/>
    <cellStyle name="Normal 2 3 2 3 3 4 3" xfId="10621" xr:uid="{00000000-0005-0000-0000-00007D290000}"/>
    <cellStyle name="Normal 2 3 2 3 3 4 3 3" xfId="25722" xr:uid="{00000000-0005-0000-0000-00007A640000}"/>
    <cellStyle name="Normal 2 3 2 3 3 4 5" xfId="20709" xr:uid="{00000000-0005-0000-0000-0000E5500000}"/>
    <cellStyle name="Normal 2 3 2 3 3 5" xfId="12299" xr:uid="{00000000-0005-0000-0000-00000B300000}"/>
    <cellStyle name="Normal 2 3 2 3 3 5 3" xfId="27397" xr:uid="{00000000-0005-0000-0000-0000056B0000}"/>
    <cellStyle name="Normal 2 3 2 3 3 6" xfId="7278" xr:uid="{00000000-0005-0000-0000-00006E1C0000}"/>
    <cellStyle name="Normal 2 3 2 3 3 6 3" xfId="22380" xr:uid="{00000000-0005-0000-0000-00006C570000}"/>
    <cellStyle name="Normal 2 3 2 3 3 8" xfId="17367" xr:uid="{00000000-0005-0000-0000-0000D7430000}"/>
    <cellStyle name="Normal 2 3 2 3 4" xfId="2625" xr:uid="{00000000-0005-0000-0000-0000410A0000}"/>
    <cellStyle name="Normal 2 3 2 3 4 2" xfId="4315" xr:uid="{00000000-0005-0000-0000-0000DB100000}"/>
    <cellStyle name="Normal 2 3 2 3 4 2 2" xfId="14388" xr:uid="{00000000-0005-0000-0000-000034380000}"/>
    <cellStyle name="Normal 2 3 2 3 4 2 2 3" xfId="29486" xr:uid="{00000000-0005-0000-0000-00002E730000}"/>
    <cellStyle name="Normal 2 3 2 3 4 2 3" xfId="9368" xr:uid="{00000000-0005-0000-0000-000098240000}"/>
    <cellStyle name="Normal 2 3 2 3 4 2 3 3" xfId="24469" xr:uid="{00000000-0005-0000-0000-0000955F0000}"/>
    <cellStyle name="Normal 2 3 2 3 4 2 5" xfId="19456" xr:uid="{00000000-0005-0000-0000-0000004C0000}"/>
    <cellStyle name="Normal 2 3 2 3 4 3" xfId="6007" xr:uid="{00000000-0005-0000-0000-000077170000}"/>
    <cellStyle name="Normal 2 3 2 3 4 3 2" xfId="16059" xr:uid="{00000000-0005-0000-0000-0000BB3E0000}"/>
    <cellStyle name="Normal 2 3 2 3 4 3 3" xfId="11039" xr:uid="{00000000-0005-0000-0000-00001F2B0000}"/>
    <cellStyle name="Normal 2 3 2 3 4 3 3 3" xfId="26140" xr:uid="{00000000-0005-0000-0000-00001C660000}"/>
    <cellStyle name="Normal 2 3 2 3 4 3 5" xfId="21127" xr:uid="{00000000-0005-0000-0000-000087520000}"/>
    <cellStyle name="Normal 2 3 2 3 4 4" xfId="12717" xr:uid="{00000000-0005-0000-0000-0000AD310000}"/>
    <cellStyle name="Normal 2 3 2 3 4 4 3" xfId="27815" xr:uid="{00000000-0005-0000-0000-0000A76C0000}"/>
    <cellStyle name="Normal 2 3 2 3 4 5" xfId="7696" xr:uid="{00000000-0005-0000-0000-0000101E0000}"/>
    <cellStyle name="Normal 2 3 2 3 4 5 3" xfId="22798" xr:uid="{00000000-0005-0000-0000-00000E590000}"/>
    <cellStyle name="Normal 2 3 2 3 4 7" xfId="17785" xr:uid="{00000000-0005-0000-0000-000079450000}"/>
    <cellStyle name="Normal 2 3 2 3 5" xfId="3478" xr:uid="{00000000-0005-0000-0000-0000960D0000}"/>
    <cellStyle name="Normal 2 3 2 3 5 2" xfId="13552" xr:uid="{00000000-0005-0000-0000-0000F0340000}"/>
    <cellStyle name="Normal 2 3 2 3 5 2 3" xfId="28650" xr:uid="{00000000-0005-0000-0000-0000EA6F0000}"/>
    <cellStyle name="Normal 2 3 2 3 5 3" xfId="8532" xr:uid="{00000000-0005-0000-0000-000054210000}"/>
    <cellStyle name="Normal 2 3 2 3 5 3 3" xfId="23633" xr:uid="{00000000-0005-0000-0000-0000515C0000}"/>
    <cellStyle name="Normal 2 3 2 3 5 5" xfId="18620" xr:uid="{00000000-0005-0000-0000-0000BC480000}"/>
    <cellStyle name="Normal 2 3 2 3 6" xfId="5171" xr:uid="{00000000-0005-0000-0000-000033140000}"/>
    <cellStyle name="Normal 2 3 2 3 6 2" xfId="15223" xr:uid="{00000000-0005-0000-0000-0000773B0000}"/>
    <cellStyle name="Normal 2 3 2 3 6 2 3" xfId="30321" xr:uid="{00000000-0005-0000-0000-000071760000}"/>
    <cellStyle name="Normal 2 3 2 3 6 3" xfId="10203" xr:uid="{00000000-0005-0000-0000-0000DB270000}"/>
    <cellStyle name="Normal 2 3 2 3 6 3 3" xfId="25304" xr:uid="{00000000-0005-0000-0000-0000D8620000}"/>
    <cellStyle name="Normal 2 3 2 3 6 5" xfId="20291" xr:uid="{00000000-0005-0000-0000-0000434F0000}"/>
    <cellStyle name="Normal 2 3 2 3 7" xfId="11881" xr:uid="{00000000-0005-0000-0000-0000692E0000}"/>
    <cellStyle name="Normal 2 3 2 3 7 3" xfId="26979" xr:uid="{00000000-0005-0000-0000-000063690000}"/>
    <cellStyle name="Normal 2 3 2 3 8" xfId="6860" xr:uid="{00000000-0005-0000-0000-0000CC1A0000}"/>
    <cellStyle name="Normal 2 3 2 3 8 3" xfId="21962" xr:uid="{00000000-0005-0000-0000-0000CA550000}"/>
    <cellStyle name="Normal 2 3 2 4" xfId="1885" xr:uid="{00000000-0005-0000-0000-00005D070000}"/>
    <cellStyle name="Normal 2 3 2 4 2" xfId="2308" xr:uid="{00000000-0005-0000-0000-000004090000}"/>
    <cellStyle name="Normal 2 3 2 4 2 2" xfId="3147" xr:uid="{00000000-0005-0000-0000-00004B0C0000}"/>
    <cellStyle name="Normal 2 3 2 4 2 2 2" xfId="4837" xr:uid="{00000000-0005-0000-0000-0000E5120000}"/>
    <cellStyle name="Normal 2 3 2 4 2 2 2 2" xfId="14910" xr:uid="{00000000-0005-0000-0000-00003E3A0000}"/>
    <cellStyle name="Normal 2 3 2 4 2 2 2 2 3" xfId="30008" xr:uid="{00000000-0005-0000-0000-000038750000}"/>
    <cellStyle name="Normal 2 3 2 4 2 2 2 3" xfId="9890" xr:uid="{00000000-0005-0000-0000-0000A2260000}"/>
    <cellStyle name="Normal 2 3 2 4 2 2 2 3 3" xfId="24991" xr:uid="{00000000-0005-0000-0000-00009F610000}"/>
    <cellStyle name="Normal 2 3 2 4 2 2 2 5" xfId="19978" xr:uid="{00000000-0005-0000-0000-00000A4E0000}"/>
    <cellStyle name="Normal 2 3 2 4 2 2 3" xfId="6529" xr:uid="{00000000-0005-0000-0000-000081190000}"/>
    <cellStyle name="Normal 2 3 2 4 2 2 3 2" xfId="16581" xr:uid="{00000000-0005-0000-0000-0000C5400000}"/>
    <cellStyle name="Normal 2 3 2 4 2 2 3 3" xfId="11561" xr:uid="{00000000-0005-0000-0000-0000292D0000}"/>
    <cellStyle name="Normal 2 3 2 4 2 2 3 3 3" xfId="26662" xr:uid="{00000000-0005-0000-0000-000026680000}"/>
    <cellStyle name="Normal 2 3 2 4 2 2 3 5" xfId="21649" xr:uid="{00000000-0005-0000-0000-000091540000}"/>
    <cellStyle name="Normal 2 3 2 4 2 2 4" xfId="13239" xr:uid="{00000000-0005-0000-0000-0000B7330000}"/>
    <cellStyle name="Normal 2 3 2 4 2 2 4 3" xfId="28337" xr:uid="{00000000-0005-0000-0000-0000B16E0000}"/>
    <cellStyle name="Normal 2 3 2 4 2 2 5" xfId="8218" xr:uid="{00000000-0005-0000-0000-00001A200000}"/>
    <cellStyle name="Normal 2 3 2 4 2 2 5 3" xfId="23320" xr:uid="{00000000-0005-0000-0000-0000185B0000}"/>
    <cellStyle name="Normal 2 3 2 4 2 2 7" xfId="18307" xr:uid="{00000000-0005-0000-0000-000083470000}"/>
    <cellStyle name="Normal 2 3 2 4 2 3" xfId="4000" xr:uid="{00000000-0005-0000-0000-0000A00F0000}"/>
    <cellStyle name="Normal 2 3 2 4 2 3 2" xfId="14074" xr:uid="{00000000-0005-0000-0000-0000FA360000}"/>
    <cellStyle name="Normal 2 3 2 4 2 3 2 3" xfId="29172" xr:uid="{00000000-0005-0000-0000-0000F4710000}"/>
    <cellStyle name="Normal 2 3 2 4 2 3 3" xfId="9054" xr:uid="{00000000-0005-0000-0000-00005E230000}"/>
    <cellStyle name="Normal 2 3 2 4 2 3 3 3" xfId="24155" xr:uid="{00000000-0005-0000-0000-00005B5E0000}"/>
    <cellStyle name="Normal 2 3 2 4 2 3 5" xfId="19142" xr:uid="{00000000-0005-0000-0000-0000C64A0000}"/>
    <cellStyle name="Normal 2 3 2 4 2 4" xfId="5693" xr:uid="{00000000-0005-0000-0000-00003D160000}"/>
    <cellStyle name="Normal 2 3 2 4 2 4 2" xfId="15745" xr:uid="{00000000-0005-0000-0000-0000813D0000}"/>
    <cellStyle name="Normal 2 3 2 4 2 4 2 3" xfId="30843" xr:uid="{00000000-0005-0000-0000-00007B780000}"/>
    <cellStyle name="Normal 2 3 2 4 2 4 3" xfId="10725" xr:uid="{00000000-0005-0000-0000-0000E5290000}"/>
    <cellStyle name="Normal 2 3 2 4 2 4 3 3" xfId="25826" xr:uid="{00000000-0005-0000-0000-0000E2640000}"/>
    <cellStyle name="Normal 2 3 2 4 2 4 5" xfId="20813" xr:uid="{00000000-0005-0000-0000-00004D510000}"/>
    <cellStyle name="Normal 2 3 2 4 2 5" xfId="12403" xr:uid="{00000000-0005-0000-0000-000073300000}"/>
    <cellStyle name="Normal 2 3 2 4 2 5 3" xfId="27501" xr:uid="{00000000-0005-0000-0000-00006D6B0000}"/>
    <cellStyle name="Normal 2 3 2 4 2 6" xfId="7382" xr:uid="{00000000-0005-0000-0000-0000D61C0000}"/>
    <cellStyle name="Normal 2 3 2 4 2 6 3" xfId="22484" xr:uid="{00000000-0005-0000-0000-0000D4570000}"/>
    <cellStyle name="Normal 2 3 2 4 2 8" xfId="17471" xr:uid="{00000000-0005-0000-0000-00003F440000}"/>
    <cellStyle name="Normal 2 3 2 4 3" xfId="2729" xr:uid="{00000000-0005-0000-0000-0000A90A0000}"/>
    <cellStyle name="Normal 2 3 2 4 3 2" xfId="4419" xr:uid="{00000000-0005-0000-0000-000043110000}"/>
    <cellStyle name="Normal 2 3 2 4 3 2 2" xfId="14492" xr:uid="{00000000-0005-0000-0000-00009C380000}"/>
    <cellStyle name="Normal 2 3 2 4 3 2 2 3" xfId="29590" xr:uid="{00000000-0005-0000-0000-000096730000}"/>
    <cellStyle name="Normal 2 3 2 4 3 2 3" xfId="9472" xr:uid="{00000000-0005-0000-0000-000000250000}"/>
    <cellStyle name="Normal 2 3 2 4 3 2 3 3" xfId="24573" xr:uid="{00000000-0005-0000-0000-0000FD5F0000}"/>
    <cellStyle name="Normal 2 3 2 4 3 2 5" xfId="19560" xr:uid="{00000000-0005-0000-0000-0000684C0000}"/>
    <cellStyle name="Normal 2 3 2 4 3 3" xfId="6111" xr:uid="{00000000-0005-0000-0000-0000DF170000}"/>
    <cellStyle name="Normal 2 3 2 4 3 3 2" xfId="16163" xr:uid="{00000000-0005-0000-0000-0000233F0000}"/>
    <cellStyle name="Normal 2 3 2 4 3 3 3" xfId="11143" xr:uid="{00000000-0005-0000-0000-0000872B0000}"/>
    <cellStyle name="Normal 2 3 2 4 3 3 3 3" xfId="26244" xr:uid="{00000000-0005-0000-0000-000084660000}"/>
    <cellStyle name="Normal 2 3 2 4 3 3 5" xfId="21231" xr:uid="{00000000-0005-0000-0000-0000EF520000}"/>
    <cellStyle name="Normal 2 3 2 4 3 4" xfId="12821" xr:uid="{00000000-0005-0000-0000-000015320000}"/>
    <cellStyle name="Normal 2 3 2 4 3 4 3" xfId="27919" xr:uid="{00000000-0005-0000-0000-00000F6D0000}"/>
    <cellStyle name="Normal 2 3 2 4 3 5" xfId="7800" xr:uid="{00000000-0005-0000-0000-0000781E0000}"/>
    <cellStyle name="Normal 2 3 2 4 3 5 3" xfId="22902" xr:uid="{00000000-0005-0000-0000-000076590000}"/>
    <cellStyle name="Normal 2 3 2 4 3 7" xfId="17889" xr:uid="{00000000-0005-0000-0000-0000E1450000}"/>
    <cellStyle name="Normal 2 3 2 4 4" xfId="3582" xr:uid="{00000000-0005-0000-0000-0000FE0D0000}"/>
    <cellStyle name="Normal 2 3 2 4 4 2" xfId="13656" xr:uid="{00000000-0005-0000-0000-000058350000}"/>
    <cellStyle name="Normal 2 3 2 4 4 2 3" xfId="28754" xr:uid="{00000000-0005-0000-0000-000052700000}"/>
    <cellStyle name="Normal 2 3 2 4 4 3" xfId="8636" xr:uid="{00000000-0005-0000-0000-0000BC210000}"/>
    <cellStyle name="Normal 2 3 2 4 4 3 3" xfId="23737" xr:uid="{00000000-0005-0000-0000-0000B95C0000}"/>
    <cellStyle name="Normal 2 3 2 4 4 5" xfId="18724" xr:uid="{00000000-0005-0000-0000-000024490000}"/>
    <cellStyle name="Normal 2 3 2 4 5" xfId="5275" xr:uid="{00000000-0005-0000-0000-00009B140000}"/>
    <cellStyle name="Normal 2 3 2 4 5 2" xfId="15327" xr:uid="{00000000-0005-0000-0000-0000DF3B0000}"/>
    <cellStyle name="Normal 2 3 2 4 5 2 3" xfId="30425" xr:uid="{00000000-0005-0000-0000-0000D9760000}"/>
    <cellStyle name="Normal 2 3 2 4 5 3" xfId="10307" xr:uid="{00000000-0005-0000-0000-000043280000}"/>
    <cellStyle name="Normal 2 3 2 4 5 3 3" xfId="25408" xr:uid="{00000000-0005-0000-0000-000040630000}"/>
    <cellStyle name="Normal 2 3 2 4 5 5" xfId="20395" xr:uid="{00000000-0005-0000-0000-0000AB4F0000}"/>
    <cellStyle name="Normal 2 3 2 4 6" xfId="11985" xr:uid="{00000000-0005-0000-0000-0000D12E0000}"/>
    <cellStyle name="Normal 2 3 2 4 6 3" xfId="27083" xr:uid="{00000000-0005-0000-0000-0000CB690000}"/>
    <cellStyle name="Normal 2 3 2 4 7" xfId="6964" xr:uid="{00000000-0005-0000-0000-0000341B0000}"/>
    <cellStyle name="Normal 2 3 2 4 7 3" xfId="22066" xr:uid="{00000000-0005-0000-0000-000032560000}"/>
    <cellStyle name="Normal 2 3 2 4 9" xfId="17053" xr:uid="{00000000-0005-0000-0000-00009D420000}"/>
    <cellStyle name="Normal 2 3 2 5" xfId="2098" xr:uid="{00000000-0005-0000-0000-000032080000}"/>
    <cellStyle name="Normal 2 3 2 5 2" xfId="2939" xr:uid="{00000000-0005-0000-0000-00007B0B0000}"/>
    <cellStyle name="Normal 2 3 2 5 2 2" xfId="4629" xr:uid="{00000000-0005-0000-0000-000015120000}"/>
    <cellStyle name="Normal 2 3 2 5 2 2 2" xfId="14702" xr:uid="{00000000-0005-0000-0000-00006E390000}"/>
    <cellStyle name="Normal 2 3 2 5 2 2 2 3" xfId="29800" xr:uid="{00000000-0005-0000-0000-000068740000}"/>
    <cellStyle name="Normal 2 3 2 5 2 2 3" xfId="9682" xr:uid="{00000000-0005-0000-0000-0000D2250000}"/>
    <cellStyle name="Normal 2 3 2 5 2 2 3 3" xfId="24783" xr:uid="{00000000-0005-0000-0000-0000CF600000}"/>
    <cellStyle name="Normal 2 3 2 5 2 2 5" xfId="19770" xr:uid="{00000000-0005-0000-0000-00003A4D0000}"/>
    <cellStyle name="Normal 2 3 2 5 2 3" xfId="6321" xr:uid="{00000000-0005-0000-0000-0000B1180000}"/>
    <cellStyle name="Normal 2 3 2 5 2 3 2" xfId="16373" xr:uid="{00000000-0005-0000-0000-0000F53F0000}"/>
    <cellStyle name="Normal 2 3 2 5 2 3 3" xfId="11353" xr:uid="{00000000-0005-0000-0000-0000592C0000}"/>
    <cellStyle name="Normal 2 3 2 5 2 3 3 3" xfId="26454" xr:uid="{00000000-0005-0000-0000-000056670000}"/>
    <cellStyle name="Normal 2 3 2 5 2 3 5" xfId="21441" xr:uid="{00000000-0005-0000-0000-0000C1530000}"/>
    <cellStyle name="Normal 2 3 2 5 2 4" xfId="13031" xr:uid="{00000000-0005-0000-0000-0000E7320000}"/>
    <cellStyle name="Normal 2 3 2 5 2 4 3" xfId="28129" xr:uid="{00000000-0005-0000-0000-0000E16D0000}"/>
    <cellStyle name="Normal 2 3 2 5 2 5" xfId="8010" xr:uid="{00000000-0005-0000-0000-00004A1F0000}"/>
    <cellStyle name="Normal 2 3 2 5 2 5 3" xfId="23112" xr:uid="{00000000-0005-0000-0000-0000485A0000}"/>
    <cellStyle name="Normal 2 3 2 5 2 7" xfId="18099" xr:uid="{00000000-0005-0000-0000-0000B3460000}"/>
    <cellStyle name="Normal 2 3 2 5 3" xfId="3792" xr:uid="{00000000-0005-0000-0000-0000D00E0000}"/>
    <cellStyle name="Normal 2 3 2 5 3 2" xfId="13866" xr:uid="{00000000-0005-0000-0000-00002A360000}"/>
    <cellStyle name="Normal 2 3 2 5 3 2 3" xfId="28964" xr:uid="{00000000-0005-0000-0000-000024710000}"/>
    <cellStyle name="Normal 2 3 2 5 3 3" xfId="8846" xr:uid="{00000000-0005-0000-0000-00008E220000}"/>
    <cellStyle name="Normal 2 3 2 5 3 3 3" xfId="23947" xr:uid="{00000000-0005-0000-0000-00008B5D0000}"/>
    <cellStyle name="Normal 2 3 2 5 3 5" xfId="18934" xr:uid="{00000000-0005-0000-0000-0000F6490000}"/>
    <cellStyle name="Normal 2 3 2 5 4" xfId="5485" xr:uid="{00000000-0005-0000-0000-00006D150000}"/>
    <cellStyle name="Normal 2 3 2 5 4 2" xfId="15537" xr:uid="{00000000-0005-0000-0000-0000B13C0000}"/>
    <cellStyle name="Normal 2 3 2 5 4 2 3" xfId="30635" xr:uid="{00000000-0005-0000-0000-0000AB770000}"/>
    <cellStyle name="Normal 2 3 2 5 4 3" xfId="10517" xr:uid="{00000000-0005-0000-0000-000015290000}"/>
    <cellStyle name="Normal 2 3 2 5 4 3 3" xfId="25618" xr:uid="{00000000-0005-0000-0000-000012640000}"/>
    <cellStyle name="Normal 2 3 2 5 4 5" xfId="20605" xr:uid="{00000000-0005-0000-0000-00007D500000}"/>
    <cellStyle name="Normal 2 3 2 5 5" xfId="12195" xr:uid="{00000000-0005-0000-0000-0000A32F0000}"/>
    <cellStyle name="Normal 2 3 2 5 5 3" xfId="27293" xr:uid="{00000000-0005-0000-0000-00009D6A0000}"/>
    <cellStyle name="Normal 2 3 2 5 6" xfId="7174" xr:uid="{00000000-0005-0000-0000-0000061C0000}"/>
    <cellStyle name="Normal 2 3 2 5 6 3" xfId="22276" xr:uid="{00000000-0005-0000-0000-000004570000}"/>
    <cellStyle name="Normal 2 3 2 5 8" xfId="17263" xr:uid="{00000000-0005-0000-0000-00006F430000}"/>
    <cellStyle name="Normal 2 3 2 6" xfId="2519" xr:uid="{00000000-0005-0000-0000-0000D7090000}"/>
    <cellStyle name="Normal 2 3 2 6 2" xfId="4211" xr:uid="{00000000-0005-0000-0000-000073100000}"/>
    <cellStyle name="Normal 2 3 2 6 2 2" xfId="14284" xr:uid="{00000000-0005-0000-0000-0000CC370000}"/>
    <cellStyle name="Normal 2 3 2 6 2 2 3" xfId="29382" xr:uid="{00000000-0005-0000-0000-0000C6720000}"/>
    <cellStyle name="Normal 2 3 2 6 2 3" xfId="9264" xr:uid="{00000000-0005-0000-0000-000030240000}"/>
    <cellStyle name="Normal 2 3 2 6 2 3 3" xfId="24365" xr:uid="{00000000-0005-0000-0000-00002D5F0000}"/>
    <cellStyle name="Normal 2 3 2 6 2 5" xfId="19352" xr:uid="{00000000-0005-0000-0000-0000984B0000}"/>
    <cellStyle name="Normal 2 3 2 6 3" xfId="5903" xr:uid="{00000000-0005-0000-0000-00000F170000}"/>
    <cellStyle name="Normal 2 3 2 6 3 2" xfId="15955" xr:uid="{00000000-0005-0000-0000-0000533E0000}"/>
    <cellStyle name="Normal 2 3 2 6 3 3" xfId="10935" xr:uid="{00000000-0005-0000-0000-0000B72A0000}"/>
    <cellStyle name="Normal 2 3 2 6 3 3 3" xfId="26036" xr:uid="{00000000-0005-0000-0000-0000B4650000}"/>
    <cellStyle name="Normal 2 3 2 6 3 5" xfId="21023" xr:uid="{00000000-0005-0000-0000-00001F520000}"/>
    <cellStyle name="Normal 2 3 2 6 4" xfId="12613" xr:uid="{00000000-0005-0000-0000-000045310000}"/>
    <cellStyle name="Normal 2 3 2 6 4 3" xfId="27711" xr:uid="{00000000-0005-0000-0000-00003F6C0000}"/>
    <cellStyle name="Normal 2 3 2 6 5" xfId="7592" xr:uid="{00000000-0005-0000-0000-0000A81D0000}"/>
    <cellStyle name="Normal 2 3 2 6 5 3" xfId="22694" xr:uid="{00000000-0005-0000-0000-0000A6580000}"/>
    <cellStyle name="Normal 2 3 2 6 7" xfId="17681" xr:uid="{00000000-0005-0000-0000-000011450000}"/>
    <cellStyle name="Normal 2 3 2 7" xfId="3370" xr:uid="{00000000-0005-0000-0000-00002A0D0000}"/>
    <cellStyle name="Normal 2 3 2 7 2" xfId="13448" xr:uid="{00000000-0005-0000-0000-000088340000}"/>
    <cellStyle name="Normal 2 3 2 7 2 3" xfId="28546" xr:uid="{00000000-0005-0000-0000-0000826F0000}"/>
    <cellStyle name="Normal 2 3 2 7 3" xfId="8428" xr:uid="{00000000-0005-0000-0000-0000EC200000}"/>
    <cellStyle name="Normal 2 3 2 7 3 3" xfId="23529" xr:uid="{00000000-0005-0000-0000-0000E95B0000}"/>
    <cellStyle name="Normal 2 3 2 7 5" xfId="18516" xr:uid="{00000000-0005-0000-0000-000054480000}"/>
    <cellStyle name="Normal 2 3 2 8" xfId="5064" xr:uid="{00000000-0005-0000-0000-0000C8130000}"/>
    <cellStyle name="Normal 2 3 2 8 2" xfId="15119" xr:uid="{00000000-0005-0000-0000-00000F3B0000}"/>
    <cellStyle name="Normal 2 3 2 8 2 3" xfId="30217" xr:uid="{00000000-0005-0000-0000-000009760000}"/>
    <cellStyle name="Normal 2 3 2 8 3" xfId="10099" xr:uid="{00000000-0005-0000-0000-000073270000}"/>
    <cellStyle name="Normal 2 3 2 8 3 3" xfId="25200" xr:uid="{00000000-0005-0000-0000-000070620000}"/>
    <cellStyle name="Normal 2 3 2 8 5" xfId="20187" xr:uid="{00000000-0005-0000-0000-0000DB4E0000}"/>
    <cellStyle name="Normal 2 3 2 9" xfId="11775" xr:uid="{00000000-0005-0000-0000-0000FF2D0000}"/>
    <cellStyle name="Normal 2 3 2 9 3" xfId="26875" xr:uid="{00000000-0005-0000-0000-0000FB680000}"/>
    <cellStyle name="Normal 2 3 3" xfId="1425" xr:uid="{00000000-0005-0000-0000-000091050000}"/>
    <cellStyle name="Normal 2 3 4" xfId="1426" xr:uid="{00000000-0005-0000-0000-000092050000}"/>
    <cellStyle name="Normal 2 3 4 10" xfId="6755" xr:uid="{00000000-0005-0000-0000-0000631A0000}"/>
    <cellStyle name="Normal 2 3 4 10 3" xfId="21859" xr:uid="{00000000-0005-0000-0000-000063550000}"/>
    <cellStyle name="Normal 2 3 4 12" xfId="16844" xr:uid="{00000000-0005-0000-0000-0000CC410000}"/>
    <cellStyle name="Normal 2 3 4 2" xfId="1719" xr:uid="{00000000-0005-0000-0000-0000B7060000}"/>
    <cellStyle name="Normal 2 3 4 2 11" xfId="16898" xr:uid="{00000000-0005-0000-0000-000002420000}"/>
    <cellStyle name="Normal 2 3 4 2 2" xfId="1827" xr:uid="{00000000-0005-0000-0000-000023070000}"/>
    <cellStyle name="Normal 2 3 4 2 2 10" xfId="17002" xr:uid="{00000000-0005-0000-0000-00006A420000}"/>
    <cellStyle name="Normal 2 3 4 2 2 2" xfId="2044" xr:uid="{00000000-0005-0000-0000-0000FC070000}"/>
    <cellStyle name="Normal 2 3 4 2 2 2 2" xfId="2465" xr:uid="{00000000-0005-0000-0000-0000A1090000}"/>
    <cellStyle name="Normal 2 3 4 2 2 2 2 2" xfId="3304" xr:uid="{00000000-0005-0000-0000-0000E80C0000}"/>
    <cellStyle name="Normal 2 3 4 2 2 2 2 2 2" xfId="4994" xr:uid="{00000000-0005-0000-0000-000082130000}"/>
    <cellStyle name="Normal 2 3 4 2 2 2 2 2 2 2" xfId="15067" xr:uid="{00000000-0005-0000-0000-0000DB3A0000}"/>
    <cellStyle name="Normal 2 3 4 2 2 2 2 2 2 2 3" xfId="30165" xr:uid="{00000000-0005-0000-0000-0000D5750000}"/>
    <cellStyle name="Normal 2 3 4 2 2 2 2 2 2 3" xfId="10047" xr:uid="{00000000-0005-0000-0000-00003F270000}"/>
    <cellStyle name="Normal 2 3 4 2 2 2 2 2 2 3 3" xfId="25148" xr:uid="{00000000-0005-0000-0000-00003C620000}"/>
    <cellStyle name="Normal 2 3 4 2 2 2 2 2 2 5" xfId="20135" xr:uid="{00000000-0005-0000-0000-0000A74E0000}"/>
    <cellStyle name="Normal 2 3 4 2 2 2 2 2 3" xfId="6686" xr:uid="{00000000-0005-0000-0000-00001E1A0000}"/>
    <cellStyle name="Normal 2 3 4 2 2 2 2 2 3 2" xfId="16738" xr:uid="{00000000-0005-0000-0000-000062410000}"/>
    <cellStyle name="Normal 2 3 4 2 2 2 2 2 3 3" xfId="11718" xr:uid="{00000000-0005-0000-0000-0000C62D0000}"/>
    <cellStyle name="Normal 2 3 4 2 2 2 2 2 3 3 3" xfId="26819" xr:uid="{00000000-0005-0000-0000-0000C3680000}"/>
    <cellStyle name="Normal 2 3 4 2 2 2 2 2 3 5" xfId="21806" xr:uid="{00000000-0005-0000-0000-00002E550000}"/>
    <cellStyle name="Normal 2 3 4 2 2 2 2 2 4" xfId="13396" xr:uid="{00000000-0005-0000-0000-000054340000}"/>
    <cellStyle name="Normal 2 3 4 2 2 2 2 2 4 3" xfId="28494" xr:uid="{00000000-0005-0000-0000-00004E6F0000}"/>
    <cellStyle name="Normal 2 3 4 2 2 2 2 2 5" xfId="8375" xr:uid="{00000000-0005-0000-0000-0000B7200000}"/>
    <cellStyle name="Normal 2 3 4 2 2 2 2 2 5 3" xfId="23477" xr:uid="{00000000-0005-0000-0000-0000B55B0000}"/>
    <cellStyle name="Normal 2 3 4 2 2 2 2 2 7" xfId="18464" xr:uid="{00000000-0005-0000-0000-000020480000}"/>
    <cellStyle name="Normal 2 3 4 2 2 2 2 3" xfId="4157" xr:uid="{00000000-0005-0000-0000-00003D100000}"/>
    <cellStyle name="Normal 2 3 4 2 2 2 2 3 2" xfId="14231" xr:uid="{00000000-0005-0000-0000-000097370000}"/>
    <cellStyle name="Normal 2 3 4 2 2 2 2 3 2 3" xfId="29329" xr:uid="{00000000-0005-0000-0000-000091720000}"/>
    <cellStyle name="Normal 2 3 4 2 2 2 2 3 3" xfId="9211" xr:uid="{00000000-0005-0000-0000-0000FB230000}"/>
    <cellStyle name="Normal 2 3 4 2 2 2 2 3 3 3" xfId="24312" xr:uid="{00000000-0005-0000-0000-0000F85E0000}"/>
    <cellStyle name="Normal 2 3 4 2 2 2 2 3 5" xfId="19299" xr:uid="{00000000-0005-0000-0000-0000634B0000}"/>
    <cellStyle name="Normal 2 3 4 2 2 2 2 4" xfId="5850" xr:uid="{00000000-0005-0000-0000-0000DA160000}"/>
    <cellStyle name="Normal 2 3 4 2 2 2 2 4 2" xfId="15902" xr:uid="{00000000-0005-0000-0000-00001E3E0000}"/>
    <cellStyle name="Normal 2 3 4 2 2 2 2 4 3" xfId="10882" xr:uid="{00000000-0005-0000-0000-0000822A0000}"/>
    <cellStyle name="Normal 2 3 4 2 2 2 2 4 3 3" xfId="25983" xr:uid="{00000000-0005-0000-0000-00007F650000}"/>
    <cellStyle name="Normal 2 3 4 2 2 2 2 4 5" xfId="20970" xr:uid="{00000000-0005-0000-0000-0000EA510000}"/>
    <cellStyle name="Normal 2 3 4 2 2 2 2 5" xfId="12560" xr:uid="{00000000-0005-0000-0000-000010310000}"/>
    <cellStyle name="Normal 2 3 4 2 2 2 2 5 3" xfId="27658" xr:uid="{00000000-0005-0000-0000-00000A6C0000}"/>
    <cellStyle name="Normal 2 3 4 2 2 2 2 6" xfId="7539" xr:uid="{00000000-0005-0000-0000-0000731D0000}"/>
    <cellStyle name="Normal 2 3 4 2 2 2 2 6 3" xfId="22641" xr:uid="{00000000-0005-0000-0000-000071580000}"/>
    <cellStyle name="Normal 2 3 4 2 2 2 2 8" xfId="17628" xr:uid="{00000000-0005-0000-0000-0000DC440000}"/>
    <cellStyle name="Normal 2 3 4 2 2 2 3" xfId="2886" xr:uid="{00000000-0005-0000-0000-0000460B0000}"/>
    <cellStyle name="Normal 2 3 4 2 2 2 3 2" xfId="4576" xr:uid="{00000000-0005-0000-0000-0000E0110000}"/>
    <cellStyle name="Normal 2 3 4 2 2 2 3 2 2" xfId="14649" xr:uid="{00000000-0005-0000-0000-000039390000}"/>
    <cellStyle name="Normal 2 3 4 2 2 2 3 2 2 3" xfId="29747" xr:uid="{00000000-0005-0000-0000-000033740000}"/>
    <cellStyle name="Normal 2 3 4 2 2 2 3 2 3" xfId="9629" xr:uid="{00000000-0005-0000-0000-00009D250000}"/>
    <cellStyle name="Normal 2 3 4 2 2 2 3 2 3 3" xfId="24730" xr:uid="{00000000-0005-0000-0000-00009A600000}"/>
    <cellStyle name="Normal 2 3 4 2 2 2 3 2 5" xfId="19717" xr:uid="{00000000-0005-0000-0000-0000054D0000}"/>
    <cellStyle name="Normal 2 3 4 2 2 2 3 3" xfId="6268" xr:uid="{00000000-0005-0000-0000-00007C180000}"/>
    <cellStyle name="Normal 2 3 4 2 2 2 3 3 2" xfId="16320" xr:uid="{00000000-0005-0000-0000-0000C03F0000}"/>
    <cellStyle name="Normal 2 3 4 2 2 2 3 3 3" xfId="11300" xr:uid="{00000000-0005-0000-0000-0000242C0000}"/>
    <cellStyle name="Normal 2 3 4 2 2 2 3 3 3 3" xfId="26401" xr:uid="{00000000-0005-0000-0000-000021670000}"/>
    <cellStyle name="Normal 2 3 4 2 2 2 3 3 5" xfId="21388" xr:uid="{00000000-0005-0000-0000-00008C530000}"/>
    <cellStyle name="Normal 2 3 4 2 2 2 3 4" xfId="12978" xr:uid="{00000000-0005-0000-0000-0000B2320000}"/>
    <cellStyle name="Normal 2 3 4 2 2 2 3 4 3" xfId="28076" xr:uid="{00000000-0005-0000-0000-0000AC6D0000}"/>
    <cellStyle name="Normal 2 3 4 2 2 2 3 5" xfId="7957" xr:uid="{00000000-0005-0000-0000-0000151F0000}"/>
    <cellStyle name="Normal 2 3 4 2 2 2 3 5 3" xfId="23059" xr:uid="{00000000-0005-0000-0000-0000135A0000}"/>
    <cellStyle name="Normal 2 3 4 2 2 2 3 7" xfId="18046" xr:uid="{00000000-0005-0000-0000-00007E460000}"/>
    <cellStyle name="Normal 2 3 4 2 2 2 4" xfId="3739" xr:uid="{00000000-0005-0000-0000-00009B0E0000}"/>
    <cellStyle name="Normal 2 3 4 2 2 2 4 2" xfId="13813" xr:uid="{00000000-0005-0000-0000-0000F5350000}"/>
    <cellStyle name="Normal 2 3 4 2 2 2 4 2 3" xfId="28911" xr:uid="{00000000-0005-0000-0000-0000EF700000}"/>
    <cellStyle name="Normal 2 3 4 2 2 2 4 3" xfId="8793" xr:uid="{00000000-0005-0000-0000-000059220000}"/>
    <cellStyle name="Normal 2 3 4 2 2 2 4 3 3" xfId="23894" xr:uid="{00000000-0005-0000-0000-0000565D0000}"/>
    <cellStyle name="Normal 2 3 4 2 2 2 4 5" xfId="18881" xr:uid="{00000000-0005-0000-0000-0000C1490000}"/>
    <cellStyle name="Normal 2 3 4 2 2 2 5" xfId="5432" xr:uid="{00000000-0005-0000-0000-000038150000}"/>
    <cellStyle name="Normal 2 3 4 2 2 2 5 2" xfId="15484" xr:uid="{00000000-0005-0000-0000-00007C3C0000}"/>
    <cellStyle name="Normal 2 3 4 2 2 2 5 2 3" xfId="30582" xr:uid="{00000000-0005-0000-0000-000076770000}"/>
    <cellStyle name="Normal 2 3 4 2 2 2 5 3" xfId="10464" xr:uid="{00000000-0005-0000-0000-0000E0280000}"/>
    <cellStyle name="Normal 2 3 4 2 2 2 5 3 3" xfId="25565" xr:uid="{00000000-0005-0000-0000-0000DD630000}"/>
    <cellStyle name="Normal 2 3 4 2 2 2 5 5" xfId="20552" xr:uid="{00000000-0005-0000-0000-000048500000}"/>
    <cellStyle name="Normal 2 3 4 2 2 2 6" xfId="12142" xr:uid="{00000000-0005-0000-0000-00006E2F0000}"/>
    <cellStyle name="Normal 2 3 4 2 2 2 6 3" xfId="27240" xr:uid="{00000000-0005-0000-0000-0000686A0000}"/>
    <cellStyle name="Normal 2 3 4 2 2 2 7" xfId="7121" xr:uid="{00000000-0005-0000-0000-0000D11B0000}"/>
    <cellStyle name="Normal 2 3 4 2 2 2 7 3" xfId="22223" xr:uid="{00000000-0005-0000-0000-0000CF560000}"/>
    <cellStyle name="Normal 2 3 4 2 2 2 9" xfId="17210" xr:uid="{00000000-0005-0000-0000-00003A430000}"/>
    <cellStyle name="Normal 2 3 4 2 2 3" xfId="2257" xr:uid="{00000000-0005-0000-0000-0000D1080000}"/>
    <cellStyle name="Normal 2 3 4 2 2 3 2" xfId="3096" xr:uid="{00000000-0005-0000-0000-0000180C0000}"/>
    <cellStyle name="Normal 2 3 4 2 2 3 2 2" xfId="4786" xr:uid="{00000000-0005-0000-0000-0000B2120000}"/>
    <cellStyle name="Normal 2 3 4 2 2 3 2 2 2" xfId="14859" xr:uid="{00000000-0005-0000-0000-00000B3A0000}"/>
    <cellStyle name="Normal 2 3 4 2 2 3 2 2 2 3" xfId="29957" xr:uid="{00000000-0005-0000-0000-000005750000}"/>
    <cellStyle name="Normal 2 3 4 2 2 3 2 2 3" xfId="9839" xr:uid="{00000000-0005-0000-0000-00006F260000}"/>
    <cellStyle name="Normal 2 3 4 2 2 3 2 2 3 3" xfId="24940" xr:uid="{00000000-0005-0000-0000-00006C610000}"/>
    <cellStyle name="Normal 2 3 4 2 2 3 2 2 5" xfId="19927" xr:uid="{00000000-0005-0000-0000-0000D74D0000}"/>
    <cellStyle name="Normal 2 3 4 2 2 3 2 3" xfId="6478" xr:uid="{00000000-0005-0000-0000-00004E190000}"/>
    <cellStyle name="Normal 2 3 4 2 2 3 2 3 2" xfId="16530" xr:uid="{00000000-0005-0000-0000-000092400000}"/>
    <cellStyle name="Normal 2 3 4 2 2 3 2 3 3" xfId="11510" xr:uid="{00000000-0005-0000-0000-0000F62C0000}"/>
    <cellStyle name="Normal 2 3 4 2 2 3 2 3 3 3" xfId="26611" xr:uid="{00000000-0005-0000-0000-0000F3670000}"/>
    <cellStyle name="Normal 2 3 4 2 2 3 2 3 5" xfId="21598" xr:uid="{00000000-0005-0000-0000-00005E540000}"/>
    <cellStyle name="Normal 2 3 4 2 2 3 2 4" xfId="13188" xr:uid="{00000000-0005-0000-0000-000084330000}"/>
    <cellStyle name="Normal 2 3 4 2 2 3 2 4 3" xfId="28286" xr:uid="{00000000-0005-0000-0000-00007E6E0000}"/>
    <cellStyle name="Normal 2 3 4 2 2 3 2 5" xfId="8167" xr:uid="{00000000-0005-0000-0000-0000E71F0000}"/>
    <cellStyle name="Normal 2 3 4 2 2 3 2 5 3" xfId="23269" xr:uid="{00000000-0005-0000-0000-0000E55A0000}"/>
    <cellStyle name="Normal 2 3 4 2 2 3 2 7" xfId="18256" xr:uid="{00000000-0005-0000-0000-000050470000}"/>
    <cellStyle name="Normal 2 3 4 2 2 3 3" xfId="3949" xr:uid="{00000000-0005-0000-0000-00006D0F0000}"/>
    <cellStyle name="Normal 2 3 4 2 2 3 3 2" xfId="14023" xr:uid="{00000000-0005-0000-0000-0000C7360000}"/>
    <cellStyle name="Normal 2 3 4 2 2 3 3 2 3" xfId="29121" xr:uid="{00000000-0005-0000-0000-0000C1710000}"/>
    <cellStyle name="Normal 2 3 4 2 2 3 3 3" xfId="9003" xr:uid="{00000000-0005-0000-0000-00002B230000}"/>
    <cellStyle name="Normal 2 3 4 2 2 3 3 3 3" xfId="24104" xr:uid="{00000000-0005-0000-0000-0000285E0000}"/>
    <cellStyle name="Normal 2 3 4 2 2 3 3 5" xfId="19091" xr:uid="{00000000-0005-0000-0000-0000934A0000}"/>
    <cellStyle name="Normal 2 3 4 2 2 3 4" xfId="5642" xr:uid="{00000000-0005-0000-0000-00000A160000}"/>
    <cellStyle name="Normal 2 3 4 2 2 3 4 2" xfId="15694" xr:uid="{00000000-0005-0000-0000-00004E3D0000}"/>
    <cellStyle name="Normal 2 3 4 2 2 3 4 2 3" xfId="30792" xr:uid="{00000000-0005-0000-0000-000048780000}"/>
    <cellStyle name="Normal 2 3 4 2 2 3 4 3" xfId="10674" xr:uid="{00000000-0005-0000-0000-0000B2290000}"/>
    <cellStyle name="Normal 2 3 4 2 2 3 4 3 3" xfId="25775" xr:uid="{00000000-0005-0000-0000-0000AF640000}"/>
    <cellStyle name="Normal 2 3 4 2 2 3 4 5" xfId="20762" xr:uid="{00000000-0005-0000-0000-00001A510000}"/>
    <cellStyle name="Normal 2 3 4 2 2 3 5" xfId="12352" xr:uid="{00000000-0005-0000-0000-000040300000}"/>
    <cellStyle name="Normal 2 3 4 2 2 3 5 3" xfId="27450" xr:uid="{00000000-0005-0000-0000-00003A6B0000}"/>
    <cellStyle name="Normal 2 3 4 2 2 3 6" xfId="7331" xr:uid="{00000000-0005-0000-0000-0000A31C0000}"/>
    <cellStyle name="Normal 2 3 4 2 2 3 6 3" xfId="22433" xr:uid="{00000000-0005-0000-0000-0000A1570000}"/>
    <cellStyle name="Normal 2 3 4 2 2 3 8" xfId="17420" xr:uid="{00000000-0005-0000-0000-00000C440000}"/>
    <cellStyle name="Normal 2 3 4 2 2 4" xfId="2678" xr:uid="{00000000-0005-0000-0000-0000760A0000}"/>
    <cellStyle name="Normal 2 3 4 2 2 4 2" xfId="4368" xr:uid="{00000000-0005-0000-0000-000010110000}"/>
    <cellStyle name="Normal 2 3 4 2 2 4 2 2" xfId="14441" xr:uid="{00000000-0005-0000-0000-000069380000}"/>
    <cellStyle name="Normal 2 3 4 2 2 4 2 2 3" xfId="29539" xr:uid="{00000000-0005-0000-0000-000063730000}"/>
    <cellStyle name="Normal 2 3 4 2 2 4 2 3" xfId="9421" xr:uid="{00000000-0005-0000-0000-0000CD240000}"/>
    <cellStyle name="Normal 2 3 4 2 2 4 2 3 3" xfId="24522" xr:uid="{00000000-0005-0000-0000-0000CA5F0000}"/>
    <cellStyle name="Normal 2 3 4 2 2 4 2 5" xfId="19509" xr:uid="{00000000-0005-0000-0000-0000354C0000}"/>
    <cellStyle name="Normal 2 3 4 2 2 4 3" xfId="6060" xr:uid="{00000000-0005-0000-0000-0000AC170000}"/>
    <cellStyle name="Normal 2 3 4 2 2 4 3 2" xfId="16112" xr:uid="{00000000-0005-0000-0000-0000F03E0000}"/>
    <cellStyle name="Normal 2 3 4 2 2 4 3 3" xfId="11092" xr:uid="{00000000-0005-0000-0000-0000542B0000}"/>
    <cellStyle name="Normal 2 3 4 2 2 4 3 3 3" xfId="26193" xr:uid="{00000000-0005-0000-0000-000051660000}"/>
    <cellStyle name="Normal 2 3 4 2 2 4 3 5" xfId="21180" xr:uid="{00000000-0005-0000-0000-0000BC520000}"/>
    <cellStyle name="Normal 2 3 4 2 2 4 4" xfId="12770" xr:uid="{00000000-0005-0000-0000-0000E2310000}"/>
    <cellStyle name="Normal 2 3 4 2 2 4 4 3" xfId="27868" xr:uid="{00000000-0005-0000-0000-0000DC6C0000}"/>
    <cellStyle name="Normal 2 3 4 2 2 4 5" xfId="7749" xr:uid="{00000000-0005-0000-0000-0000451E0000}"/>
    <cellStyle name="Normal 2 3 4 2 2 4 5 3" xfId="22851" xr:uid="{00000000-0005-0000-0000-000043590000}"/>
    <cellStyle name="Normal 2 3 4 2 2 4 7" xfId="17838" xr:uid="{00000000-0005-0000-0000-0000AE450000}"/>
    <cellStyle name="Normal 2 3 4 2 2 5" xfId="3531" xr:uid="{00000000-0005-0000-0000-0000CB0D0000}"/>
    <cellStyle name="Normal 2 3 4 2 2 5 2" xfId="13605" xr:uid="{00000000-0005-0000-0000-000025350000}"/>
    <cellStyle name="Normal 2 3 4 2 2 5 2 3" xfId="28703" xr:uid="{00000000-0005-0000-0000-00001F700000}"/>
    <cellStyle name="Normal 2 3 4 2 2 5 3" xfId="8585" xr:uid="{00000000-0005-0000-0000-000089210000}"/>
    <cellStyle name="Normal 2 3 4 2 2 5 3 3" xfId="23686" xr:uid="{00000000-0005-0000-0000-0000865C0000}"/>
    <cellStyle name="Normal 2 3 4 2 2 5 5" xfId="18673" xr:uid="{00000000-0005-0000-0000-0000F1480000}"/>
    <cellStyle name="Normal 2 3 4 2 2 6" xfId="5224" xr:uid="{00000000-0005-0000-0000-000068140000}"/>
    <cellStyle name="Normal 2 3 4 2 2 6 2" xfId="15276" xr:uid="{00000000-0005-0000-0000-0000AC3B0000}"/>
    <cellStyle name="Normal 2 3 4 2 2 6 2 3" xfId="30374" xr:uid="{00000000-0005-0000-0000-0000A6760000}"/>
    <cellStyle name="Normal 2 3 4 2 2 6 3" xfId="10256" xr:uid="{00000000-0005-0000-0000-000010280000}"/>
    <cellStyle name="Normal 2 3 4 2 2 6 3 3" xfId="25357" xr:uid="{00000000-0005-0000-0000-00000D630000}"/>
    <cellStyle name="Normal 2 3 4 2 2 6 5" xfId="20344" xr:uid="{00000000-0005-0000-0000-0000784F0000}"/>
    <cellStyle name="Normal 2 3 4 2 2 7" xfId="11934" xr:uid="{00000000-0005-0000-0000-00009E2E0000}"/>
    <cellStyle name="Normal 2 3 4 2 2 7 3" xfId="27032" xr:uid="{00000000-0005-0000-0000-000098690000}"/>
    <cellStyle name="Normal 2 3 4 2 2 8" xfId="6913" xr:uid="{00000000-0005-0000-0000-0000011B0000}"/>
    <cellStyle name="Normal 2 3 4 2 2 8 3" xfId="22015" xr:uid="{00000000-0005-0000-0000-0000FF550000}"/>
    <cellStyle name="Normal 2 3 4 2 3" xfId="1940" xr:uid="{00000000-0005-0000-0000-000094070000}"/>
    <cellStyle name="Normal 2 3 4 2 3 2" xfId="2361" xr:uid="{00000000-0005-0000-0000-000039090000}"/>
    <cellStyle name="Normal 2 3 4 2 3 2 2" xfId="3200" xr:uid="{00000000-0005-0000-0000-0000800C0000}"/>
    <cellStyle name="Normal 2 3 4 2 3 2 2 2" xfId="4890" xr:uid="{00000000-0005-0000-0000-00001A130000}"/>
    <cellStyle name="Normal 2 3 4 2 3 2 2 2 2" xfId="14963" xr:uid="{00000000-0005-0000-0000-0000733A0000}"/>
    <cellStyle name="Normal 2 3 4 2 3 2 2 2 2 3" xfId="30061" xr:uid="{00000000-0005-0000-0000-00006D750000}"/>
    <cellStyle name="Normal 2 3 4 2 3 2 2 2 3" xfId="9943" xr:uid="{00000000-0005-0000-0000-0000D7260000}"/>
    <cellStyle name="Normal 2 3 4 2 3 2 2 2 3 3" xfId="25044" xr:uid="{00000000-0005-0000-0000-0000D4610000}"/>
    <cellStyle name="Normal 2 3 4 2 3 2 2 2 5" xfId="20031" xr:uid="{00000000-0005-0000-0000-00003F4E0000}"/>
    <cellStyle name="Normal 2 3 4 2 3 2 2 3" xfId="6582" xr:uid="{00000000-0005-0000-0000-0000B6190000}"/>
    <cellStyle name="Normal 2 3 4 2 3 2 2 3 2" xfId="16634" xr:uid="{00000000-0005-0000-0000-0000FA400000}"/>
    <cellStyle name="Normal 2 3 4 2 3 2 2 3 3" xfId="11614" xr:uid="{00000000-0005-0000-0000-00005E2D0000}"/>
    <cellStyle name="Normal 2 3 4 2 3 2 2 3 3 3" xfId="26715" xr:uid="{00000000-0005-0000-0000-00005B680000}"/>
    <cellStyle name="Normal 2 3 4 2 3 2 2 3 5" xfId="21702" xr:uid="{00000000-0005-0000-0000-0000C6540000}"/>
    <cellStyle name="Normal 2 3 4 2 3 2 2 4" xfId="13292" xr:uid="{00000000-0005-0000-0000-0000EC330000}"/>
    <cellStyle name="Normal 2 3 4 2 3 2 2 4 3" xfId="28390" xr:uid="{00000000-0005-0000-0000-0000E66E0000}"/>
    <cellStyle name="Normal 2 3 4 2 3 2 2 5" xfId="8271" xr:uid="{00000000-0005-0000-0000-00004F200000}"/>
    <cellStyle name="Normal 2 3 4 2 3 2 2 5 3" xfId="23373" xr:uid="{00000000-0005-0000-0000-00004D5B0000}"/>
    <cellStyle name="Normal 2 3 4 2 3 2 2 7" xfId="18360" xr:uid="{00000000-0005-0000-0000-0000B8470000}"/>
    <cellStyle name="Normal 2 3 4 2 3 2 3" xfId="4053" xr:uid="{00000000-0005-0000-0000-0000D50F0000}"/>
    <cellStyle name="Normal 2 3 4 2 3 2 3 2" xfId="14127" xr:uid="{00000000-0005-0000-0000-00002F370000}"/>
    <cellStyle name="Normal 2 3 4 2 3 2 3 2 3" xfId="29225" xr:uid="{00000000-0005-0000-0000-000029720000}"/>
    <cellStyle name="Normal 2 3 4 2 3 2 3 3" xfId="9107" xr:uid="{00000000-0005-0000-0000-000093230000}"/>
    <cellStyle name="Normal 2 3 4 2 3 2 3 3 3" xfId="24208" xr:uid="{00000000-0005-0000-0000-0000905E0000}"/>
    <cellStyle name="Normal 2 3 4 2 3 2 3 5" xfId="19195" xr:uid="{00000000-0005-0000-0000-0000FB4A0000}"/>
    <cellStyle name="Normal 2 3 4 2 3 2 4" xfId="5746" xr:uid="{00000000-0005-0000-0000-000072160000}"/>
    <cellStyle name="Normal 2 3 4 2 3 2 4 2" xfId="15798" xr:uid="{00000000-0005-0000-0000-0000B63D0000}"/>
    <cellStyle name="Normal 2 3 4 2 3 2 4 2 3" xfId="30896" xr:uid="{00000000-0005-0000-0000-0000B0780000}"/>
    <cellStyle name="Normal 2 3 4 2 3 2 4 3" xfId="10778" xr:uid="{00000000-0005-0000-0000-00001A2A0000}"/>
    <cellStyle name="Normal 2 3 4 2 3 2 4 3 3" xfId="25879" xr:uid="{00000000-0005-0000-0000-000017650000}"/>
    <cellStyle name="Normal 2 3 4 2 3 2 4 5" xfId="20866" xr:uid="{00000000-0005-0000-0000-000082510000}"/>
    <cellStyle name="Normal 2 3 4 2 3 2 5" xfId="12456" xr:uid="{00000000-0005-0000-0000-0000A8300000}"/>
    <cellStyle name="Normal 2 3 4 2 3 2 5 3" xfId="27554" xr:uid="{00000000-0005-0000-0000-0000A26B0000}"/>
    <cellStyle name="Normal 2 3 4 2 3 2 6" xfId="7435" xr:uid="{00000000-0005-0000-0000-00000B1D0000}"/>
    <cellStyle name="Normal 2 3 4 2 3 2 6 3" xfId="22537" xr:uid="{00000000-0005-0000-0000-000009580000}"/>
    <cellStyle name="Normal 2 3 4 2 3 2 8" xfId="17524" xr:uid="{00000000-0005-0000-0000-000074440000}"/>
    <cellStyle name="Normal 2 3 4 2 3 3" xfId="2782" xr:uid="{00000000-0005-0000-0000-0000DE0A0000}"/>
    <cellStyle name="Normal 2 3 4 2 3 3 2" xfId="4472" xr:uid="{00000000-0005-0000-0000-000078110000}"/>
    <cellStyle name="Normal 2 3 4 2 3 3 2 2" xfId="14545" xr:uid="{00000000-0005-0000-0000-0000D1380000}"/>
    <cellStyle name="Normal 2 3 4 2 3 3 2 2 3" xfId="29643" xr:uid="{00000000-0005-0000-0000-0000CB730000}"/>
    <cellStyle name="Normal 2 3 4 2 3 3 2 3" xfId="9525" xr:uid="{00000000-0005-0000-0000-000035250000}"/>
    <cellStyle name="Normal 2 3 4 2 3 3 2 3 3" xfId="24626" xr:uid="{00000000-0005-0000-0000-000032600000}"/>
    <cellStyle name="Normal 2 3 4 2 3 3 2 5" xfId="19613" xr:uid="{00000000-0005-0000-0000-00009D4C0000}"/>
    <cellStyle name="Normal 2 3 4 2 3 3 3" xfId="6164" xr:uid="{00000000-0005-0000-0000-000014180000}"/>
    <cellStyle name="Normal 2 3 4 2 3 3 3 2" xfId="16216" xr:uid="{00000000-0005-0000-0000-0000583F0000}"/>
    <cellStyle name="Normal 2 3 4 2 3 3 3 3" xfId="11196" xr:uid="{00000000-0005-0000-0000-0000BC2B0000}"/>
    <cellStyle name="Normal 2 3 4 2 3 3 3 3 3" xfId="26297" xr:uid="{00000000-0005-0000-0000-0000B9660000}"/>
    <cellStyle name="Normal 2 3 4 2 3 3 3 5" xfId="21284" xr:uid="{00000000-0005-0000-0000-000024530000}"/>
    <cellStyle name="Normal 2 3 4 2 3 3 4" xfId="12874" xr:uid="{00000000-0005-0000-0000-00004A320000}"/>
    <cellStyle name="Normal 2 3 4 2 3 3 4 3" xfId="27972" xr:uid="{00000000-0005-0000-0000-0000446D0000}"/>
    <cellStyle name="Normal 2 3 4 2 3 3 5" xfId="7853" xr:uid="{00000000-0005-0000-0000-0000AD1E0000}"/>
    <cellStyle name="Normal 2 3 4 2 3 3 5 3" xfId="22955" xr:uid="{00000000-0005-0000-0000-0000AB590000}"/>
    <cellStyle name="Normal 2 3 4 2 3 3 7" xfId="17942" xr:uid="{00000000-0005-0000-0000-000016460000}"/>
    <cellStyle name="Normal 2 3 4 2 3 4" xfId="3635" xr:uid="{00000000-0005-0000-0000-0000330E0000}"/>
    <cellStyle name="Normal 2 3 4 2 3 4 2" xfId="13709" xr:uid="{00000000-0005-0000-0000-00008D350000}"/>
    <cellStyle name="Normal 2 3 4 2 3 4 2 3" xfId="28807" xr:uid="{00000000-0005-0000-0000-000087700000}"/>
    <cellStyle name="Normal 2 3 4 2 3 4 3" xfId="8689" xr:uid="{00000000-0005-0000-0000-0000F1210000}"/>
    <cellStyle name="Normal 2 3 4 2 3 4 3 3" xfId="23790" xr:uid="{00000000-0005-0000-0000-0000EE5C0000}"/>
    <cellStyle name="Normal 2 3 4 2 3 4 5" xfId="18777" xr:uid="{00000000-0005-0000-0000-000059490000}"/>
    <cellStyle name="Normal 2 3 4 2 3 5" xfId="5328" xr:uid="{00000000-0005-0000-0000-0000D0140000}"/>
    <cellStyle name="Normal 2 3 4 2 3 5 2" xfId="15380" xr:uid="{00000000-0005-0000-0000-0000143C0000}"/>
    <cellStyle name="Normal 2 3 4 2 3 5 2 3" xfId="30478" xr:uid="{00000000-0005-0000-0000-00000E770000}"/>
    <cellStyle name="Normal 2 3 4 2 3 5 3" xfId="10360" xr:uid="{00000000-0005-0000-0000-000078280000}"/>
    <cellStyle name="Normal 2 3 4 2 3 5 3 3" xfId="25461" xr:uid="{00000000-0005-0000-0000-000075630000}"/>
    <cellStyle name="Normal 2 3 4 2 3 5 5" xfId="20448" xr:uid="{00000000-0005-0000-0000-0000E04F0000}"/>
    <cellStyle name="Normal 2 3 4 2 3 6" xfId="12038" xr:uid="{00000000-0005-0000-0000-0000062F0000}"/>
    <cellStyle name="Normal 2 3 4 2 3 6 3" xfId="27136" xr:uid="{00000000-0005-0000-0000-0000006A0000}"/>
    <cellStyle name="Normal 2 3 4 2 3 7" xfId="7017" xr:uid="{00000000-0005-0000-0000-0000691B0000}"/>
    <cellStyle name="Normal 2 3 4 2 3 7 3" xfId="22119" xr:uid="{00000000-0005-0000-0000-000067560000}"/>
    <cellStyle name="Normal 2 3 4 2 3 9" xfId="17106" xr:uid="{00000000-0005-0000-0000-0000D2420000}"/>
    <cellStyle name="Normal 2 3 4 2 4" xfId="2153" xr:uid="{00000000-0005-0000-0000-000069080000}"/>
    <cellStyle name="Normal 2 3 4 2 4 2" xfId="2992" xr:uid="{00000000-0005-0000-0000-0000B00B0000}"/>
    <cellStyle name="Normal 2 3 4 2 4 2 2" xfId="4682" xr:uid="{00000000-0005-0000-0000-00004A120000}"/>
    <cellStyle name="Normal 2 3 4 2 4 2 2 2" xfId="14755" xr:uid="{00000000-0005-0000-0000-0000A3390000}"/>
    <cellStyle name="Normal 2 3 4 2 4 2 2 2 3" xfId="29853" xr:uid="{00000000-0005-0000-0000-00009D740000}"/>
    <cellStyle name="Normal 2 3 4 2 4 2 2 3" xfId="9735" xr:uid="{00000000-0005-0000-0000-000007260000}"/>
    <cellStyle name="Normal 2 3 4 2 4 2 2 3 3" xfId="24836" xr:uid="{00000000-0005-0000-0000-000004610000}"/>
    <cellStyle name="Normal 2 3 4 2 4 2 2 5" xfId="19823" xr:uid="{00000000-0005-0000-0000-00006F4D0000}"/>
    <cellStyle name="Normal 2 3 4 2 4 2 3" xfId="6374" xr:uid="{00000000-0005-0000-0000-0000E6180000}"/>
    <cellStyle name="Normal 2 3 4 2 4 2 3 2" xfId="16426" xr:uid="{00000000-0005-0000-0000-00002A400000}"/>
    <cellStyle name="Normal 2 3 4 2 4 2 3 3" xfId="11406" xr:uid="{00000000-0005-0000-0000-00008E2C0000}"/>
    <cellStyle name="Normal 2 3 4 2 4 2 3 3 3" xfId="26507" xr:uid="{00000000-0005-0000-0000-00008B670000}"/>
    <cellStyle name="Normal 2 3 4 2 4 2 3 5" xfId="21494" xr:uid="{00000000-0005-0000-0000-0000F6530000}"/>
    <cellStyle name="Normal 2 3 4 2 4 2 4" xfId="13084" xr:uid="{00000000-0005-0000-0000-00001C330000}"/>
    <cellStyle name="Normal 2 3 4 2 4 2 4 3" xfId="28182" xr:uid="{00000000-0005-0000-0000-0000166E0000}"/>
    <cellStyle name="Normal 2 3 4 2 4 2 5" xfId="8063" xr:uid="{00000000-0005-0000-0000-00007F1F0000}"/>
    <cellStyle name="Normal 2 3 4 2 4 2 5 3" xfId="23165" xr:uid="{00000000-0005-0000-0000-00007D5A0000}"/>
    <cellStyle name="Normal 2 3 4 2 4 2 7" xfId="18152" xr:uid="{00000000-0005-0000-0000-0000E8460000}"/>
    <cellStyle name="Normal 2 3 4 2 4 3" xfId="3845" xr:uid="{00000000-0005-0000-0000-0000050F0000}"/>
    <cellStyle name="Normal 2 3 4 2 4 3 2" xfId="13919" xr:uid="{00000000-0005-0000-0000-00005F360000}"/>
    <cellStyle name="Normal 2 3 4 2 4 3 2 3" xfId="29017" xr:uid="{00000000-0005-0000-0000-000059710000}"/>
    <cellStyle name="Normal 2 3 4 2 4 3 3" xfId="8899" xr:uid="{00000000-0005-0000-0000-0000C3220000}"/>
    <cellStyle name="Normal 2 3 4 2 4 3 3 3" xfId="24000" xr:uid="{00000000-0005-0000-0000-0000C05D0000}"/>
    <cellStyle name="Normal 2 3 4 2 4 3 5" xfId="18987" xr:uid="{00000000-0005-0000-0000-00002B4A0000}"/>
    <cellStyle name="Normal 2 3 4 2 4 4" xfId="5538" xr:uid="{00000000-0005-0000-0000-0000A2150000}"/>
    <cellStyle name="Normal 2 3 4 2 4 4 2" xfId="15590" xr:uid="{00000000-0005-0000-0000-0000E63C0000}"/>
    <cellStyle name="Normal 2 3 4 2 4 4 2 3" xfId="30688" xr:uid="{00000000-0005-0000-0000-0000E0770000}"/>
    <cellStyle name="Normal 2 3 4 2 4 4 3" xfId="10570" xr:uid="{00000000-0005-0000-0000-00004A290000}"/>
    <cellStyle name="Normal 2 3 4 2 4 4 3 3" xfId="25671" xr:uid="{00000000-0005-0000-0000-000047640000}"/>
    <cellStyle name="Normal 2 3 4 2 4 4 5" xfId="20658" xr:uid="{00000000-0005-0000-0000-0000B2500000}"/>
    <cellStyle name="Normal 2 3 4 2 4 5" xfId="12248" xr:uid="{00000000-0005-0000-0000-0000D82F0000}"/>
    <cellStyle name="Normal 2 3 4 2 4 5 3" xfId="27346" xr:uid="{00000000-0005-0000-0000-0000D26A0000}"/>
    <cellStyle name="Normal 2 3 4 2 4 6" xfId="7227" xr:uid="{00000000-0005-0000-0000-00003B1C0000}"/>
    <cellStyle name="Normal 2 3 4 2 4 6 3" xfId="22329" xr:uid="{00000000-0005-0000-0000-000039570000}"/>
    <cellStyle name="Normal 2 3 4 2 4 8" xfId="17316" xr:uid="{00000000-0005-0000-0000-0000A4430000}"/>
    <cellStyle name="Normal 2 3 4 2 5" xfId="2574" xr:uid="{00000000-0005-0000-0000-00000E0A0000}"/>
    <cellStyle name="Normal 2 3 4 2 5 2" xfId="4264" xr:uid="{00000000-0005-0000-0000-0000A8100000}"/>
    <cellStyle name="Normal 2 3 4 2 5 2 2" xfId="14337" xr:uid="{00000000-0005-0000-0000-000001380000}"/>
    <cellStyle name="Normal 2 3 4 2 5 2 2 3" xfId="29435" xr:uid="{00000000-0005-0000-0000-0000FB720000}"/>
    <cellStyle name="Normal 2 3 4 2 5 2 3" xfId="9317" xr:uid="{00000000-0005-0000-0000-000065240000}"/>
    <cellStyle name="Normal 2 3 4 2 5 2 3 3" xfId="24418" xr:uid="{00000000-0005-0000-0000-0000625F0000}"/>
    <cellStyle name="Normal 2 3 4 2 5 2 5" xfId="19405" xr:uid="{00000000-0005-0000-0000-0000CD4B0000}"/>
    <cellStyle name="Normal 2 3 4 2 5 3" xfId="5956" xr:uid="{00000000-0005-0000-0000-000044170000}"/>
    <cellStyle name="Normal 2 3 4 2 5 3 2" xfId="16008" xr:uid="{00000000-0005-0000-0000-0000883E0000}"/>
    <cellStyle name="Normal 2 3 4 2 5 3 3" xfId="10988" xr:uid="{00000000-0005-0000-0000-0000EC2A0000}"/>
    <cellStyle name="Normal 2 3 4 2 5 3 3 3" xfId="26089" xr:uid="{00000000-0005-0000-0000-0000E9650000}"/>
    <cellStyle name="Normal 2 3 4 2 5 3 5" xfId="21076" xr:uid="{00000000-0005-0000-0000-000054520000}"/>
    <cellStyle name="Normal 2 3 4 2 5 4" xfId="12666" xr:uid="{00000000-0005-0000-0000-00007A310000}"/>
    <cellStyle name="Normal 2 3 4 2 5 4 3" xfId="27764" xr:uid="{00000000-0005-0000-0000-0000746C0000}"/>
    <cellStyle name="Normal 2 3 4 2 5 5" xfId="7645" xr:uid="{00000000-0005-0000-0000-0000DD1D0000}"/>
    <cellStyle name="Normal 2 3 4 2 5 5 3" xfId="22747" xr:uid="{00000000-0005-0000-0000-0000DB580000}"/>
    <cellStyle name="Normal 2 3 4 2 5 7" xfId="17734" xr:uid="{00000000-0005-0000-0000-000046450000}"/>
    <cellStyle name="Normal 2 3 4 2 6" xfId="3427" xr:uid="{00000000-0005-0000-0000-0000630D0000}"/>
    <cellStyle name="Normal 2 3 4 2 6 2" xfId="13501" xr:uid="{00000000-0005-0000-0000-0000BD340000}"/>
    <cellStyle name="Normal 2 3 4 2 6 2 3" xfId="28599" xr:uid="{00000000-0005-0000-0000-0000B76F0000}"/>
    <cellStyle name="Normal 2 3 4 2 6 3" xfId="8481" xr:uid="{00000000-0005-0000-0000-000021210000}"/>
    <cellStyle name="Normal 2 3 4 2 6 3 3" xfId="23582" xr:uid="{00000000-0005-0000-0000-00001E5C0000}"/>
    <cellStyle name="Normal 2 3 4 2 6 5" xfId="18569" xr:uid="{00000000-0005-0000-0000-000089480000}"/>
    <cellStyle name="Normal 2 3 4 2 7" xfId="5120" xr:uid="{00000000-0005-0000-0000-000000140000}"/>
    <cellStyle name="Normal 2 3 4 2 7 2" xfId="15172" xr:uid="{00000000-0005-0000-0000-0000443B0000}"/>
    <cellStyle name="Normal 2 3 4 2 7 2 3" xfId="30270" xr:uid="{00000000-0005-0000-0000-00003E760000}"/>
    <cellStyle name="Normal 2 3 4 2 7 3" xfId="10152" xr:uid="{00000000-0005-0000-0000-0000A8270000}"/>
    <cellStyle name="Normal 2 3 4 2 7 3 3" xfId="25253" xr:uid="{00000000-0005-0000-0000-0000A5620000}"/>
    <cellStyle name="Normal 2 3 4 2 7 5" xfId="20240" xr:uid="{00000000-0005-0000-0000-0000104F0000}"/>
    <cellStyle name="Normal 2 3 4 2 8" xfId="11830" xr:uid="{00000000-0005-0000-0000-0000362E0000}"/>
    <cellStyle name="Normal 2 3 4 2 8 3" xfId="26928" xr:uid="{00000000-0005-0000-0000-000030690000}"/>
    <cellStyle name="Normal 2 3 4 2 9" xfId="6809" xr:uid="{00000000-0005-0000-0000-0000991A0000}"/>
    <cellStyle name="Normal 2 3 4 2 9 3" xfId="21911" xr:uid="{00000000-0005-0000-0000-000097550000}"/>
    <cellStyle name="Normal 2 3 4 3" xfId="1773" xr:uid="{00000000-0005-0000-0000-0000ED060000}"/>
    <cellStyle name="Normal 2 3 4 3 10" xfId="16950" xr:uid="{00000000-0005-0000-0000-000036420000}"/>
    <cellStyle name="Normal 2 3 4 3 2" xfId="1992" xr:uid="{00000000-0005-0000-0000-0000C8070000}"/>
    <cellStyle name="Normal 2 3 4 3 2 2" xfId="2413" xr:uid="{00000000-0005-0000-0000-00006D090000}"/>
    <cellStyle name="Normal 2 3 4 3 2 2 2" xfId="3252" xr:uid="{00000000-0005-0000-0000-0000B40C0000}"/>
    <cellStyle name="Normal 2 3 4 3 2 2 2 2" xfId="4942" xr:uid="{00000000-0005-0000-0000-00004E130000}"/>
    <cellStyle name="Normal 2 3 4 3 2 2 2 2 2" xfId="15015" xr:uid="{00000000-0005-0000-0000-0000A73A0000}"/>
    <cellStyle name="Normal 2 3 4 3 2 2 2 2 2 3" xfId="30113" xr:uid="{00000000-0005-0000-0000-0000A1750000}"/>
    <cellStyle name="Normal 2 3 4 3 2 2 2 2 3" xfId="9995" xr:uid="{00000000-0005-0000-0000-00000B270000}"/>
    <cellStyle name="Normal 2 3 4 3 2 2 2 2 3 3" xfId="25096" xr:uid="{00000000-0005-0000-0000-000008620000}"/>
    <cellStyle name="Normal 2 3 4 3 2 2 2 2 5" xfId="20083" xr:uid="{00000000-0005-0000-0000-0000734E0000}"/>
    <cellStyle name="Normal 2 3 4 3 2 2 2 3" xfId="6634" xr:uid="{00000000-0005-0000-0000-0000EA190000}"/>
    <cellStyle name="Normal 2 3 4 3 2 2 2 3 2" xfId="16686" xr:uid="{00000000-0005-0000-0000-00002E410000}"/>
    <cellStyle name="Normal 2 3 4 3 2 2 2 3 3" xfId="11666" xr:uid="{00000000-0005-0000-0000-0000922D0000}"/>
    <cellStyle name="Normal 2 3 4 3 2 2 2 3 3 3" xfId="26767" xr:uid="{00000000-0005-0000-0000-00008F680000}"/>
    <cellStyle name="Normal 2 3 4 3 2 2 2 3 5" xfId="21754" xr:uid="{00000000-0005-0000-0000-0000FA540000}"/>
    <cellStyle name="Normal 2 3 4 3 2 2 2 4" xfId="13344" xr:uid="{00000000-0005-0000-0000-000020340000}"/>
    <cellStyle name="Normal 2 3 4 3 2 2 2 4 3" xfId="28442" xr:uid="{00000000-0005-0000-0000-00001A6F0000}"/>
    <cellStyle name="Normal 2 3 4 3 2 2 2 5" xfId="8323" xr:uid="{00000000-0005-0000-0000-000083200000}"/>
    <cellStyle name="Normal 2 3 4 3 2 2 2 5 3" xfId="23425" xr:uid="{00000000-0005-0000-0000-0000815B0000}"/>
    <cellStyle name="Normal 2 3 4 3 2 2 2 7" xfId="18412" xr:uid="{00000000-0005-0000-0000-0000EC470000}"/>
    <cellStyle name="Normal 2 3 4 3 2 2 3" xfId="4105" xr:uid="{00000000-0005-0000-0000-000009100000}"/>
    <cellStyle name="Normal 2 3 4 3 2 2 3 2" xfId="14179" xr:uid="{00000000-0005-0000-0000-000063370000}"/>
    <cellStyle name="Normal 2 3 4 3 2 2 3 2 3" xfId="29277" xr:uid="{00000000-0005-0000-0000-00005D720000}"/>
    <cellStyle name="Normal 2 3 4 3 2 2 3 3" xfId="9159" xr:uid="{00000000-0005-0000-0000-0000C7230000}"/>
    <cellStyle name="Normal 2 3 4 3 2 2 3 3 3" xfId="24260" xr:uid="{00000000-0005-0000-0000-0000C45E0000}"/>
    <cellStyle name="Normal 2 3 4 3 2 2 3 5" xfId="19247" xr:uid="{00000000-0005-0000-0000-00002F4B0000}"/>
    <cellStyle name="Normal 2 3 4 3 2 2 4" xfId="5798" xr:uid="{00000000-0005-0000-0000-0000A6160000}"/>
    <cellStyle name="Normal 2 3 4 3 2 2 4 2" xfId="15850" xr:uid="{00000000-0005-0000-0000-0000EA3D0000}"/>
    <cellStyle name="Normal 2 3 4 3 2 2 4 2 3" xfId="30948" xr:uid="{00000000-0005-0000-0000-0000E4780000}"/>
    <cellStyle name="Normal 2 3 4 3 2 2 4 3" xfId="10830" xr:uid="{00000000-0005-0000-0000-00004E2A0000}"/>
    <cellStyle name="Normal 2 3 4 3 2 2 4 3 3" xfId="25931" xr:uid="{00000000-0005-0000-0000-00004B650000}"/>
    <cellStyle name="Normal 2 3 4 3 2 2 4 5" xfId="20918" xr:uid="{00000000-0005-0000-0000-0000B6510000}"/>
    <cellStyle name="Normal 2 3 4 3 2 2 5" xfId="12508" xr:uid="{00000000-0005-0000-0000-0000DC300000}"/>
    <cellStyle name="Normal 2 3 4 3 2 2 5 3" xfId="27606" xr:uid="{00000000-0005-0000-0000-0000D66B0000}"/>
    <cellStyle name="Normal 2 3 4 3 2 2 6" xfId="7487" xr:uid="{00000000-0005-0000-0000-00003F1D0000}"/>
    <cellStyle name="Normal 2 3 4 3 2 2 6 3" xfId="22589" xr:uid="{00000000-0005-0000-0000-00003D580000}"/>
    <cellStyle name="Normal 2 3 4 3 2 2 8" xfId="17576" xr:uid="{00000000-0005-0000-0000-0000A8440000}"/>
    <cellStyle name="Normal 2 3 4 3 2 3" xfId="2834" xr:uid="{00000000-0005-0000-0000-0000120B0000}"/>
    <cellStyle name="Normal 2 3 4 3 2 3 2" xfId="4524" xr:uid="{00000000-0005-0000-0000-0000AC110000}"/>
    <cellStyle name="Normal 2 3 4 3 2 3 2 2" xfId="14597" xr:uid="{00000000-0005-0000-0000-000005390000}"/>
    <cellStyle name="Normal 2 3 4 3 2 3 2 2 3" xfId="29695" xr:uid="{00000000-0005-0000-0000-0000FF730000}"/>
    <cellStyle name="Normal 2 3 4 3 2 3 2 3" xfId="9577" xr:uid="{00000000-0005-0000-0000-000069250000}"/>
    <cellStyle name="Normal 2 3 4 3 2 3 2 3 3" xfId="24678" xr:uid="{00000000-0005-0000-0000-000066600000}"/>
    <cellStyle name="Normal 2 3 4 3 2 3 2 5" xfId="19665" xr:uid="{00000000-0005-0000-0000-0000D14C0000}"/>
    <cellStyle name="Normal 2 3 4 3 2 3 3" xfId="6216" xr:uid="{00000000-0005-0000-0000-000048180000}"/>
    <cellStyle name="Normal 2 3 4 3 2 3 3 2" xfId="16268" xr:uid="{00000000-0005-0000-0000-00008C3F0000}"/>
    <cellStyle name="Normal 2 3 4 3 2 3 3 3" xfId="11248" xr:uid="{00000000-0005-0000-0000-0000F02B0000}"/>
    <cellStyle name="Normal 2 3 4 3 2 3 3 3 3" xfId="26349" xr:uid="{00000000-0005-0000-0000-0000ED660000}"/>
    <cellStyle name="Normal 2 3 4 3 2 3 3 5" xfId="21336" xr:uid="{00000000-0005-0000-0000-000058530000}"/>
    <cellStyle name="Normal 2 3 4 3 2 3 4" xfId="12926" xr:uid="{00000000-0005-0000-0000-00007E320000}"/>
    <cellStyle name="Normal 2 3 4 3 2 3 4 3" xfId="28024" xr:uid="{00000000-0005-0000-0000-0000786D0000}"/>
    <cellStyle name="Normal 2 3 4 3 2 3 5" xfId="7905" xr:uid="{00000000-0005-0000-0000-0000E11E0000}"/>
    <cellStyle name="Normal 2 3 4 3 2 3 5 3" xfId="23007" xr:uid="{00000000-0005-0000-0000-0000DF590000}"/>
    <cellStyle name="Normal 2 3 4 3 2 3 7" xfId="17994" xr:uid="{00000000-0005-0000-0000-00004A460000}"/>
    <cellStyle name="Normal 2 3 4 3 2 4" xfId="3687" xr:uid="{00000000-0005-0000-0000-0000670E0000}"/>
    <cellStyle name="Normal 2 3 4 3 2 4 2" xfId="13761" xr:uid="{00000000-0005-0000-0000-0000C1350000}"/>
    <cellStyle name="Normal 2 3 4 3 2 4 2 3" xfId="28859" xr:uid="{00000000-0005-0000-0000-0000BB700000}"/>
    <cellStyle name="Normal 2 3 4 3 2 4 3" xfId="8741" xr:uid="{00000000-0005-0000-0000-000025220000}"/>
    <cellStyle name="Normal 2 3 4 3 2 4 3 3" xfId="23842" xr:uid="{00000000-0005-0000-0000-0000225D0000}"/>
    <cellStyle name="Normal 2 3 4 3 2 4 5" xfId="18829" xr:uid="{00000000-0005-0000-0000-00008D490000}"/>
    <cellStyle name="Normal 2 3 4 3 2 5" xfId="5380" xr:uid="{00000000-0005-0000-0000-000004150000}"/>
    <cellStyle name="Normal 2 3 4 3 2 5 2" xfId="15432" xr:uid="{00000000-0005-0000-0000-0000483C0000}"/>
    <cellStyle name="Normal 2 3 4 3 2 5 2 3" xfId="30530" xr:uid="{00000000-0005-0000-0000-000042770000}"/>
    <cellStyle name="Normal 2 3 4 3 2 5 3" xfId="10412" xr:uid="{00000000-0005-0000-0000-0000AC280000}"/>
    <cellStyle name="Normal 2 3 4 3 2 5 3 3" xfId="25513" xr:uid="{00000000-0005-0000-0000-0000A9630000}"/>
    <cellStyle name="Normal 2 3 4 3 2 5 5" xfId="20500" xr:uid="{00000000-0005-0000-0000-000014500000}"/>
    <cellStyle name="Normal 2 3 4 3 2 6" xfId="12090" xr:uid="{00000000-0005-0000-0000-00003A2F0000}"/>
    <cellStyle name="Normal 2 3 4 3 2 6 3" xfId="27188" xr:uid="{00000000-0005-0000-0000-0000346A0000}"/>
    <cellStyle name="Normal 2 3 4 3 2 7" xfId="7069" xr:uid="{00000000-0005-0000-0000-00009D1B0000}"/>
    <cellStyle name="Normal 2 3 4 3 2 7 3" xfId="22171" xr:uid="{00000000-0005-0000-0000-00009B560000}"/>
    <cellStyle name="Normal 2 3 4 3 2 9" xfId="17158" xr:uid="{00000000-0005-0000-0000-000006430000}"/>
    <cellStyle name="Normal 2 3 4 3 3" xfId="2205" xr:uid="{00000000-0005-0000-0000-00009D080000}"/>
    <cellStyle name="Normal 2 3 4 3 3 2" xfId="3044" xr:uid="{00000000-0005-0000-0000-0000E40B0000}"/>
    <cellStyle name="Normal 2 3 4 3 3 2 2" xfId="4734" xr:uid="{00000000-0005-0000-0000-00007E120000}"/>
    <cellStyle name="Normal 2 3 4 3 3 2 2 2" xfId="14807" xr:uid="{00000000-0005-0000-0000-0000D7390000}"/>
    <cellStyle name="Normal 2 3 4 3 3 2 2 2 3" xfId="29905" xr:uid="{00000000-0005-0000-0000-0000D1740000}"/>
    <cellStyle name="Normal 2 3 4 3 3 2 2 3" xfId="9787" xr:uid="{00000000-0005-0000-0000-00003B260000}"/>
    <cellStyle name="Normal 2 3 4 3 3 2 2 3 3" xfId="24888" xr:uid="{00000000-0005-0000-0000-000038610000}"/>
    <cellStyle name="Normal 2 3 4 3 3 2 2 5" xfId="19875" xr:uid="{00000000-0005-0000-0000-0000A34D0000}"/>
    <cellStyle name="Normal 2 3 4 3 3 2 3" xfId="6426" xr:uid="{00000000-0005-0000-0000-00001A190000}"/>
    <cellStyle name="Normal 2 3 4 3 3 2 3 2" xfId="16478" xr:uid="{00000000-0005-0000-0000-00005E400000}"/>
    <cellStyle name="Normal 2 3 4 3 3 2 3 3" xfId="11458" xr:uid="{00000000-0005-0000-0000-0000C22C0000}"/>
    <cellStyle name="Normal 2 3 4 3 3 2 3 3 3" xfId="26559" xr:uid="{00000000-0005-0000-0000-0000BF670000}"/>
    <cellStyle name="Normal 2 3 4 3 3 2 3 5" xfId="21546" xr:uid="{00000000-0005-0000-0000-00002A540000}"/>
    <cellStyle name="Normal 2 3 4 3 3 2 4" xfId="13136" xr:uid="{00000000-0005-0000-0000-000050330000}"/>
    <cellStyle name="Normal 2 3 4 3 3 2 4 3" xfId="28234" xr:uid="{00000000-0005-0000-0000-00004A6E0000}"/>
    <cellStyle name="Normal 2 3 4 3 3 2 5" xfId="8115" xr:uid="{00000000-0005-0000-0000-0000B31F0000}"/>
    <cellStyle name="Normal 2 3 4 3 3 2 5 3" xfId="23217" xr:uid="{00000000-0005-0000-0000-0000B15A0000}"/>
    <cellStyle name="Normal 2 3 4 3 3 2 7" xfId="18204" xr:uid="{00000000-0005-0000-0000-00001C470000}"/>
    <cellStyle name="Normal 2 3 4 3 3 3" xfId="3897" xr:uid="{00000000-0005-0000-0000-0000390F0000}"/>
    <cellStyle name="Normal 2 3 4 3 3 3 2" xfId="13971" xr:uid="{00000000-0005-0000-0000-000093360000}"/>
    <cellStyle name="Normal 2 3 4 3 3 3 2 3" xfId="29069" xr:uid="{00000000-0005-0000-0000-00008D710000}"/>
    <cellStyle name="Normal 2 3 4 3 3 3 3" xfId="8951" xr:uid="{00000000-0005-0000-0000-0000F7220000}"/>
    <cellStyle name="Normal 2 3 4 3 3 3 3 3" xfId="24052" xr:uid="{00000000-0005-0000-0000-0000F45D0000}"/>
    <cellStyle name="Normal 2 3 4 3 3 3 5" xfId="19039" xr:uid="{00000000-0005-0000-0000-00005F4A0000}"/>
    <cellStyle name="Normal 2 3 4 3 3 4" xfId="5590" xr:uid="{00000000-0005-0000-0000-0000D6150000}"/>
    <cellStyle name="Normal 2 3 4 3 3 4 2" xfId="15642" xr:uid="{00000000-0005-0000-0000-00001A3D0000}"/>
    <cellStyle name="Normal 2 3 4 3 3 4 2 3" xfId="30740" xr:uid="{00000000-0005-0000-0000-000014780000}"/>
    <cellStyle name="Normal 2 3 4 3 3 4 3" xfId="10622" xr:uid="{00000000-0005-0000-0000-00007E290000}"/>
    <cellStyle name="Normal 2 3 4 3 3 4 3 3" xfId="25723" xr:uid="{00000000-0005-0000-0000-00007B640000}"/>
    <cellStyle name="Normal 2 3 4 3 3 4 5" xfId="20710" xr:uid="{00000000-0005-0000-0000-0000E6500000}"/>
    <cellStyle name="Normal 2 3 4 3 3 5" xfId="12300" xr:uid="{00000000-0005-0000-0000-00000C300000}"/>
    <cellStyle name="Normal 2 3 4 3 3 5 3" xfId="27398" xr:uid="{00000000-0005-0000-0000-0000066B0000}"/>
    <cellStyle name="Normal 2 3 4 3 3 6" xfId="7279" xr:uid="{00000000-0005-0000-0000-00006F1C0000}"/>
    <cellStyle name="Normal 2 3 4 3 3 6 3" xfId="22381" xr:uid="{00000000-0005-0000-0000-00006D570000}"/>
    <cellStyle name="Normal 2 3 4 3 3 8" xfId="17368" xr:uid="{00000000-0005-0000-0000-0000D8430000}"/>
    <cellStyle name="Normal 2 3 4 3 4" xfId="2626" xr:uid="{00000000-0005-0000-0000-0000420A0000}"/>
    <cellStyle name="Normal 2 3 4 3 4 2" xfId="4316" xr:uid="{00000000-0005-0000-0000-0000DC100000}"/>
    <cellStyle name="Normal 2 3 4 3 4 2 2" xfId="14389" xr:uid="{00000000-0005-0000-0000-000035380000}"/>
    <cellStyle name="Normal 2 3 4 3 4 2 2 3" xfId="29487" xr:uid="{00000000-0005-0000-0000-00002F730000}"/>
    <cellStyle name="Normal 2 3 4 3 4 2 3" xfId="9369" xr:uid="{00000000-0005-0000-0000-000099240000}"/>
    <cellStyle name="Normal 2 3 4 3 4 2 3 3" xfId="24470" xr:uid="{00000000-0005-0000-0000-0000965F0000}"/>
    <cellStyle name="Normal 2 3 4 3 4 2 5" xfId="19457" xr:uid="{00000000-0005-0000-0000-0000014C0000}"/>
    <cellStyle name="Normal 2 3 4 3 4 3" xfId="6008" xr:uid="{00000000-0005-0000-0000-000078170000}"/>
    <cellStyle name="Normal 2 3 4 3 4 3 2" xfId="16060" xr:uid="{00000000-0005-0000-0000-0000BC3E0000}"/>
    <cellStyle name="Normal 2 3 4 3 4 3 3" xfId="11040" xr:uid="{00000000-0005-0000-0000-0000202B0000}"/>
    <cellStyle name="Normal 2 3 4 3 4 3 3 3" xfId="26141" xr:uid="{00000000-0005-0000-0000-00001D660000}"/>
    <cellStyle name="Normal 2 3 4 3 4 3 5" xfId="21128" xr:uid="{00000000-0005-0000-0000-000088520000}"/>
    <cellStyle name="Normal 2 3 4 3 4 4" xfId="12718" xr:uid="{00000000-0005-0000-0000-0000AE310000}"/>
    <cellStyle name="Normal 2 3 4 3 4 4 3" xfId="27816" xr:uid="{00000000-0005-0000-0000-0000A86C0000}"/>
    <cellStyle name="Normal 2 3 4 3 4 5" xfId="7697" xr:uid="{00000000-0005-0000-0000-0000111E0000}"/>
    <cellStyle name="Normal 2 3 4 3 4 5 3" xfId="22799" xr:uid="{00000000-0005-0000-0000-00000F590000}"/>
    <cellStyle name="Normal 2 3 4 3 4 7" xfId="17786" xr:uid="{00000000-0005-0000-0000-00007A450000}"/>
    <cellStyle name="Normal 2 3 4 3 5" xfId="3479" xr:uid="{00000000-0005-0000-0000-0000970D0000}"/>
    <cellStyle name="Normal 2 3 4 3 5 2" xfId="13553" xr:uid="{00000000-0005-0000-0000-0000F1340000}"/>
    <cellStyle name="Normal 2 3 4 3 5 2 3" xfId="28651" xr:uid="{00000000-0005-0000-0000-0000EB6F0000}"/>
    <cellStyle name="Normal 2 3 4 3 5 3" xfId="8533" xr:uid="{00000000-0005-0000-0000-000055210000}"/>
    <cellStyle name="Normal 2 3 4 3 5 3 3" xfId="23634" xr:uid="{00000000-0005-0000-0000-0000525C0000}"/>
    <cellStyle name="Normal 2 3 4 3 5 5" xfId="18621" xr:uid="{00000000-0005-0000-0000-0000BD480000}"/>
    <cellStyle name="Normal 2 3 4 3 6" xfId="5172" xr:uid="{00000000-0005-0000-0000-000034140000}"/>
    <cellStyle name="Normal 2 3 4 3 6 2" xfId="15224" xr:uid="{00000000-0005-0000-0000-0000783B0000}"/>
    <cellStyle name="Normal 2 3 4 3 6 2 3" xfId="30322" xr:uid="{00000000-0005-0000-0000-000072760000}"/>
    <cellStyle name="Normal 2 3 4 3 6 3" xfId="10204" xr:uid="{00000000-0005-0000-0000-0000DC270000}"/>
    <cellStyle name="Normal 2 3 4 3 6 3 3" xfId="25305" xr:uid="{00000000-0005-0000-0000-0000D9620000}"/>
    <cellStyle name="Normal 2 3 4 3 6 5" xfId="20292" xr:uid="{00000000-0005-0000-0000-0000444F0000}"/>
    <cellStyle name="Normal 2 3 4 3 7" xfId="11882" xr:uid="{00000000-0005-0000-0000-00006A2E0000}"/>
    <cellStyle name="Normal 2 3 4 3 7 3" xfId="26980" xr:uid="{00000000-0005-0000-0000-000064690000}"/>
    <cellStyle name="Normal 2 3 4 3 8" xfId="6861" xr:uid="{00000000-0005-0000-0000-0000CD1A0000}"/>
    <cellStyle name="Normal 2 3 4 3 8 3" xfId="21963" xr:uid="{00000000-0005-0000-0000-0000CB550000}"/>
    <cellStyle name="Normal 2 3 4 4" xfId="1886" xr:uid="{00000000-0005-0000-0000-00005E070000}"/>
    <cellStyle name="Normal 2 3 4 4 2" xfId="2309" xr:uid="{00000000-0005-0000-0000-000005090000}"/>
    <cellStyle name="Normal 2 3 4 4 2 2" xfId="3148" xr:uid="{00000000-0005-0000-0000-00004C0C0000}"/>
    <cellStyle name="Normal 2 3 4 4 2 2 2" xfId="4838" xr:uid="{00000000-0005-0000-0000-0000E6120000}"/>
    <cellStyle name="Normal 2 3 4 4 2 2 2 2" xfId="14911" xr:uid="{00000000-0005-0000-0000-00003F3A0000}"/>
    <cellStyle name="Normal 2 3 4 4 2 2 2 2 3" xfId="30009" xr:uid="{00000000-0005-0000-0000-000039750000}"/>
    <cellStyle name="Normal 2 3 4 4 2 2 2 3" xfId="9891" xr:uid="{00000000-0005-0000-0000-0000A3260000}"/>
    <cellStyle name="Normal 2 3 4 4 2 2 2 3 3" xfId="24992" xr:uid="{00000000-0005-0000-0000-0000A0610000}"/>
    <cellStyle name="Normal 2 3 4 4 2 2 2 5" xfId="19979" xr:uid="{00000000-0005-0000-0000-00000B4E0000}"/>
    <cellStyle name="Normal 2 3 4 4 2 2 3" xfId="6530" xr:uid="{00000000-0005-0000-0000-000082190000}"/>
    <cellStyle name="Normal 2 3 4 4 2 2 3 2" xfId="16582" xr:uid="{00000000-0005-0000-0000-0000C6400000}"/>
    <cellStyle name="Normal 2 3 4 4 2 2 3 3" xfId="11562" xr:uid="{00000000-0005-0000-0000-00002A2D0000}"/>
    <cellStyle name="Normal 2 3 4 4 2 2 3 3 3" xfId="26663" xr:uid="{00000000-0005-0000-0000-000027680000}"/>
    <cellStyle name="Normal 2 3 4 4 2 2 3 5" xfId="21650" xr:uid="{00000000-0005-0000-0000-000092540000}"/>
    <cellStyle name="Normal 2 3 4 4 2 2 4" xfId="13240" xr:uid="{00000000-0005-0000-0000-0000B8330000}"/>
    <cellStyle name="Normal 2 3 4 4 2 2 4 3" xfId="28338" xr:uid="{00000000-0005-0000-0000-0000B26E0000}"/>
    <cellStyle name="Normal 2 3 4 4 2 2 5" xfId="8219" xr:uid="{00000000-0005-0000-0000-00001B200000}"/>
    <cellStyle name="Normal 2 3 4 4 2 2 5 3" xfId="23321" xr:uid="{00000000-0005-0000-0000-0000195B0000}"/>
    <cellStyle name="Normal 2 3 4 4 2 2 7" xfId="18308" xr:uid="{00000000-0005-0000-0000-000084470000}"/>
    <cellStyle name="Normal 2 3 4 4 2 3" xfId="4001" xr:uid="{00000000-0005-0000-0000-0000A10F0000}"/>
    <cellStyle name="Normal 2 3 4 4 2 3 2" xfId="14075" xr:uid="{00000000-0005-0000-0000-0000FB360000}"/>
    <cellStyle name="Normal 2 3 4 4 2 3 2 3" xfId="29173" xr:uid="{00000000-0005-0000-0000-0000F5710000}"/>
    <cellStyle name="Normal 2 3 4 4 2 3 3" xfId="9055" xr:uid="{00000000-0005-0000-0000-00005F230000}"/>
    <cellStyle name="Normal 2 3 4 4 2 3 3 3" xfId="24156" xr:uid="{00000000-0005-0000-0000-00005C5E0000}"/>
    <cellStyle name="Normal 2 3 4 4 2 3 5" xfId="19143" xr:uid="{00000000-0005-0000-0000-0000C74A0000}"/>
    <cellStyle name="Normal 2 3 4 4 2 4" xfId="5694" xr:uid="{00000000-0005-0000-0000-00003E160000}"/>
    <cellStyle name="Normal 2 3 4 4 2 4 2" xfId="15746" xr:uid="{00000000-0005-0000-0000-0000823D0000}"/>
    <cellStyle name="Normal 2 3 4 4 2 4 2 3" xfId="30844" xr:uid="{00000000-0005-0000-0000-00007C780000}"/>
    <cellStyle name="Normal 2 3 4 4 2 4 3" xfId="10726" xr:uid="{00000000-0005-0000-0000-0000E6290000}"/>
    <cellStyle name="Normal 2 3 4 4 2 4 3 3" xfId="25827" xr:uid="{00000000-0005-0000-0000-0000E3640000}"/>
    <cellStyle name="Normal 2 3 4 4 2 4 5" xfId="20814" xr:uid="{00000000-0005-0000-0000-00004E510000}"/>
    <cellStyle name="Normal 2 3 4 4 2 5" xfId="12404" xr:uid="{00000000-0005-0000-0000-000074300000}"/>
    <cellStyle name="Normal 2 3 4 4 2 5 3" xfId="27502" xr:uid="{00000000-0005-0000-0000-00006E6B0000}"/>
    <cellStyle name="Normal 2 3 4 4 2 6" xfId="7383" xr:uid="{00000000-0005-0000-0000-0000D71C0000}"/>
    <cellStyle name="Normal 2 3 4 4 2 6 3" xfId="22485" xr:uid="{00000000-0005-0000-0000-0000D5570000}"/>
    <cellStyle name="Normal 2 3 4 4 2 8" xfId="17472" xr:uid="{00000000-0005-0000-0000-000040440000}"/>
    <cellStyle name="Normal 2 3 4 4 3" xfId="2730" xr:uid="{00000000-0005-0000-0000-0000AA0A0000}"/>
    <cellStyle name="Normal 2 3 4 4 3 2" xfId="4420" xr:uid="{00000000-0005-0000-0000-000044110000}"/>
    <cellStyle name="Normal 2 3 4 4 3 2 2" xfId="14493" xr:uid="{00000000-0005-0000-0000-00009D380000}"/>
    <cellStyle name="Normal 2 3 4 4 3 2 2 3" xfId="29591" xr:uid="{00000000-0005-0000-0000-000097730000}"/>
    <cellStyle name="Normal 2 3 4 4 3 2 3" xfId="9473" xr:uid="{00000000-0005-0000-0000-000001250000}"/>
    <cellStyle name="Normal 2 3 4 4 3 2 3 3" xfId="24574" xr:uid="{00000000-0005-0000-0000-0000FE5F0000}"/>
    <cellStyle name="Normal 2 3 4 4 3 2 5" xfId="19561" xr:uid="{00000000-0005-0000-0000-0000694C0000}"/>
    <cellStyle name="Normal 2 3 4 4 3 3" xfId="6112" xr:uid="{00000000-0005-0000-0000-0000E0170000}"/>
    <cellStyle name="Normal 2 3 4 4 3 3 2" xfId="16164" xr:uid="{00000000-0005-0000-0000-0000243F0000}"/>
    <cellStyle name="Normal 2 3 4 4 3 3 3" xfId="11144" xr:uid="{00000000-0005-0000-0000-0000882B0000}"/>
    <cellStyle name="Normal 2 3 4 4 3 3 3 3" xfId="26245" xr:uid="{00000000-0005-0000-0000-000085660000}"/>
    <cellStyle name="Normal 2 3 4 4 3 3 5" xfId="21232" xr:uid="{00000000-0005-0000-0000-0000F0520000}"/>
    <cellStyle name="Normal 2 3 4 4 3 4" xfId="12822" xr:uid="{00000000-0005-0000-0000-000016320000}"/>
    <cellStyle name="Normal 2 3 4 4 3 4 3" xfId="27920" xr:uid="{00000000-0005-0000-0000-0000106D0000}"/>
    <cellStyle name="Normal 2 3 4 4 3 5" xfId="7801" xr:uid="{00000000-0005-0000-0000-0000791E0000}"/>
    <cellStyle name="Normal 2 3 4 4 3 5 3" xfId="22903" xr:uid="{00000000-0005-0000-0000-000077590000}"/>
    <cellStyle name="Normal 2 3 4 4 3 7" xfId="17890" xr:uid="{00000000-0005-0000-0000-0000E2450000}"/>
    <cellStyle name="Normal 2 3 4 4 4" xfId="3583" xr:uid="{00000000-0005-0000-0000-0000FF0D0000}"/>
    <cellStyle name="Normal 2 3 4 4 4 2" xfId="13657" xr:uid="{00000000-0005-0000-0000-000059350000}"/>
    <cellStyle name="Normal 2 3 4 4 4 2 3" xfId="28755" xr:uid="{00000000-0005-0000-0000-000053700000}"/>
    <cellStyle name="Normal 2 3 4 4 4 3" xfId="8637" xr:uid="{00000000-0005-0000-0000-0000BD210000}"/>
    <cellStyle name="Normal 2 3 4 4 4 3 3" xfId="23738" xr:uid="{00000000-0005-0000-0000-0000BA5C0000}"/>
    <cellStyle name="Normal 2 3 4 4 4 5" xfId="18725" xr:uid="{00000000-0005-0000-0000-000025490000}"/>
    <cellStyle name="Normal 2 3 4 4 5" xfId="5276" xr:uid="{00000000-0005-0000-0000-00009C140000}"/>
    <cellStyle name="Normal 2 3 4 4 5 2" xfId="15328" xr:uid="{00000000-0005-0000-0000-0000E03B0000}"/>
    <cellStyle name="Normal 2 3 4 4 5 2 3" xfId="30426" xr:uid="{00000000-0005-0000-0000-0000DA760000}"/>
    <cellStyle name="Normal 2 3 4 4 5 3" xfId="10308" xr:uid="{00000000-0005-0000-0000-000044280000}"/>
    <cellStyle name="Normal 2 3 4 4 5 3 3" xfId="25409" xr:uid="{00000000-0005-0000-0000-000041630000}"/>
    <cellStyle name="Normal 2 3 4 4 5 5" xfId="20396" xr:uid="{00000000-0005-0000-0000-0000AC4F0000}"/>
    <cellStyle name="Normal 2 3 4 4 6" xfId="11986" xr:uid="{00000000-0005-0000-0000-0000D22E0000}"/>
    <cellStyle name="Normal 2 3 4 4 6 3" xfId="27084" xr:uid="{00000000-0005-0000-0000-0000CC690000}"/>
    <cellStyle name="Normal 2 3 4 4 7" xfId="6965" xr:uid="{00000000-0005-0000-0000-0000351B0000}"/>
    <cellStyle name="Normal 2 3 4 4 7 3" xfId="22067" xr:uid="{00000000-0005-0000-0000-000033560000}"/>
    <cellStyle name="Normal 2 3 4 4 9" xfId="17054" xr:uid="{00000000-0005-0000-0000-00009E420000}"/>
    <cellStyle name="Normal 2 3 4 5" xfId="2099" xr:uid="{00000000-0005-0000-0000-000033080000}"/>
    <cellStyle name="Normal 2 3 4 5 2" xfId="2940" xr:uid="{00000000-0005-0000-0000-00007C0B0000}"/>
    <cellStyle name="Normal 2 3 4 5 2 2" xfId="4630" xr:uid="{00000000-0005-0000-0000-000016120000}"/>
    <cellStyle name="Normal 2 3 4 5 2 2 2" xfId="14703" xr:uid="{00000000-0005-0000-0000-00006F390000}"/>
    <cellStyle name="Normal 2 3 4 5 2 2 2 3" xfId="29801" xr:uid="{00000000-0005-0000-0000-000069740000}"/>
    <cellStyle name="Normal 2 3 4 5 2 2 3" xfId="9683" xr:uid="{00000000-0005-0000-0000-0000D3250000}"/>
    <cellStyle name="Normal 2 3 4 5 2 2 3 3" xfId="24784" xr:uid="{00000000-0005-0000-0000-0000D0600000}"/>
    <cellStyle name="Normal 2 3 4 5 2 2 5" xfId="19771" xr:uid="{00000000-0005-0000-0000-00003B4D0000}"/>
    <cellStyle name="Normal 2 3 4 5 2 3" xfId="6322" xr:uid="{00000000-0005-0000-0000-0000B2180000}"/>
    <cellStyle name="Normal 2 3 4 5 2 3 2" xfId="16374" xr:uid="{00000000-0005-0000-0000-0000F63F0000}"/>
    <cellStyle name="Normal 2 3 4 5 2 3 3" xfId="11354" xr:uid="{00000000-0005-0000-0000-00005A2C0000}"/>
    <cellStyle name="Normal 2 3 4 5 2 3 3 3" xfId="26455" xr:uid="{00000000-0005-0000-0000-000057670000}"/>
    <cellStyle name="Normal 2 3 4 5 2 3 5" xfId="21442" xr:uid="{00000000-0005-0000-0000-0000C2530000}"/>
    <cellStyle name="Normal 2 3 4 5 2 4" xfId="13032" xr:uid="{00000000-0005-0000-0000-0000E8320000}"/>
    <cellStyle name="Normal 2 3 4 5 2 4 3" xfId="28130" xr:uid="{00000000-0005-0000-0000-0000E26D0000}"/>
    <cellStyle name="Normal 2 3 4 5 2 5" xfId="8011" xr:uid="{00000000-0005-0000-0000-00004B1F0000}"/>
    <cellStyle name="Normal 2 3 4 5 2 5 3" xfId="23113" xr:uid="{00000000-0005-0000-0000-0000495A0000}"/>
    <cellStyle name="Normal 2 3 4 5 2 7" xfId="18100" xr:uid="{00000000-0005-0000-0000-0000B4460000}"/>
    <cellStyle name="Normal 2 3 4 5 3" xfId="3793" xr:uid="{00000000-0005-0000-0000-0000D10E0000}"/>
    <cellStyle name="Normal 2 3 4 5 3 2" xfId="13867" xr:uid="{00000000-0005-0000-0000-00002B360000}"/>
    <cellStyle name="Normal 2 3 4 5 3 2 3" xfId="28965" xr:uid="{00000000-0005-0000-0000-000025710000}"/>
    <cellStyle name="Normal 2 3 4 5 3 3" xfId="8847" xr:uid="{00000000-0005-0000-0000-00008F220000}"/>
    <cellStyle name="Normal 2 3 4 5 3 3 3" xfId="23948" xr:uid="{00000000-0005-0000-0000-00008C5D0000}"/>
    <cellStyle name="Normal 2 3 4 5 3 5" xfId="18935" xr:uid="{00000000-0005-0000-0000-0000F7490000}"/>
    <cellStyle name="Normal 2 3 4 5 4" xfId="5486" xr:uid="{00000000-0005-0000-0000-00006E150000}"/>
    <cellStyle name="Normal 2 3 4 5 4 2" xfId="15538" xr:uid="{00000000-0005-0000-0000-0000B23C0000}"/>
    <cellStyle name="Normal 2 3 4 5 4 2 3" xfId="30636" xr:uid="{00000000-0005-0000-0000-0000AC770000}"/>
    <cellStyle name="Normal 2 3 4 5 4 3" xfId="10518" xr:uid="{00000000-0005-0000-0000-000016290000}"/>
    <cellStyle name="Normal 2 3 4 5 4 3 3" xfId="25619" xr:uid="{00000000-0005-0000-0000-000013640000}"/>
    <cellStyle name="Normal 2 3 4 5 4 5" xfId="20606" xr:uid="{00000000-0005-0000-0000-00007E500000}"/>
    <cellStyle name="Normal 2 3 4 5 5" xfId="12196" xr:uid="{00000000-0005-0000-0000-0000A42F0000}"/>
    <cellStyle name="Normal 2 3 4 5 5 3" xfId="27294" xr:uid="{00000000-0005-0000-0000-00009E6A0000}"/>
    <cellStyle name="Normal 2 3 4 5 6" xfId="7175" xr:uid="{00000000-0005-0000-0000-0000071C0000}"/>
    <cellStyle name="Normal 2 3 4 5 6 3" xfId="22277" xr:uid="{00000000-0005-0000-0000-000005570000}"/>
    <cellStyle name="Normal 2 3 4 5 8" xfId="17264" xr:uid="{00000000-0005-0000-0000-000070430000}"/>
    <cellStyle name="Normal 2 3 4 6" xfId="2520" xr:uid="{00000000-0005-0000-0000-0000D8090000}"/>
    <cellStyle name="Normal 2 3 4 6 2" xfId="4212" xr:uid="{00000000-0005-0000-0000-000074100000}"/>
    <cellStyle name="Normal 2 3 4 6 2 2" xfId="14285" xr:uid="{00000000-0005-0000-0000-0000CD370000}"/>
    <cellStyle name="Normal 2 3 4 6 2 2 3" xfId="29383" xr:uid="{00000000-0005-0000-0000-0000C7720000}"/>
    <cellStyle name="Normal 2 3 4 6 2 3" xfId="9265" xr:uid="{00000000-0005-0000-0000-000031240000}"/>
    <cellStyle name="Normal 2 3 4 6 2 3 3" xfId="24366" xr:uid="{00000000-0005-0000-0000-00002E5F0000}"/>
    <cellStyle name="Normal 2 3 4 6 2 5" xfId="19353" xr:uid="{00000000-0005-0000-0000-0000994B0000}"/>
    <cellStyle name="Normal 2 3 4 6 3" xfId="5904" xr:uid="{00000000-0005-0000-0000-000010170000}"/>
    <cellStyle name="Normal 2 3 4 6 3 2" xfId="15956" xr:uid="{00000000-0005-0000-0000-0000543E0000}"/>
    <cellStyle name="Normal 2 3 4 6 3 3" xfId="10936" xr:uid="{00000000-0005-0000-0000-0000B82A0000}"/>
    <cellStyle name="Normal 2 3 4 6 3 3 3" xfId="26037" xr:uid="{00000000-0005-0000-0000-0000B5650000}"/>
    <cellStyle name="Normal 2 3 4 6 3 5" xfId="21024" xr:uid="{00000000-0005-0000-0000-000020520000}"/>
    <cellStyle name="Normal 2 3 4 6 4" xfId="12614" xr:uid="{00000000-0005-0000-0000-000046310000}"/>
    <cellStyle name="Normal 2 3 4 6 4 3" xfId="27712" xr:uid="{00000000-0005-0000-0000-0000406C0000}"/>
    <cellStyle name="Normal 2 3 4 6 5" xfId="7593" xr:uid="{00000000-0005-0000-0000-0000A91D0000}"/>
    <cellStyle name="Normal 2 3 4 6 5 3" xfId="22695" xr:uid="{00000000-0005-0000-0000-0000A7580000}"/>
    <cellStyle name="Normal 2 3 4 6 7" xfId="17682" xr:uid="{00000000-0005-0000-0000-000012450000}"/>
    <cellStyle name="Normal 2 3 4 7" xfId="3371" xr:uid="{00000000-0005-0000-0000-00002B0D0000}"/>
    <cellStyle name="Normal 2 3 4 7 2" xfId="13449" xr:uid="{00000000-0005-0000-0000-000089340000}"/>
    <cellStyle name="Normal 2 3 4 7 2 3" xfId="28547" xr:uid="{00000000-0005-0000-0000-0000836F0000}"/>
    <cellStyle name="Normal 2 3 4 7 3" xfId="8429" xr:uid="{00000000-0005-0000-0000-0000ED200000}"/>
    <cellStyle name="Normal 2 3 4 7 3 3" xfId="23530" xr:uid="{00000000-0005-0000-0000-0000EA5B0000}"/>
    <cellStyle name="Normal 2 3 4 7 5" xfId="18517" xr:uid="{00000000-0005-0000-0000-000055480000}"/>
    <cellStyle name="Normal 2 3 4 8" xfId="5065" xr:uid="{00000000-0005-0000-0000-0000C9130000}"/>
    <cellStyle name="Normal 2 3 4 8 2" xfId="15120" xr:uid="{00000000-0005-0000-0000-0000103B0000}"/>
    <cellStyle name="Normal 2 3 4 8 2 3" xfId="30218" xr:uid="{00000000-0005-0000-0000-00000A760000}"/>
    <cellStyle name="Normal 2 3 4 8 3" xfId="10100" xr:uid="{00000000-0005-0000-0000-000074270000}"/>
    <cellStyle name="Normal 2 3 4 8 3 3" xfId="25201" xr:uid="{00000000-0005-0000-0000-000071620000}"/>
    <cellStyle name="Normal 2 3 4 8 5" xfId="20188" xr:uid="{00000000-0005-0000-0000-0000DC4E0000}"/>
    <cellStyle name="Normal 2 3 4 9" xfId="11776" xr:uid="{00000000-0005-0000-0000-0000002E0000}"/>
    <cellStyle name="Normal 2 3 4 9 3" xfId="26876" xr:uid="{00000000-0005-0000-0000-0000FC680000}"/>
    <cellStyle name="Normal 2 3 5" xfId="1427" xr:uid="{00000000-0005-0000-0000-000093050000}"/>
    <cellStyle name="Normal 2 3 5 10" xfId="6756" xr:uid="{00000000-0005-0000-0000-0000641A0000}"/>
    <cellStyle name="Normal 2 3 5 10 3" xfId="21860" xr:uid="{00000000-0005-0000-0000-000064550000}"/>
    <cellStyle name="Normal 2 3 5 12" xfId="16845" xr:uid="{00000000-0005-0000-0000-0000CD410000}"/>
    <cellStyle name="Normal 2 3 5 2" xfId="1720" xr:uid="{00000000-0005-0000-0000-0000B8060000}"/>
    <cellStyle name="Normal 2 3 5 2 11" xfId="16899" xr:uid="{00000000-0005-0000-0000-000003420000}"/>
    <cellStyle name="Normal 2 3 5 2 2" xfId="1828" xr:uid="{00000000-0005-0000-0000-000024070000}"/>
    <cellStyle name="Normal 2 3 5 2 2 10" xfId="17003" xr:uid="{00000000-0005-0000-0000-00006B420000}"/>
    <cellStyle name="Normal 2 3 5 2 2 2" xfId="2045" xr:uid="{00000000-0005-0000-0000-0000FD070000}"/>
    <cellStyle name="Normal 2 3 5 2 2 2 2" xfId="2466" xr:uid="{00000000-0005-0000-0000-0000A2090000}"/>
    <cellStyle name="Normal 2 3 5 2 2 2 2 2" xfId="3305" xr:uid="{00000000-0005-0000-0000-0000E90C0000}"/>
    <cellStyle name="Normal 2 3 5 2 2 2 2 2 2" xfId="4995" xr:uid="{00000000-0005-0000-0000-000083130000}"/>
    <cellStyle name="Normal 2 3 5 2 2 2 2 2 2 2" xfId="15068" xr:uid="{00000000-0005-0000-0000-0000DC3A0000}"/>
    <cellStyle name="Normal 2 3 5 2 2 2 2 2 2 2 3" xfId="30166" xr:uid="{00000000-0005-0000-0000-0000D6750000}"/>
    <cellStyle name="Normal 2 3 5 2 2 2 2 2 2 3" xfId="10048" xr:uid="{00000000-0005-0000-0000-000040270000}"/>
    <cellStyle name="Normal 2 3 5 2 2 2 2 2 2 3 3" xfId="25149" xr:uid="{00000000-0005-0000-0000-00003D620000}"/>
    <cellStyle name="Normal 2 3 5 2 2 2 2 2 2 5" xfId="20136" xr:uid="{00000000-0005-0000-0000-0000A84E0000}"/>
    <cellStyle name="Normal 2 3 5 2 2 2 2 2 3" xfId="6687" xr:uid="{00000000-0005-0000-0000-00001F1A0000}"/>
    <cellStyle name="Normal 2 3 5 2 2 2 2 2 3 2" xfId="16739" xr:uid="{00000000-0005-0000-0000-000063410000}"/>
    <cellStyle name="Normal 2 3 5 2 2 2 2 2 3 3" xfId="11719" xr:uid="{00000000-0005-0000-0000-0000C72D0000}"/>
    <cellStyle name="Normal 2 3 5 2 2 2 2 2 3 3 3" xfId="26820" xr:uid="{00000000-0005-0000-0000-0000C4680000}"/>
    <cellStyle name="Normal 2 3 5 2 2 2 2 2 3 5" xfId="21807" xr:uid="{00000000-0005-0000-0000-00002F550000}"/>
    <cellStyle name="Normal 2 3 5 2 2 2 2 2 4" xfId="13397" xr:uid="{00000000-0005-0000-0000-000055340000}"/>
    <cellStyle name="Normal 2 3 5 2 2 2 2 2 4 3" xfId="28495" xr:uid="{00000000-0005-0000-0000-00004F6F0000}"/>
    <cellStyle name="Normal 2 3 5 2 2 2 2 2 5" xfId="8376" xr:uid="{00000000-0005-0000-0000-0000B8200000}"/>
    <cellStyle name="Normal 2 3 5 2 2 2 2 2 5 3" xfId="23478" xr:uid="{00000000-0005-0000-0000-0000B65B0000}"/>
    <cellStyle name="Normal 2 3 5 2 2 2 2 2 7" xfId="18465" xr:uid="{00000000-0005-0000-0000-000021480000}"/>
    <cellStyle name="Normal 2 3 5 2 2 2 2 3" xfId="4158" xr:uid="{00000000-0005-0000-0000-00003E100000}"/>
    <cellStyle name="Normal 2 3 5 2 2 2 2 3 2" xfId="14232" xr:uid="{00000000-0005-0000-0000-000098370000}"/>
    <cellStyle name="Normal 2 3 5 2 2 2 2 3 2 3" xfId="29330" xr:uid="{00000000-0005-0000-0000-000092720000}"/>
    <cellStyle name="Normal 2 3 5 2 2 2 2 3 3" xfId="9212" xr:uid="{00000000-0005-0000-0000-0000FC230000}"/>
    <cellStyle name="Normal 2 3 5 2 2 2 2 3 3 3" xfId="24313" xr:uid="{00000000-0005-0000-0000-0000F95E0000}"/>
    <cellStyle name="Normal 2 3 5 2 2 2 2 3 5" xfId="19300" xr:uid="{00000000-0005-0000-0000-0000644B0000}"/>
    <cellStyle name="Normal 2 3 5 2 2 2 2 4" xfId="5851" xr:uid="{00000000-0005-0000-0000-0000DB160000}"/>
    <cellStyle name="Normal 2 3 5 2 2 2 2 4 2" xfId="15903" xr:uid="{00000000-0005-0000-0000-00001F3E0000}"/>
    <cellStyle name="Normal 2 3 5 2 2 2 2 4 3" xfId="10883" xr:uid="{00000000-0005-0000-0000-0000832A0000}"/>
    <cellStyle name="Normal 2 3 5 2 2 2 2 4 3 3" xfId="25984" xr:uid="{00000000-0005-0000-0000-000080650000}"/>
    <cellStyle name="Normal 2 3 5 2 2 2 2 4 5" xfId="20971" xr:uid="{00000000-0005-0000-0000-0000EB510000}"/>
    <cellStyle name="Normal 2 3 5 2 2 2 2 5" xfId="12561" xr:uid="{00000000-0005-0000-0000-000011310000}"/>
    <cellStyle name="Normal 2 3 5 2 2 2 2 5 3" xfId="27659" xr:uid="{00000000-0005-0000-0000-00000B6C0000}"/>
    <cellStyle name="Normal 2 3 5 2 2 2 2 6" xfId="7540" xr:uid="{00000000-0005-0000-0000-0000741D0000}"/>
    <cellStyle name="Normal 2 3 5 2 2 2 2 6 3" xfId="22642" xr:uid="{00000000-0005-0000-0000-000072580000}"/>
    <cellStyle name="Normal 2 3 5 2 2 2 2 8" xfId="17629" xr:uid="{00000000-0005-0000-0000-0000DD440000}"/>
    <cellStyle name="Normal 2 3 5 2 2 2 3" xfId="2887" xr:uid="{00000000-0005-0000-0000-0000470B0000}"/>
    <cellStyle name="Normal 2 3 5 2 2 2 3 2" xfId="4577" xr:uid="{00000000-0005-0000-0000-0000E1110000}"/>
    <cellStyle name="Normal 2 3 5 2 2 2 3 2 2" xfId="14650" xr:uid="{00000000-0005-0000-0000-00003A390000}"/>
    <cellStyle name="Normal 2 3 5 2 2 2 3 2 2 3" xfId="29748" xr:uid="{00000000-0005-0000-0000-000034740000}"/>
    <cellStyle name="Normal 2 3 5 2 2 2 3 2 3" xfId="9630" xr:uid="{00000000-0005-0000-0000-00009E250000}"/>
    <cellStyle name="Normal 2 3 5 2 2 2 3 2 3 3" xfId="24731" xr:uid="{00000000-0005-0000-0000-00009B600000}"/>
    <cellStyle name="Normal 2 3 5 2 2 2 3 2 5" xfId="19718" xr:uid="{00000000-0005-0000-0000-0000064D0000}"/>
    <cellStyle name="Normal 2 3 5 2 2 2 3 3" xfId="6269" xr:uid="{00000000-0005-0000-0000-00007D180000}"/>
    <cellStyle name="Normal 2 3 5 2 2 2 3 3 2" xfId="16321" xr:uid="{00000000-0005-0000-0000-0000C13F0000}"/>
    <cellStyle name="Normal 2 3 5 2 2 2 3 3 3" xfId="11301" xr:uid="{00000000-0005-0000-0000-0000252C0000}"/>
    <cellStyle name="Normal 2 3 5 2 2 2 3 3 3 3" xfId="26402" xr:uid="{00000000-0005-0000-0000-000022670000}"/>
    <cellStyle name="Normal 2 3 5 2 2 2 3 3 5" xfId="21389" xr:uid="{00000000-0005-0000-0000-00008D530000}"/>
    <cellStyle name="Normal 2 3 5 2 2 2 3 4" xfId="12979" xr:uid="{00000000-0005-0000-0000-0000B3320000}"/>
    <cellStyle name="Normal 2 3 5 2 2 2 3 4 3" xfId="28077" xr:uid="{00000000-0005-0000-0000-0000AD6D0000}"/>
    <cellStyle name="Normal 2 3 5 2 2 2 3 5" xfId="7958" xr:uid="{00000000-0005-0000-0000-0000161F0000}"/>
    <cellStyle name="Normal 2 3 5 2 2 2 3 5 3" xfId="23060" xr:uid="{00000000-0005-0000-0000-0000145A0000}"/>
    <cellStyle name="Normal 2 3 5 2 2 2 3 7" xfId="18047" xr:uid="{00000000-0005-0000-0000-00007F460000}"/>
    <cellStyle name="Normal 2 3 5 2 2 2 4" xfId="3740" xr:uid="{00000000-0005-0000-0000-00009C0E0000}"/>
    <cellStyle name="Normal 2 3 5 2 2 2 4 2" xfId="13814" xr:uid="{00000000-0005-0000-0000-0000F6350000}"/>
    <cellStyle name="Normal 2 3 5 2 2 2 4 2 3" xfId="28912" xr:uid="{00000000-0005-0000-0000-0000F0700000}"/>
    <cellStyle name="Normal 2 3 5 2 2 2 4 3" xfId="8794" xr:uid="{00000000-0005-0000-0000-00005A220000}"/>
    <cellStyle name="Normal 2 3 5 2 2 2 4 3 3" xfId="23895" xr:uid="{00000000-0005-0000-0000-0000575D0000}"/>
    <cellStyle name="Normal 2 3 5 2 2 2 4 5" xfId="18882" xr:uid="{00000000-0005-0000-0000-0000C2490000}"/>
    <cellStyle name="Normal 2 3 5 2 2 2 5" xfId="5433" xr:uid="{00000000-0005-0000-0000-000039150000}"/>
    <cellStyle name="Normal 2 3 5 2 2 2 5 2" xfId="15485" xr:uid="{00000000-0005-0000-0000-00007D3C0000}"/>
    <cellStyle name="Normal 2 3 5 2 2 2 5 2 3" xfId="30583" xr:uid="{00000000-0005-0000-0000-000077770000}"/>
    <cellStyle name="Normal 2 3 5 2 2 2 5 3" xfId="10465" xr:uid="{00000000-0005-0000-0000-0000E1280000}"/>
    <cellStyle name="Normal 2 3 5 2 2 2 5 3 3" xfId="25566" xr:uid="{00000000-0005-0000-0000-0000DE630000}"/>
    <cellStyle name="Normal 2 3 5 2 2 2 5 5" xfId="20553" xr:uid="{00000000-0005-0000-0000-000049500000}"/>
    <cellStyle name="Normal 2 3 5 2 2 2 6" xfId="12143" xr:uid="{00000000-0005-0000-0000-00006F2F0000}"/>
    <cellStyle name="Normal 2 3 5 2 2 2 6 3" xfId="27241" xr:uid="{00000000-0005-0000-0000-0000696A0000}"/>
    <cellStyle name="Normal 2 3 5 2 2 2 7" xfId="7122" xr:uid="{00000000-0005-0000-0000-0000D21B0000}"/>
    <cellStyle name="Normal 2 3 5 2 2 2 7 3" xfId="22224" xr:uid="{00000000-0005-0000-0000-0000D0560000}"/>
    <cellStyle name="Normal 2 3 5 2 2 2 9" xfId="17211" xr:uid="{00000000-0005-0000-0000-00003B430000}"/>
    <cellStyle name="Normal 2 3 5 2 2 3" xfId="2258" xr:uid="{00000000-0005-0000-0000-0000D2080000}"/>
    <cellStyle name="Normal 2 3 5 2 2 3 2" xfId="3097" xr:uid="{00000000-0005-0000-0000-0000190C0000}"/>
    <cellStyle name="Normal 2 3 5 2 2 3 2 2" xfId="4787" xr:uid="{00000000-0005-0000-0000-0000B3120000}"/>
    <cellStyle name="Normal 2 3 5 2 2 3 2 2 2" xfId="14860" xr:uid="{00000000-0005-0000-0000-00000C3A0000}"/>
    <cellStyle name="Normal 2 3 5 2 2 3 2 2 2 3" xfId="29958" xr:uid="{00000000-0005-0000-0000-000006750000}"/>
    <cellStyle name="Normal 2 3 5 2 2 3 2 2 3" xfId="9840" xr:uid="{00000000-0005-0000-0000-000070260000}"/>
    <cellStyle name="Normal 2 3 5 2 2 3 2 2 3 3" xfId="24941" xr:uid="{00000000-0005-0000-0000-00006D610000}"/>
    <cellStyle name="Normal 2 3 5 2 2 3 2 2 5" xfId="19928" xr:uid="{00000000-0005-0000-0000-0000D84D0000}"/>
    <cellStyle name="Normal 2 3 5 2 2 3 2 3" xfId="6479" xr:uid="{00000000-0005-0000-0000-00004F190000}"/>
    <cellStyle name="Normal 2 3 5 2 2 3 2 3 2" xfId="16531" xr:uid="{00000000-0005-0000-0000-000093400000}"/>
    <cellStyle name="Normal 2 3 5 2 2 3 2 3 3" xfId="11511" xr:uid="{00000000-0005-0000-0000-0000F72C0000}"/>
    <cellStyle name="Normal 2 3 5 2 2 3 2 3 3 3" xfId="26612" xr:uid="{00000000-0005-0000-0000-0000F4670000}"/>
    <cellStyle name="Normal 2 3 5 2 2 3 2 3 5" xfId="21599" xr:uid="{00000000-0005-0000-0000-00005F540000}"/>
    <cellStyle name="Normal 2 3 5 2 2 3 2 4" xfId="13189" xr:uid="{00000000-0005-0000-0000-000085330000}"/>
    <cellStyle name="Normal 2 3 5 2 2 3 2 4 3" xfId="28287" xr:uid="{00000000-0005-0000-0000-00007F6E0000}"/>
    <cellStyle name="Normal 2 3 5 2 2 3 2 5" xfId="8168" xr:uid="{00000000-0005-0000-0000-0000E81F0000}"/>
    <cellStyle name="Normal 2 3 5 2 2 3 2 5 3" xfId="23270" xr:uid="{00000000-0005-0000-0000-0000E65A0000}"/>
    <cellStyle name="Normal 2 3 5 2 2 3 2 7" xfId="18257" xr:uid="{00000000-0005-0000-0000-000051470000}"/>
    <cellStyle name="Normal 2 3 5 2 2 3 3" xfId="3950" xr:uid="{00000000-0005-0000-0000-00006E0F0000}"/>
    <cellStyle name="Normal 2 3 5 2 2 3 3 2" xfId="14024" xr:uid="{00000000-0005-0000-0000-0000C8360000}"/>
    <cellStyle name="Normal 2 3 5 2 2 3 3 2 3" xfId="29122" xr:uid="{00000000-0005-0000-0000-0000C2710000}"/>
    <cellStyle name="Normal 2 3 5 2 2 3 3 3" xfId="9004" xr:uid="{00000000-0005-0000-0000-00002C230000}"/>
    <cellStyle name="Normal 2 3 5 2 2 3 3 3 3" xfId="24105" xr:uid="{00000000-0005-0000-0000-0000295E0000}"/>
    <cellStyle name="Normal 2 3 5 2 2 3 3 5" xfId="19092" xr:uid="{00000000-0005-0000-0000-0000944A0000}"/>
    <cellStyle name="Normal 2 3 5 2 2 3 4" xfId="5643" xr:uid="{00000000-0005-0000-0000-00000B160000}"/>
    <cellStyle name="Normal 2 3 5 2 2 3 4 2" xfId="15695" xr:uid="{00000000-0005-0000-0000-00004F3D0000}"/>
    <cellStyle name="Normal 2 3 5 2 2 3 4 2 3" xfId="30793" xr:uid="{00000000-0005-0000-0000-000049780000}"/>
    <cellStyle name="Normal 2 3 5 2 2 3 4 3" xfId="10675" xr:uid="{00000000-0005-0000-0000-0000B3290000}"/>
    <cellStyle name="Normal 2 3 5 2 2 3 4 3 3" xfId="25776" xr:uid="{00000000-0005-0000-0000-0000B0640000}"/>
    <cellStyle name="Normal 2 3 5 2 2 3 4 5" xfId="20763" xr:uid="{00000000-0005-0000-0000-00001B510000}"/>
    <cellStyle name="Normal 2 3 5 2 2 3 5" xfId="12353" xr:uid="{00000000-0005-0000-0000-000041300000}"/>
    <cellStyle name="Normal 2 3 5 2 2 3 5 3" xfId="27451" xr:uid="{00000000-0005-0000-0000-00003B6B0000}"/>
    <cellStyle name="Normal 2 3 5 2 2 3 6" xfId="7332" xr:uid="{00000000-0005-0000-0000-0000A41C0000}"/>
    <cellStyle name="Normal 2 3 5 2 2 3 6 3" xfId="22434" xr:uid="{00000000-0005-0000-0000-0000A2570000}"/>
    <cellStyle name="Normal 2 3 5 2 2 3 8" xfId="17421" xr:uid="{00000000-0005-0000-0000-00000D440000}"/>
    <cellStyle name="Normal 2 3 5 2 2 4" xfId="2679" xr:uid="{00000000-0005-0000-0000-0000770A0000}"/>
    <cellStyle name="Normal 2 3 5 2 2 4 2" xfId="4369" xr:uid="{00000000-0005-0000-0000-000011110000}"/>
    <cellStyle name="Normal 2 3 5 2 2 4 2 2" xfId="14442" xr:uid="{00000000-0005-0000-0000-00006A380000}"/>
    <cellStyle name="Normal 2 3 5 2 2 4 2 2 3" xfId="29540" xr:uid="{00000000-0005-0000-0000-000064730000}"/>
    <cellStyle name="Normal 2 3 5 2 2 4 2 3" xfId="9422" xr:uid="{00000000-0005-0000-0000-0000CE240000}"/>
    <cellStyle name="Normal 2 3 5 2 2 4 2 3 3" xfId="24523" xr:uid="{00000000-0005-0000-0000-0000CB5F0000}"/>
    <cellStyle name="Normal 2 3 5 2 2 4 2 5" xfId="19510" xr:uid="{00000000-0005-0000-0000-0000364C0000}"/>
    <cellStyle name="Normal 2 3 5 2 2 4 3" xfId="6061" xr:uid="{00000000-0005-0000-0000-0000AD170000}"/>
    <cellStyle name="Normal 2 3 5 2 2 4 3 2" xfId="16113" xr:uid="{00000000-0005-0000-0000-0000F13E0000}"/>
    <cellStyle name="Normal 2 3 5 2 2 4 3 3" xfId="11093" xr:uid="{00000000-0005-0000-0000-0000552B0000}"/>
    <cellStyle name="Normal 2 3 5 2 2 4 3 3 3" xfId="26194" xr:uid="{00000000-0005-0000-0000-000052660000}"/>
    <cellStyle name="Normal 2 3 5 2 2 4 3 5" xfId="21181" xr:uid="{00000000-0005-0000-0000-0000BD520000}"/>
    <cellStyle name="Normal 2 3 5 2 2 4 4" xfId="12771" xr:uid="{00000000-0005-0000-0000-0000E3310000}"/>
    <cellStyle name="Normal 2 3 5 2 2 4 4 3" xfId="27869" xr:uid="{00000000-0005-0000-0000-0000DD6C0000}"/>
    <cellStyle name="Normal 2 3 5 2 2 4 5" xfId="7750" xr:uid="{00000000-0005-0000-0000-0000461E0000}"/>
    <cellStyle name="Normal 2 3 5 2 2 4 5 3" xfId="22852" xr:uid="{00000000-0005-0000-0000-000044590000}"/>
    <cellStyle name="Normal 2 3 5 2 2 4 7" xfId="17839" xr:uid="{00000000-0005-0000-0000-0000AF450000}"/>
    <cellStyle name="Normal 2 3 5 2 2 5" xfId="3532" xr:uid="{00000000-0005-0000-0000-0000CC0D0000}"/>
    <cellStyle name="Normal 2 3 5 2 2 5 2" xfId="13606" xr:uid="{00000000-0005-0000-0000-000026350000}"/>
    <cellStyle name="Normal 2 3 5 2 2 5 2 3" xfId="28704" xr:uid="{00000000-0005-0000-0000-000020700000}"/>
    <cellStyle name="Normal 2 3 5 2 2 5 3" xfId="8586" xr:uid="{00000000-0005-0000-0000-00008A210000}"/>
    <cellStyle name="Normal 2 3 5 2 2 5 3 3" xfId="23687" xr:uid="{00000000-0005-0000-0000-0000875C0000}"/>
    <cellStyle name="Normal 2 3 5 2 2 5 5" xfId="18674" xr:uid="{00000000-0005-0000-0000-0000F2480000}"/>
    <cellStyle name="Normal 2 3 5 2 2 6" xfId="5225" xr:uid="{00000000-0005-0000-0000-000069140000}"/>
    <cellStyle name="Normal 2 3 5 2 2 6 2" xfId="15277" xr:uid="{00000000-0005-0000-0000-0000AD3B0000}"/>
    <cellStyle name="Normal 2 3 5 2 2 6 2 3" xfId="30375" xr:uid="{00000000-0005-0000-0000-0000A7760000}"/>
    <cellStyle name="Normal 2 3 5 2 2 6 3" xfId="10257" xr:uid="{00000000-0005-0000-0000-000011280000}"/>
    <cellStyle name="Normal 2 3 5 2 2 6 3 3" xfId="25358" xr:uid="{00000000-0005-0000-0000-00000E630000}"/>
    <cellStyle name="Normal 2 3 5 2 2 6 5" xfId="20345" xr:uid="{00000000-0005-0000-0000-0000794F0000}"/>
    <cellStyle name="Normal 2 3 5 2 2 7" xfId="11935" xr:uid="{00000000-0005-0000-0000-00009F2E0000}"/>
    <cellStyle name="Normal 2 3 5 2 2 7 3" xfId="27033" xr:uid="{00000000-0005-0000-0000-000099690000}"/>
    <cellStyle name="Normal 2 3 5 2 2 8" xfId="6914" xr:uid="{00000000-0005-0000-0000-0000021B0000}"/>
    <cellStyle name="Normal 2 3 5 2 2 8 3" xfId="22016" xr:uid="{00000000-0005-0000-0000-000000560000}"/>
    <cellStyle name="Normal 2 3 5 2 3" xfId="1941" xr:uid="{00000000-0005-0000-0000-000095070000}"/>
    <cellStyle name="Normal 2 3 5 2 3 2" xfId="2362" xr:uid="{00000000-0005-0000-0000-00003A090000}"/>
    <cellStyle name="Normal 2 3 5 2 3 2 2" xfId="3201" xr:uid="{00000000-0005-0000-0000-0000810C0000}"/>
    <cellStyle name="Normal 2 3 5 2 3 2 2 2" xfId="4891" xr:uid="{00000000-0005-0000-0000-00001B130000}"/>
    <cellStyle name="Normal 2 3 5 2 3 2 2 2 2" xfId="14964" xr:uid="{00000000-0005-0000-0000-0000743A0000}"/>
    <cellStyle name="Normal 2 3 5 2 3 2 2 2 2 3" xfId="30062" xr:uid="{00000000-0005-0000-0000-00006E750000}"/>
    <cellStyle name="Normal 2 3 5 2 3 2 2 2 3" xfId="9944" xr:uid="{00000000-0005-0000-0000-0000D8260000}"/>
    <cellStyle name="Normal 2 3 5 2 3 2 2 2 3 3" xfId="25045" xr:uid="{00000000-0005-0000-0000-0000D5610000}"/>
    <cellStyle name="Normal 2 3 5 2 3 2 2 2 5" xfId="20032" xr:uid="{00000000-0005-0000-0000-0000404E0000}"/>
    <cellStyle name="Normal 2 3 5 2 3 2 2 3" xfId="6583" xr:uid="{00000000-0005-0000-0000-0000B7190000}"/>
    <cellStyle name="Normal 2 3 5 2 3 2 2 3 2" xfId="16635" xr:uid="{00000000-0005-0000-0000-0000FB400000}"/>
    <cellStyle name="Normal 2 3 5 2 3 2 2 3 3" xfId="11615" xr:uid="{00000000-0005-0000-0000-00005F2D0000}"/>
    <cellStyle name="Normal 2 3 5 2 3 2 2 3 3 3" xfId="26716" xr:uid="{00000000-0005-0000-0000-00005C680000}"/>
    <cellStyle name="Normal 2 3 5 2 3 2 2 3 5" xfId="21703" xr:uid="{00000000-0005-0000-0000-0000C7540000}"/>
    <cellStyle name="Normal 2 3 5 2 3 2 2 4" xfId="13293" xr:uid="{00000000-0005-0000-0000-0000ED330000}"/>
    <cellStyle name="Normal 2 3 5 2 3 2 2 4 3" xfId="28391" xr:uid="{00000000-0005-0000-0000-0000E76E0000}"/>
    <cellStyle name="Normal 2 3 5 2 3 2 2 5" xfId="8272" xr:uid="{00000000-0005-0000-0000-000050200000}"/>
    <cellStyle name="Normal 2 3 5 2 3 2 2 5 3" xfId="23374" xr:uid="{00000000-0005-0000-0000-00004E5B0000}"/>
    <cellStyle name="Normal 2 3 5 2 3 2 2 7" xfId="18361" xr:uid="{00000000-0005-0000-0000-0000B9470000}"/>
    <cellStyle name="Normal 2 3 5 2 3 2 3" xfId="4054" xr:uid="{00000000-0005-0000-0000-0000D60F0000}"/>
    <cellStyle name="Normal 2 3 5 2 3 2 3 2" xfId="14128" xr:uid="{00000000-0005-0000-0000-000030370000}"/>
    <cellStyle name="Normal 2 3 5 2 3 2 3 2 3" xfId="29226" xr:uid="{00000000-0005-0000-0000-00002A720000}"/>
    <cellStyle name="Normal 2 3 5 2 3 2 3 3" xfId="9108" xr:uid="{00000000-0005-0000-0000-000094230000}"/>
    <cellStyle name="Normal 2 3 5 2 3 2 3 3 3" xfId="24209" xr:uid="{00000000-0005-0000-0000-0000915E0000}"/>
    <cellStyle name="Normal 2 3 5 2 3 2 3 5" xfId="19196" xr:uid="{00000000-0005-0000-0000-0000FC4A0000}"/>
    <cellStyle name="Normal 2 3 5 2 3 2 4" xfId="5747" xr:uid="{00000000-0005-0000-0000-000073160000}"/>
    <cellStyle name="Normal 2 3 5 2 3 2 4 2" xfId="15799" xr:uid="{00000000-0005-0000-0000-0000B73D0000}"/>
    <cellStyle name="Normal 2 3 5 2 3 2 4 2 3" xfId="30897" xr:uid="{00000000-0005-0000-0000-0000B1780000}"/>
    <cellStyle name="Normal 2 3 5 2 3 2 4 3" xfId="10779" xr:uid="{00000000-0005-0000-0000-00001B2A0000}"/>
    <cellStyle name="Normal 2 3 5 2 3 2 4 3 3" xfId="25880" xr:uid="{00000000-0005-0000-0000-000018650000}"/>
    <cellStyle name="Normal 2 3 5 2 3 2 4 5" xfId="20867" xr:uid="{00000000-0005-0000-0000-000083510000}"/>
    <cellStyle name="Normal 2 3 5 2 3 2 5" xfId="12457" xr:uid="{00000000-0005-0000-0000-0000A9300000}"/>
    <cellStyle name="Normal 2 3 5 2 3 2 5 3" xfId="27555" xr:uid="{00000000-0005-0000-0000-0000A36B0000}"/>
    <cellStyle name="Normal 2 3 5 2 3 2 6" xfId="7436" xr:uid="{00000000-0005-0000-0000-00000C1D0000}"/>
    <cellStyle name="Normal 2 3 5 2 3 2 6 3" xfId="22538" xr:uid="{00000000-0005-0000-0000-00000A580000}"/>
    <cellStyle name="Normal 2 3 5 2 3 2 8" xfId="17525" xr:uid="{00000000-0005-0000-0000-000075440000}"/>
    <cellStyle name="Normal 2 3 5 2 3 3" xfId="2783" xr:uid="{00000000-0005-0000-0000-0000DF0A0000}"/>
    <cellStyle name="Normal 2 3 5 2 3 3 2" xfId="4473" xr:uid="{00000000-0005-0000-0000-000079110000}"/>
    <cellStyle name="Normal 2 3 5 2 3 3 2 2" xfId="14546" xr:uid="{00000000-0005-0000-0000-0000D2380000}"/>
    <cellStyle name="Normal 2 3 5 2 3 3 2 2 3" xfId="29644" xr:uid="{00000000-0005-0000-0000-0000CC730000}"/>
    <cellStyle name="Normal 2 3 5 2 3 3 2 3" xfId="9526" xr:uid="{00000000-0005-0000-0000-000036250000}"/>
    <cellStyle name="Normal 2 3 5 2 3 3 2 3 3" xfId="24627" xr:uid="{00000000-0005-0000-0000-000033600000}"/>
    <cellStyle name="Normal 2 3 5 2 3 3 2 5" xfId="19614" xr:uid="{00000000-0005-0000-0000-00009E4C0000}"/>
    <cellStyle name="Normal 2 3 5 2 3 3 3" xfId="6165" xr:uid="{00000000-0005-0000-0000-000015180000}"/>
    <cellStyle name="Normal 2 3 5 2 3 3 3 2" xfId="16217" xr:uid="{00000000-0005-0000-0000-0000593F0000}"/>
    <cellStyle name="Normal 2 3 5 2 3 3 3 3" xfId="11197" xr:uid="{00000000-0005-0000-0000-0000BD2B0000}"/>
    <cellStyle name="Normal 2 3 5 2 3 3 3 3 3" xfId="26298" xr:uid="{00000000-0005-0000-0000-0000BA660000}"/>
    <cellStyle name="Normal 2 3 5 2 3 3 3 5" xfId="21285" xr:uid="{00000000-0005-0000-0000-000025530000}"/>
    <cellStyle name="Normal 2 3 5 2 3 3 4" xfId="12875" xr:uid="{00000000-0005-0000-0000-00004B320000}"/>
    <cellStyle name="Normal 2 3 5 2 3 3 4 3" xfId="27973" xr:uid="{00000000-0005-0000-0000-0000456D0000}"/>
    <cellStyle name="Normal 2 3 5 2 3 3 5" xfId="7854" xr:uid="{00000000-0005-0000-0000-0000AE1E0000}"/>
    <cellStyle name="Normal 2 3 5 2 3 3 5 3" xfId="22956" xr:uid="{00000000-0005-0000-0000-0000AC590000}"/>
    <cellStyle name="Normal 2 3 5 2 3 3 7" xfId="17943" xr:uid="{00000000-0005-0000-0000-000017460000}"/>
    <cellStyle name="Normal 2 3 5 2 3 4" xfId="3636" xr:uid="{00000000-0005-0000-0000-0000340E0000}"/>
    <cellStyle name="Normal 2 3 5 2 3 4 2" xfId="13710" xr:uid="{00000000-0005-0000-0000-00008E350000}"/>
    <cellStyle name="Normal 2 3 5 2 3 4 2 3" xfId="28808" xr:uid="{00000000-0005-0000-0000-000088700000}"/>
    <cellStyle name="Normal 2 3 5 2 3 4 3" xfId="8690" xr:uid="{00000000-0005-0000-0000-0000F2210000}"/>
    <cellStyle name="Normal 2 3 5 2 3 4 3 3" xfId="23791" xr:uid="{00000000-0005-0000-0000-0000EF5C0000}"/>
    <cellStyle name="Normal 2 3 5 2 3 4 5" xfId="18778" xr:uid="{00000000-0005-0000-0000-00005A490000}"/>
    <cellStyle name="Normal 2 3 5 2 3 5" xfId="5329" xr:uid="{00000000-0005-0000-0000-0000D1140000}"/>
    <cellStyle name="Normal 2 3 5 2 3 5 2" xfId="15381" xr:uid="{00000000-0005-0000-0000-0000153C0000}"/>
    <cellStyle name="Normal 2 3 5 2 3 5 2 3" xfId="30479" xr:uid="{00000000-0005-0000-0000-00000F770000}"/>
    <cellStyle name="Normal 2 3 5 2 3 5 3" xfId="10361" xr:uid="{00000000-0005-0000-0000-000079280000}"/>
    <cellStyle name="Normal 2 3 5 2 3 5 3 3" xfId="25462" xr:uid="{00000000-0005-0000-0000-000076630000}"/>
    <cellStyle name="Normal 2 3 5 2 3 5 5" xfId="20449" xr:uid="{00000000-0005-0000-0000-0000E14F0000}"/>
    <cellStyle name="Normal 2 3 5 2 3 6" xfId="12039" xr:uid="{00000000-0005-0000-0000-0000072F0000}"/>
    <cellStyle name="Normal 2 3 5 2 3 6 3" xfId="27137" xr:uid="{00000000-0005-0000-0000-0000016A0000}"/>
    <cellStyle name="Normal 2 3 5 2 3 7" xfId="7018" xr:uid="{00000000-0005-0000-0000-00006A1B0000}"/>
    <cellStyle name="Normal 2 3 5 2 3 7 3" xfId="22120" xr:uid="{00000000-0005-0000-0000-000068560000}"/>
    <cellStyle name="Normal 2 3 5 2 3 9" xfId="17107" xr:uid="{00000000-0005-0000-0000-0000D3420000}"/>
    <cellStyle name="Normal 2 3 5 2 4" xfId="2154" xr:uid="{00000000-0005-0000-0000-00006A080000}"/>
    <cellStyle name="Normal 2 3 5 2 4 2" xfId="2993" xr:uid="{00000000-0005-0000-0000-0000B10B0000}"/>
    <cellStyle name="Normal 2 3 5 2 4 2 2" xfId="4683" xr:uid="{00000000-0005-0000-0000-00004B120000}"/>
    <cellStyle name="Normal 2 3 5 2 4 2 2 2" xfId="14756" xr:uid="{00000000-0005-0000-0000-0000A4390000}"/>
    <cellStyle name="Normal 2 3 5 2 4 2 2 2 3" xfId="29854" xr:uid="{00000000-0005-0000-0000-00009E740000}"/>
    <cellStyle name="Normal 2 3 5 2 4 2 2 3" xfId="9736" xr:uid="{00000000-0005-0000-0000-000008260000}"/>
    <cellStyle name="Normal 2 3 5 2 4 2 2 3 3" xfId="24837" xr:uid="{00000000-0005-0000-0000-000005610000}"/>
    <cellStyle name="Normal 2 3 5 2 4 2 2 5" xfId="19824" xr:uid="{00000000-0005-0000-0000-0000704D0000}"/>
    <cellStyle name="Normal 2 3 5 2 4 2 3" xfId="6375" xr:uid="{00000000-0005-0000-0000-0000E7180000}"/>
    <cellStyle name="Normal 2 3 5 2 4 2 3 2" xfId="16427" xr:uid="{00000000-0005-0000-0000-00002B400000}"/>
    <cellStyle name="Normal 2 3 5 2 4 2 3 3" xfId="11407" xr:uid="{00000000-0005-0000-0000-00008F2C0000}"/>
    <cellStyle name="Normal 2 3 5 2 4 2 3 3 3" xfId="26508" xr:uid="{00000000-0005-0000-0000-00008C670000}"/>
    <cellStyle name="Normal 2 3 5 2 4 2 3 5" xfId="21495" xr:uid="{00000000-0005-0000-0000-0000F7530000}"/>
    <cellStyle name="Normal 2 3 5 2 4 2 4" xfId="13085" xr:uid="{00000000-0005-0000-0000-00001D330000}"/>
    <cellStyle name="Normal 2 3 5 2 4 2 4 3" xfId="28183" xr:uid="{00000000-0005-0000-0000-0000176E0000}"/>
    <cellStyle name="Normal 2 3 5 2 4 2 5" xfId="8064" xr:uid="{00000000-0005-0000-0000-0000801F0000}"/>
    <cellStyle name="Normal 2 3 5 2 4 2 5 3" xfId="23166" xr:uid="{00000000-0005-0000-0000-00007E5A0000}"/>
    <cellStyle name="Normal 2 3 5 2 4 2 7" xfId="18153" xr:uid="{00000000-0005-0000-0000-0000E9460000}"/>
    <cellStyle name="Normal 2 3 5 2 4 3" xfId="3846" xr:uid="{00000000-0005-0000-0000-0000060F0000}"/>
    <cellStyle name="Normal 2 3 5 2 4 3 2" xfId="13920" xr:uid="{00000000-0005-0000-0000-000060360000}"/>
    <cellStyle name="Normal 2 3 5 2 4 3 2 3" xfId="29018" xr:uid="{00000000-0005-0000-0000-00005A710000}"/>
    <cellStyle name="Normal 2 3 5 2 4 3 3" xfId="8900" xr:uid="{00000000-0005-0000-0000-0000C4220000}"/>
    <cellStyle name="Normal 2 3 5 2 4 3 3 3" xfId="24001" xr:uid="{00000000-0005-0000-0000-0000C15D0000}"/>
    <cellStyle name="Normal 2 3 5 2 4 3 5" xfId="18988" xr:uid="{00000000-0005-0000-0000-00002C4A0000}"/>
    <cellStyle name="Normal 2 3 5 2 4 4" xfId="5539" xr:uid="{00000000-0005-0000-0000-0000A3150000}"/>
    <cellStyle name="Normal 2 3 5 2 4 4 2" xfId="15591" xr:uid="{00000000-0005-0000-0000-0000E73C0000}"/>
    <cellStyle name="Normal 2 3 5 2 4 4 2 3" xfId="30689" xr:uid="{00000000-0005-0000-0000-0000E1770000}"/>
    <cellStyle name="Normal 2 3 5 2 4 4 3" xfId="10571" xr:uid="{00000000-0005-0000-0000-00004B290000}"/>
    <cellStyle name="Normal 2 3 5 2 4 4 3 3" xfId="25672" xr:uid="{00000000-0005-0000-0000-000048640000}"/>
    <cellStyle name="Normal 2 3 5 2 4 4 5" xfId="20659" xr:uid="{00000000-0005-0000-0000-0000B3500000}"/>
    <cellStyle name="Normal 2 3 5 2 4 5" xfId="12249" xr:uid="{00000000-0005-0000-0000-0000D92F0000}"/>
    <cellStyle name="Normal 2 3 5 2 4 5 3" xfId="27347" xr:uid="{00000000-0005-0000-0000-0000D36A0000}"/>
    <cellStyle name="Normal 2 3 5 2 4 6" xfId="7228" xr:uid="{00000000-0005-0000-0000-00003C1C0000}"/>
    <cellStyle name="Normal 2 3 5 2 4 6 3" xfId="22330" xr:uid="{00000000-0005-0000-0000-00003A570000}"/>
    <cellStyle name="Normal 2 3 5 2 4 8" xfId="17317" xr:uid="{00000000-0005-0000-0000-0000A5430000}"/>
    <cellStyle name="Normal 2 3 5 2 5" xfId="2575" xr:uid="{00000000-0005-0000-0000-00000F0A0000}"/>
    <cellStyle name="Normal 2 3 5 2 5 2" xfId="4265" xr:uid="{00000000-0005-0000-0000-0000A9100000}"/>
    <cellStyle name="Normal 2 3 5 2 5 2 2" xfId="14338" xr:uid="{00000000-0005-0000-0000-000002380000}"/>
    <cellStyle name="Normal 2 3 5 2 5 2 2 3" xfId="29436" xr:uid="{00000000-0005-0000-0000-0000FC720000}"/>
    <cellStyle name="Normal 2 3 5 2 5 2 3" xfId="9318" xr:uid="{00000000-0005-0000-0000-000066240000}"/>
    <cellStyle name="Normal 2 3 5 2 5 2 3 3" xfId="24419" xr:uid="{00000000-0005-0000-0000-0000635F0000}"/>
    <cellStyle name="Normal 2 3 5 2 5 2 5" xfId="19406" xr:uid="{00000000-0005-0000-0000-0000CE4B0000}"/>
    <cellStyle name="Normal 2 3 5 2 5 3" xfId="5957" xr:uid="{00000000-0005-0000-0000-000045170000}"/>
    <cellStyle name="Normal 2 3 5 2 5 3 2" xfId="16009" xr:uid="{00000000-0005-0000-0000-0000893E0000}"/>
    <cellStyle name="Normal 2 3 5 2 5 3 3" xfId="10989" xr:uid="{00000000-0005-0000-0000-0000ED2A0000}"/>
    <cellStyle name="Normal 2 3 5 2 5 3 3 3" xfId="26090" xr:uid="{00000000-0005-0000-0000-0000EA650000}"/>
    <cellStyle name="Normal 2 3 5 2 5 3 5" xfId="21077" xr:uid="{00000000-0005-0000-0000-000055520000}"/>
    <cellStyle name="Normal 2 3 5 2 5 4" xfId="12667" xr:uid="{00000000-0005-0000-0000-00007B310000}"/>
    <cellStyle name="Normal 2 3 5 2 5 4 3" xfId="27765" xr:uid="{00000000-0005-0000-0000-0000756C0000}"/>
    <cellStyle name="Normal 2 3 5 2 5 5" xfId="7646" xr:uid="{00000000-0005-0000-0000-0000DE1D0000}"/>
    <cellStyle name="Normal 2 3 5 2 5 5 3" xfId="22748" xr:uid="{00000000-0005-0000-0000-0000DC580000}"/>
    <cellStyle name="Normal 2 3 5 2 5 7" xfId="17735" xr:uid="{00000000-0005-0000-0000-000047450000}"/>
    <cellStyle name="Normal 2 3 5 2 6" xfId="3428" xr:uid="{00000000-0005-0000-0000-0000640D0000}"/>
    <cellStyle name="Normal 2 3 5 2 6 2" xfId="13502" xr:uid="{00000000-0005-0000-0000-0000BE340000}"/>
    <cellStyle name="Normal 2 3 5 2 6 2 3" xfId="28600" xr:uid="{00000000-0005-0000-0000-0000B86F0000}"/>
    <cellStyle name="Normal 2 3 5 2 6 3" xfId="8482" xr:uid="{00000000-0005-0000-0000-000022210000}"/>
    <cellStyle name="Normal 2 3 5 2 6 3 3" xfId="23583" xr:uid="{00000000-0005-0000-0000-00001F5C0000}"/>
    <cellStyle name="Normal 2 3 5 2 6 5" xfId="18570" xr:uid="{00000000-0005-0000-0000-00008A480000}"/>
    <cellStyle name="Normal 2 3 5 2 7" xfId="5121" xr:uid="{00000000-0005-0000-0000-000001140000}"/>
    <cellStyle name="Normal 2 3 5 2 7 2" xfId="15173" xr:uid="{00000000-0005-0000-0000-0000453B0000}"/>
    <cellStyle name="Normal 2 3 5 2 7 2 3" xfId="30271" xr:uid="{00000000-0005-0000-0000-00003F760000}"/>
    <cellStyle name="Normal 2 3 5 2 7 3" xfId="10153" xr:uid="{00000000-0005-0000-0000-0000A9270000}"/>
    <cellStyle name="Normal 2 3 5 2 7 3 3" xfId="25254" xr:uid="{00000000-0005-0000-0000-0000A6620000}"/>
    <cellStyle name="Normal 2 3 5 2 7 5" xfId="20241" xr:uid="{00000000-0005-0000-0000-0000114F0000}"/>
    <cellStyle name="Normal 2 3 5 2 8" xfId="11831" xr:uid="{00000000-0005-0000-0000-0000372E0000}"/>
    <cellStyle name="Normal 2 3 5 2 8 3" xfId="26929" xr:uid="{00000000-0005-0000-0000-000031690000}"/>
    <cellStyle name="Normal 2 3 5 2 9" xfId="6810" xr:uid="{00000000-0005-0000-0000-00009A1A0000}"/>
    <cellStyle name="Normal 2 3 5 2 9 3" xfId="21912" xr:uid="{00000000-0005-0000-0000-000098550000}"/>
    <cellStyle name="Normal 2 3 5 3" xfId="1774" xr:uid="{00000000-0005-0000-0000-0000EE060000}"/>
    <cellStyle name="Normal 2 3 5 3 10" xfId="16951" xr:uid="{00000000-0005-0000-0000-000037420000}"/>
    <cellStyle name="Normal 2 3 5 3 2" xfId="1993" xr:uid="{00000000-0005-0000-0000-0000C9070000}"/>
    <cellStyle name="Normal 2 3 5 3 2 2" xfId="2414" xr:uid="{00000000-0005-0000-0000-00006E090000}"/>
    <cellStyle name="Normal 2 3 5 3 2 2 2" xfId="3253" xr:uid="{00000000-0005-0000-0000-0000B50C0000}"/>
    <cellStyle name="Normal 2 3 5 3 2 2 2 2" xfId="4943" xr:uid="{00000000-0005-0000-0000-00004F130000}"/>
    <cellStyle name="Normal 2 3 5 3 2 2 2 2 2" xfId="15016" xr:uid="{00000000-0005-0000-0000-0000A83A0000}"/>
    <cellStyle name="Normal 2 3 5 3 2 2 2 2 2 3" xfId="30114" xr:uid="{00000000-0005-0000-0000-0000A2750000}"/>
    <cellStyle name="Normal 2 3 5 3 2 2 2 2 3" xfId="9996" xr:uid="{00000000-0005-0000-0000-00000C270000}"/>
    <cellStyle name="Normal 2 3 5 3 2 2 2 2 3 3" xfId="25097" xr:uid="{00000000-0005-0000-0000-000009620000}"/>
    <cellStyle name="Normal 2 3 5 3 2 2 2 2 5" xfId="20084" xr:uid="{00000000-0005-0000-0000-0000744E0000}"/>
    <cellStyle name="Normal 2 3 5 3 2 2 2 3" xfId="6635" xr:uid="{00000000-0005-0000-0000-0000EB190000}"/>
    <cellStyle name="Normal 2 3 5 3 2 2 2 3 2" xfId="16687" xr:uid="{00000000-0005-0000-0000-00002F410000}"/>
    <cellStyle name="Normal 2 3 5 3 2 2 2 3 3" xfId="11667" xr:uid="{00000000-0005-0000-0000-0000932D0000}"/>
    <cellStyle name="Normal 2 3 5 3 2 2 2 3 3 3" xfId="26768" xr:uid="{00000000-0005-0000-0000-000090680000}"/>
    <cellStyle name="Normal 2 3 5 3 2 2 2 3 5" xfId="21755" xr:uid="{00000000-0005-0000-0000-0000FB540000}"/>
    <cellStyle name="Normal 2 3 5 3 2 2 2 4" xfId="13345" xr:uid="{00000000-0005-0000-0000-000021340000}"/>
    <cellStyle name="Normal 2 3 5 3 2 2 2 4 3" xfId="28443" xr:uid="{00000000-0005-0000-0000-00001B6F0000}"/>
    <cellStyle name="Normal 2 3 5 3 2 2 2 5" xfId="8324" xr:uid="{00000000-0005-0000-0000-000084200000}"/>
    <cellStyle name="Normal 2 3 5 3 2 2 2 5 3" xfId="23426" xr:uid="{00000000-0005-0000-0000-0000825B0000}"/>
    <cellStyle name="Normal 2 3 5 3 2 2 2 7" xfId="18413" xr:uid="{00000000-0005-0000-0000-0000ED470000}"/>
    <cellStyle name="Normal 2 3 5 3 2 2 3" xfId="4106" xr:uid="{00000000-0005-0000-0000-00000A100000}"/>
    <cellStyle name="Normal 2 3 5 3 2 2 3 2" xfId="14180" xr:uid="{00000000-0005-0000-0000-000064370000}"/>
    <cellStyle name="Normal 2 3 5 3 2 2 3 2 3" xfId="29278" xr:uid="{00000000-0005-0000-0000-00005E720000}"/>
    <cellStyle name="Normal 2 3 5 3 2 2 3 3" xfId="9160" xr:uid="{00000000-0005-0000-0000-0000C8230000}"/>
    <cellStyle name="Normal 2 3 5 3 2 2 3 3 3" xfId="24261" xr:uid="{00000000-0005-0000-0000-0000C55E0000}"/>
    <cellStyle name="Normal 2 3 5 3 2 2 3 5" xfId="19248" xr:uid="{00000000-0005-0000-0000-0000304B0000}"/>
    <cellStyle name="Normal 2 3 5 3 2 2 4" xfId="5799" xr:uid="{00000000-0005-0000-0000-0000A7160000}"/>
    <cellStyle name="Normal 2 3 5 3 2 2 4 2" xfId="15851" xr:uid="{00000000-0005-0000-0000-0000EB3D0000}"/>
    <cellStyle name="Normal 2 3 5 3 2 2 4 3" xfId="10831" xr:uid="{00000000-0005-0000-0000-00004F2A0000}"/>
    <cellStyle name="Normal 2 3 5 3 2 2 4 3 3" xfId="25932" xr:uid="{00000000-0005-0000-0000-00004C650000}"/>
    <cellStyle name="Normal 2 3 5 3 2 2 4 5" xfId="20919" xr:uid="{00000000-0005-0000-0000-0000B7510000}"/>
    <cellStyle name="Normal 2 3 5 3 2 2 5" xfId="12509" xr:uid="{00000000-0005-0000-0000-0000DD300000}"/>
    <cellStyle name="Normal 2 3 5 3 2 2 5 3" xfId="27607" xr:uid="{00000000-0005-0000-0000-0000D76B0000}"/>
    <cellStyle name="Normal 2 3 5 3 2 2 6" xfId="7488" xr:uid="{00000000-0005-0000-0000-0000401D0000}"/>
    <cellStyle name="Normal 2 3 5 3 2 2 6 3" xfId="22590" xr:uid="{00000000-0005-0000-0000-00003E580000}"/>
    <cellStyle name="Normal 2 3 5 3 2 2 8" xfId="17577" xr:uid="{00000000-0005-0000-0000-0000A9440000}"/>
    <cellStyle name="Normal 2 3 5 3 2 3" xfId="2835" xr:uid="{00000000-0005-0000-0000-0000130B0000}"/>
    <cellStyle name="Normal 2 3 5 3 2 3 2" xfId="4525" xr:uid="{00000000-0005-0000-0000-0000AD110000}"/>
    <cellStyle name="Normal 2 3 5 3 2 3 2 2" xfId="14598" xr:uid="{00000000-0005-0000-0000-000006390000}"/>
    <cellStyle name="Normal 2 3 5 3 2 3 2 2 3" xfId="29696" xr:uid="{00000000-0005-0000-0000-000000740000}"/>
    <cellStyle name="Normal 2 3 5 3 2 3 2 3" xfId="9578" xr:uid="{00000000-0005-0000-0000-00006A250000}"/>
    <cellStyle name="Normal 2 3 5 3 2 3 2 3 3" xfId="24679" xr:uid="{00000000-0005-0000-0000-000067600000}"/>
    <cellStyle name="Normal 2 3 5 3 2 3 2 5" xfId="19666" xr:uid="{00000000-0005-0000-0000-0000D24C0000}"/>
    <cellStyle name="Normal 2 3 5 3 2 3 3" xfId="6217" xr:uid="{00000000-0005-0000-0000-000049180000}"/>
    <cellStyle name="Normal 2 3 5 3 2 3 3 2" xfId="16269" xr:uid="{00000000-0005-0000-0000-00008D3F0000}"/>
    <cellStyle name="Normal 2 3 5 3 2 3 3 3" xfId="11249" xr:uid="{00000000-0005-0000-0000-0000F12B0000}"/>
    <cellStyle name="Normal 2 3 5 3 2 3 3 3 3" xfId="26350" xr:uid="{00000000-0005-0000-0000-0000EE660000}"/>
    <cellStyle name="Normal 2 3 5 3 2 3 3 5" xfId="21337" xr:uid="{00000000-0005-0000-0000-000059530000}"/>
    <cellStyle name="Normal 2 3 5 3 2 3 4" xfId="12927" xr:uid="{00000000-0005-0000-0000-00007F320000}"/>
    <cellStyle name="Normal 2 3 5 3 2 3 4 3" xfId="28025" xr:uid="{00000000-0005-0000-0000-0000796D0000}"/>
    <cellStyle name="Normal 2 3 5 3 2 3 5" xfId="7906" xr:uid="{00000000-0005-0000-0000-0000E21E0000}"/>
    <cellStyle name="Normal 2 3 5 3 2 3 5 3" xfId="23008" xr:uid="{00000000-0005-0000-0000-0000E0590000}"/>
    <cellStyle name="Normal 2 3 5 3 2 3 7" xfId="17995" xr:uid="{00000000-0005-0000-0000-00004B460000}"/>
    <cellStyle name="Normal 2 3 5 3 2 4" xfId="3688" xr:uid="{00000000-0005-0000-0000-0000680E0000}"/>
    <cellStyle name="Normal 2 3 5 3 2 4 2" xfId="13762" xr:uid="{00000000-0005-0000-0000-0000C2350000}"/>
    <cellStyle name="Normal 2 3 5 3 2 4 2 3" xfId="28860" xr:uid="{00000000-0005-0000-0000-0000BC700000}"/>
    <cellStyle name="Normal 2 3 5 3 2 4 3" xfId="8742" xr:uid="{00000000-0005-0000-0000-000026220000}"/>
    <cellStyle name="Normal 2 3 5 3 2 4 3 3" xfId="23843" xr:uid="{00000000-0005-0000-0000-0000235D0000}"/>
    <cellStyle name="Normal 2 3 5 3 2 4 5" xfId="18830" xr:uid="{00000000-0005-0000-0000-00008E490000}"/>
    <cellStyle name="Normal 2 3 5 3 2 5" xfId="5381" xr:uid="{00000000-0005-0000-0000-000005150000}"/>
    <cellStyle name="Normal 2 3 5 3 2 5 2" xfId="15433" xr:uid="{00000000-0005-0000-0000-0000493C0000}"/>
    <cellStyle name="Normal 2 3 5 3 2 5 2 3" xfId="30531" xr:uid="{00000000-0005-0000-0000-000043770000}"/>
    <cellStyle name="Normal 2 3 5 3 2 5 3" xfId="10413" xr:uid="{00000000-0005-0000-0000-0000AD280000}"/>
    <cellStyle name="Normal 2 3 5 3 2 5 3 3" xfId="25514" xr:uid="{00000000-0005-0000-0000-0000AA630000}"/>
    <cellStyle name="Normal 2 3 5 3 2 5 5" xfId="20501" xr:uid="{00000000-0005-0000-0000-000015500000}"/>
    <cellStyle name="Normal 2 3 5 3 2 6" xfId="12091" xr:uid="{00000000-0005-0000-0000-00003B2F0000}"/>
    <cellStyle name="Normal 2 3 5 3 2 6 3" xfId="27189" xr:uid="{00000000-0005-0000-0000-0000356A0000}"/>
    <cellStyle name="Normal 2 3 5 3 2 7" xfId="7070" xr:uid="{00000000-0005-0000-0000-00009E1B0000}"/>
    <cellStyle name="Normal 2 3 5 3 2 7 3" xfId="22172" xr:uid="{00000000-0005-0000-0000-00009C560000}"/>
    <cellStyle name="Normal 2 3 5 3 2 9" xfId="17159" xr:uid="{00000000-0005-0000-0000-000007430000}"/>
    <cellStyle name="Normal 2 3 5 3 3" xfId="2206" xr:uid="{00000000-0005-0000-0000-00009E080000}"/>
    <cellStyle name="Normal 2 3 5 3 3 2" xfId="3045" xr:uid="{00000000-0005-0000-0000-0000E50B0000}"/>
    <cellStyle name="Normal 2 3 5 3 3 2 2" xfId="4735" xr:uid="{00000000-0005-0000-0000-00007F120000}"/>
    <cellStyle name="Normal 2 3 5 3 3 2 2 2" xfId="14808" xr:uid="{00000000-0005-0000-0000-0000D8390000}"/>
    <cellStyle name="Normal 2 3 5 3 3 2 2 2 3" xfId="29906" xr:uid="{00000000-0005-0000-0000-0000D2740000}"/>
    <cellStyle name="Normal 2 3 5 3 3 2 2 3" xfId="9788" xr:uid="{00000000-0005-0000-0000-00003C260000}"/>
    <cellStyle name="Normal 2 3 5 3 3 2 2 3 3" xfId="24889" xr:uid="{00000000-0005-0000-0000-000039610000}"/>
    <cellStyle name="Normal 2 3 5 3 3 2 2 5" xfId="19876" xr:uid="{00000000-0005-0000-0000-0000A44D0000}"/>
    <cellStyle name="Normal 2 3 5 3 3 2 3" xfId="6427" xr:uid="{00000000-0005-0000-0000-00001B190000}"/>
    <cellStyle name="Normal 2 3 5 3 3 2 3 2" xfId="16479" xr:uid="{00000000-0005-0000-0000-00005F400000}"/>
    <cellStyle name="Normal 2 3 5 3 3 2 3 3" xfId="11459" xr:uid="{00000000-0005-0000-0000-0000C32C0000}"/>
    <cellStyle name="Normal 2 3 5 3 3 2 3 3 3" xfId="26560" xr:uid="{00000000-0005-0000-0000-0000C0670000}"/>
    <cellStyle name="Normal 2 3 5 3 3 2 3 5" xfId="21547" xr:uid="{00000000-0005-0000-0000-00002B540000}"/>
    <cellStyle name="Normal 2 3 5 3 3 2 4" xfId="13137" xr:uid="{00000000-0005-0000-0000-000051330000}"/>
    <cellStyle name="Normal 2 3 5 3 3 2 4 3" xfId="28235" xr:uid="{00000000-0005-0000-0000-00004B6E0000}"/>
    <cellStyle name="Normal 2 3 5 3 3 2 5" xfId="8116" xr:uid="{00000000-0005-0000-0000-0000B41F0000}"/>
    <cellStyle name="Normal 2 3 5 3 3 2 5 3" xfId="23218" xr:uid="{00000000-0005-0000-0000-0000B25A0000}"/>
    <cellStyle name="Normal 2 3 5 3 3 2 7" xfId="18205" xr:uid="{00000000-0005-0000-0000-00001D470000}"/>
    <cellStyle name="Normal 2 3 5 3 3 3" xfId="3898" xr:uid="{00000000-0005-0000-0000-00003A0F0000}"/>
    <cellStyle name="Normal 2 3 5 3 3 3 2" xfId="13972" xr:uid="{00000000-0005-0000-0000-000094360000}"/>
    <cellStyle name="Normal 2 3 5 3 3 3 2 3" xfId="29070" xr:uid="{00000000-0005-0000-0000-00008E710000}"/>
    <cellStyle name="Normal 2 3 5 3 3 3 3" xfId="8952" xr:uid="{00000000-0005-0000-0000-0000F8220000}"/>
    <cellStyle name="Normal 2 3 5 3 3 3 3 3" xfId="24053" xr:uid="{00000000-0005-0000-0000-0000F55D0000}"/>
    <cellStyle name="Normal 2 3 5 3 3 3 5" xfId="19040" xr:uid="{00000000-0005-0000-0000-0000604A0000}"/>
    <cellStyle name="Normal 2 3 5 3 3 4" xfId="5591" xr:uid="{00000000-0005-0000-0000-0000D7150000}"/>
    <cellStyle name="Normal 2 3 5 3 3 4 2" xfId="15643" xr:uid="{00000000-0005-0000-0000-00001B3D0000}"/>
    <cellStyle name="Normal 2 3 5 3 3 4 2 3" xfId="30741" xr:uid="{00000000-0005-0000-0000-000015780000}"/>
    <cellStyle name="Normal 2 3 5 3 3 4 3" xfId="10623" xr:uid="{00000000-0005-0000-0000-00007F290000}"/>
    <cellStyle name="Normal 2 3 5 3 3 4 3 3" xfId="25724" xr:uid="{00000000-0005-0000-0000-00007C640000}"/>
    <cellStyle name="Normal 2 3 5 3 3 4 5" xfId="20711" xr:uid="{00000000-0005-0000-0000-0000E7500000}"/>
    <cellStyle name="Normal 2 3 5 3 3 5" xfId="12301" xr:uid="{00000000-0005-0000-0000-00000D300000}"/>
    <cellStyle name="Normal 2 3 5 3 3 5 3" xfId="27399" xr:uid="{00000000-0005-0000-0000-0000076B0000}"/>
    <cellStyle name="Normal 2 3 5 3 3 6" xfId="7280" xr:uid="{00000000-0005-0000-0000-0000701C0000}"/>
    <cellStyle name="Normal 2 3 5 3 3 6 3" xfId="22382" xr:uid="{00000000-0005-0000-0000-00006E570000}"/>
    <cellStyle name="Normal 2 3 5 3 3 8" xfId="17369" xr:uid="{00000000-0005-0000-0000-0000D9430000}"/>
    <cellStyle name="Normal 2 3 5 3 4" xfId="2627" xr:uid="{00000000-0005-0000-0000-0000430A0000}"/>
    <cellStyle name="Normal 2 3 5 3 4 2" xfId="4317" xr:uid="{00000000-0005-0000-0000-0000DD100000}"/>
    <cellStyle name="Normal 2 3 5 3 4 2 2" xfId="14390" xr:uid="{00000000-0005-0000-0000-000036380000}"/>
    <cellStyle name="Normal 2 3 5 3 4 2 2 3" xfId="29488" xr:uid="{00000000-0005-0000-0000-000030730000}"/>
    <cellStyle name="Normal 2 3 5 3 4 2 3" xfId="9370" xr:uid="{00000000-0005-0000-0000-00009A240000}"/>
    <cellStyle name="Normal 2 3 5 3 4 2 3 3" xfId="24471" xr:uid="{00000000-0005-0000-0000-0000975F0000}"/>
    <cellStyle name="Normal 2 3 5 3 4 2 5" xfId="19458" xr:uid="{00000000-0005-0000-0000-0000024C0000}"/>
    <cellStyle name="Normal 2 3 5 3 4 3" xfId="6009" xr:uid="{00000000-0005-0000-0000-000079170000}"/>
    <cellStyle name="Normal 2 3 5 3 4 3 2" xfId="16061" xr:uid="{00000000-0005-0000-0000-0000BD3E0000}"/>
    <cellStyle name="Normal 2 3 5 3 4 3 3" xfId="11041" xr:uid="{00000000-0005-0000-0000-0000212B0000}"/>
    <cellStyle name="Normal 2 3 5 3 4 3 3 3" xfId="26142" xr:uid="{00000000-0005-0000-0000-00001E660000}"/>
    <cellStyle name="Normal 2 3 5 3 4 3 5" xfId="21129" xr:uid="{00000000-0005-0000-0000-000089520000}"/>
    <cellStyle name="Normal 2 3 5 3 4 4" xfId="12719" xr:uid="{00000000-0005-0000-0000-0000AF310000}"/>
    <cellStyle name="Normal 2 3 5 3 4 4 3" xfId="27817" xr:uid="{00000000-0005-0000-0000-0000A96C0000}"/>
    <cellStyle name="Normal 2 3 5 3 4 5" xfId="7698" xr:uid="{00000000-0005-0000-0000-0000121E0000}"/>
    <cellStyle name="Normal 2 3 5 3 4 5 3" xfId="22800" xr:uid="{00000000-0005-0000-0000-000010590000}"/>
    <cellStyle name="Normal 2 3 5 3 4 7" xfId="17787" xr:uid="{00000000-0005-0000-0000-00007B450000}"/>
    <cellStyle name="Normal 2 3 5 3 5" xfId="3480" xr:uid="{00000000-0005-0000-0000-0000980D0000}"/>
    <cellStyle name="Normal 2 3 5 3 5 2" xfId="13554" xr:uid="{00000000-0005-0000-0000-0000F2340000}"/>
    <cellStyle name="Normal 2 3 5 3 5 2 3" xfId="28652" xr:uid="{00000000-0005-0000-0000-0000EC6F0000}"/>
    <cellStyle name="Normal 2 3 5 3 5 3" xfId="8534" xr:uid="{00000000-0005-0000-0000-000056210000}"/>
    <cellStyle name="Normal 2 3 5 3 5 3 3" xfId="23635" xr:uid="{00000000-0005-0000-0000-0000535C0000}"/>
    <cellStyle name="Normal 2 3 5 3 5 5" xfId="18622" xr:uid="{00000000-0005-0000-0000-0000BE480000}"/>
    <cellStyle name="Normal 2 3 5 3 6" xfId="5173" xr:uid="{00000000-0005-0000-0000-000035140000}"/>
    <cellStyle name="Normal 2 3 5 3 6 2" xfId="15225" xr:uid="{00000000-0005-0000-0000-0000793B0000}"/>
    <cellStyle name="Normal 2 3 5 3 6 2 3" xfId="30323" xr:uid="{00000000-0005-0000-0000-000073760000}"/>
    <cellStyle name="Normal 2 3 5 3 6 3" xfId="10205" xr:uid="{00000000-0005-0000-0000-0000DD270000}"/>
    <cellStyle name="Normal 2 3 5 3 6 3 3" xfId="25306" xr:uid="{00000000-0005-0000-0000-0000DA620000}"/>
    <cellStyle name="Normal 2 3 5 3 6 5" xfId="20293" xr:uid="{00000000-0005-0000-0000-0000454F0000}"/>
    <cellStyle name="Normal 2 3 5 3 7" xfId="11883" xr:uid="{00000000-0005-0000-0000-00006B2E0000}"/>
    <cellStyle name="Normal 2 3 5 3 7 3" xfId="26981" xr:uid="{00000000-0005-0000-0000-000065690000}"/>
    <cellStyle name="Normal 2 3 5 3 8" xfId="6862" xr:uid="{00000000-0005-0000-0000-0000CE1A0000}"/>
    <cellStyle name="Normal 2 3 5 3 8 3" xfId="21964" xr:uid="{00000000-0005-0000-0000-0000CC550000}"/>
    <cellStyle name="Normal 2 3 5 4" xfId="1887" xr:uid="{00000000-0005-0000-0000-00005F070000}"/>
    <cellStyle name="Normal 2 3 5 4 2" xfId="2310" xr:uid="{00000000-0005-0000-0000-000006090000}"/>
    <cellStyle name="Normal 2 3 5 4 2 2" xfId="3149" xr:uid="{00000000-0005-0000-0000-00004D0C0000}"/>
    <cellStyle name="Normal 2 3 5 4 2 2 2" xfId="4839" xr:uid="{00000000-0005-0000-0000-0000E7120000}"/>
    <cellStyle name="Normal 2 3 5 4 2 2 2 2" xfId="14912" xr:uid="{00000000-0005-0000-0000-0000403A0000}"/>
    <cellStyle name="Normal 2 3 5 4 2 2 2 2 3" xfId="30010" xr:uid="{00000000-0005-0000-0000-00003A750000}"/>
    <cellStyle name="Normal 2 3 5 4 2 2 2 3" xfId="9892" xr:uid="{00000000-0005-0000-0000-0000A4260000}"/>
    <cellStyle name="Normal 2 3 5 4 2 2 2 3 3" xfId="24993" xr:uid="{00000000-0005-0000-0000-0000A1610000}"/>
    <cellStyle name="Normal 2 3 5 4 2 2 2 5" xfId="19980" xr:uid="{00000000-0005-0000-0000-00000C4E0000}"/>
    <cellStyle name="Normal 2 3 5 4 2 2 3" xfId="6531" xr:uid="{00000000-0005-0000-0000-000083190000}"/>
    <cellStyle name="Normal 2 3 5 4 2 2 3 2" xfId="16583" xr:uid="{00000000-0005-0000-0000-0000C7400000}"/>
    <cellStyle name="Normal 2 3 5 4 2 2 3 3" xfId="11563" xr:uid="{00000000-0005-0000-0000-00002B2D0000}"/>
    <cellStyle name="Normal 2 3 5 4 2 2 3 3 3" xfId="26664" xr:uid="{00000000-0005-0000-0000-000028680000}"/>
    <cellStyle name="Normal 2 3 5 4 2 2 3 5" xfId="21651" xr:uid="{00000000-0005-0000-0000-000093540000}"/>
    <cellStyle name="Normal 2 3 5 4 2 2 4" xfId="13241" xr:uid="{00000000-0005-0000-0000-0000B9330000}"/>
    <cellStyle name="Normal 2 3 5 4 2 2 4 3" xfId="28339" xr:uid="{00000000-0005-0000-0000-0000B36E0000}"/>
    <cellStyle name="Normal 2 3 5 4 2 2 5" xfId="8220" xr:uid="{00000000-0005-0000-0000-00001C200000}"/>
    <cellStyle name="Normal 2 3 5 4 2 2 5 3" xfId="23322" xr:uid="{00000000-0005-0000-0000-00001A5B0000}"/>
    <cellStyle name="Normal 2 3 5 4 2 2 7" xfId="18309" xr:uid="{00000000-0005-0000-0000-000085470000}"/>
    <cellStyle name="Normal 2 3 5 4 2 3" xfId="4002" xr:uid="{00000000-0005-0000-0000-0000A20F0000}"/>
    <cellStyle name="Normal 2 3 5 4 2 3 2" xfId="14076" xr:uid="{00000000-0005-0000-0000-0000FC360000}"/>
    <cellStyle name="Normal 2 3 5 4 2 3 2 3" xfId="29174" xr:uid="{00000000-0005-0000-0000-0000F6710000}"/>
    <cellStyle name="Normal 2 3 5 4 2 3 3" xfId="9056" xr:uid="{00000000-0005-0000-0000-000060230000}"/>
    <cellStyle name="Normal 2 3 5 4 2 3 3 3" xfId="24157" xr:uid="{00000000-0005-0000-0000-00005D5E0000}"/>
    <cellStyle name="Normal 2 3 5 4 2 3 5" xfId="19144" xr:uid="{00000000-0005-0000-0000-0000C84A0000}"/>
    <cellStyle name="Normal 2 3 5 4 2 4" xfId="5695" xr:uid="{00000000-0005-0000-0000-00003F160000}"/>
    <cellStyle name="Normal 2 3 5 4 2 4 2" xfId="15747" xr:uid="{00000000-0005-0000-0000-0000833D0000}"/>
    <cellStyle name="Normal 2 3 5 4 2 4 2 3" xfId="30845" xr:uid="{00000000-0005-0000-0000-00007D780000}"/>
    <cellStyle name="Normal 2 3 5 4 2 4 3" xfId="10727" xr:uid="{00000000-0005-0000-0000-0000E7290000}"/>
    <cellStyle name="Normal 2 3 5 4 2 4 3 3" xfId="25828" xr:uid="{00000000-0005-0000-0000-0000E4640000}"/>
    <cellStyle name="Normal 2 3 5 4 2 4 5" xfId="20815" xr:uid="{00000000-0005-0000-0000-00004F510000}"/>
    <cellStyle name="Normal 2 3 5 4 2 5" xfId="12405" xr:uid="{00000000-0005-0000-0000-000075300000}"/>
    <cellStyle name="Normal 2 3 5 4 2 5 3" xfId="27503" xr:uid="{00000000-0005-0000-0000-00006F6B0000}"/>
    <cellStyle name="Normal 2 3 5 4 2 6" xfId="7384" xr:uid="{00000000-0005-0000-0000-0000D81C0000}"/>
    <cellStyle name="Normal 2 3 5 4 2 6 3" xfId="22486" xr:uid="{00000000-0005-0000-0000-0000D6570000}"/>
    <cellStyle name="Normal 2 3 5 4 2 8" xfId="17473" xr:uid="{00000000-0005-0000-0000-000041440000}"/>
    <cellStyle name="Normal 2 3 5 4 3" xfId="2731" xr:uid="{00000000-0005-0000-0000-0000AB0A0000}"/>
    <cellStyle name="Normal 2 3 5 4 3 2" xfId="4421" xr:uid="{00000000-0005-0000-0000-000045110000}"/>
    <cellStyle name="Normal 2 3 5 4 3 2 2" xfId="14494" xr:uid="{00000000-0005-0000-0000-00009E380000}"/>
    <cellStyle name="Normal 2 3 5 4 3 2 2 3" xfId="29592" xr:uid="{00000000-0005-0000-0000-000098730000}"/>
    <cellStyle name="Normal 2 3 5 4 3 2 3" xfId="9474" xr:uid="{00000000-0005-0000-0000-000002250000}"/>
    <cellStyle name="Normal 2 3 5 4 3 2 3 3" xfId="24575" xr:uid="{00000000-0005-0000-0000-0000FF5F0000}"/>
    <cellStyle name="Normal 2 3 5 4 3 2 5" xfId="19562" xr:uid="{00000000-0005-0000-0000-00006A4C0000}"/>
    <cellStyle name="Normal 2 3 5 4 3 3" xfId="6113" xr:uid="{00000000-0005-0000-0000-0000E1170000}"/>
    <cellStyle name="Normal 2 3 5 4 3 3 2" xfId="16165" xr:uid="{00000000-0005-0000-0000-0000253F0000}"/>
    <cellStyle name="Normal 2 3 5 4 3 3 3" xfId="11145" xr:uid="{00000000-0005-0000-0000-0000892B0000}"/>
    <cellStyle name="Normal 2 3 5 4 3 3 3 3" xfId="26246" xr:uid="{00000000-0005-0000-0000-000086660000}"/>
    <cellStyle name="Normal 2 3 5 4 3 3 5" xfId="21233" xr:uid="{00000000-0005-0000-0000-0000F1520000}"/>
    <cellStyle name="Normal 2 3 5 4 3 4" xfId="12823" xr:uid="{00000000-0005-0000-0000-000017320000}"/>
    <cellStyle name="Normal 2 3 5 4 3 4 3" xfId="27921" xr:uid="{00000000-0005-0000-0000-0000116D0000}"/>
    <cellStyle name="Normal 2 3 5 4 3 5" xfId="7802" xr:uid="{00000000-0005-0000-0000-00007A1E0000}"/>
    <cellStyle name="Normal 2 3 5 4 3 5 3" xfId="22904" xr:uid="{00000000-0005-0000-0000-000078590000}"/>
    <cellStyle name="Normal 2 3 5 4 3 7" xfId="17891" xr:uid="{00000000-0005-0000-0000-0000E3450000}"/>
    <cellStyle name="Normal 2 3 5 4 4" xfId="3584" xr:uid="{00000000-0005-0000-0000-0000000E0000}"/>
    <cellStyle name="Normal 2 3 5 4 4 2" xfId="13658" xr:uid="{00000000-0005-0000-0000-00005A350000}"/>
    <cellStyle name="Normal 2 3 5 4 4 2 3" xfId="28756" xr:uid="{00000000-0005-0000-0000-000054700000}"/>
    <cellStyle name="Normal 2 3 5 4 4 3" xfId="8638" xr:uid="{00000000-0005-0000-0000-0000BE210000}"/>
    <cellStyle name="Normal 2 3 5 4 4 3 3" xfId="23739" xr:uid="{00000000-0005-0000-0000-0000BB5C0000}"/>
    <cellStyle name="Normal 2 3 5 4 4 5" xfId="18726" xr:uid="{00000000-0005-0000-0000-000026490000}"/>
    <cellStyle name="Normal 2 3 5 4 5" xfId="5277" xr:uid="{00000000-0005-0000-0000-00009D140000}"/>
    <cellStyle name="Normal 2 3 5 4 5 2" xfId="15329" xr:uid="{00000000-0005-0000-0000-0000E13B0000}"/>
    <cellStyle name="Normal 2 3 5 4 5 2 3" xfId="30427" xr:uid="{00000000-0005-0000-0000-0000DB760000}"/>
    <cellStyle name="Normal 2 3 5 4 5 3" xfId="10309" xr:uid="{00000000-0005-0000-0000-000045280000}"/>
    <cellStyle name="Normal 2 3 5 4 5 3 3" xfId="25410" xr:uid="{00000000-0005-0000-0000-000042630000}"/>
    <cellStyle name="Normal 2 3 5 4 5 5" xfId="20397" xr:uid="{00000000-0005-0000-0000-0000AD4F0000}"/>
    <cellStyle name="Normal 2 3 5 4 6" xfId="11987" xr:uid="{00000000-0005-0000-0000-0000D32E0000}"/>
    <cellStyle name="Normal 2 3 5 4 6 3" xfId="27085" xr:uid="{00000000-0005-0000-0000-0000CD690000}"/>
    <cellStyle name="Normal 2 3 5 4 7" xfId="6966" xr:uid="{00000000-0005-0000-0000-0000361B0000}"/>
    <cellStyle name="Normal 2 3 5 4 7 3" xfId="22068" xr:uid="{00000000-0005-0000-0000-000034560000}"/>
    <cellStyle name="Normal 2 3 5 4 9" xfId="17055" xr:uid="{00000000-0005-0000-0000-00009F420000}"/>
    <cellStyle name="Normal 2 3 5 5" xfId="2100" xr:uid="{00000000-0005-0000-0000-000034080000}"/>
    <cellStyle name="Normal 2 3 5 5 2" xfId="2941" xr:uid="{00000000-0005-0000-0000-00007D0B0000}"/>
    <cellStyle name="Normal 2 3 5 5 2 2" xfId="4631" xr:uid="{00000000-0005-0000-0000-000017120000}"/>
    <cellStyle name="Normal 2 3 5 5 2 2 2" xfId="14704" xr:uid="{00000000-0005-0000-0000-000070390000}"/>
    <cellStyle name="Normal 2 3 5 5 2 2 2 3" xfId="29802" xr:uid="{00000000-0005-0000-0000-00006A740000}"/>
    <cellStyle name="Normal 2 3 5 5 2 2 3" xfId="9684" xr:uid="{00000000-0005-0000-0000-0000D4250000}"/>
    <cellStyle name="Normal 2 3 5 5 2 2 3 3" xfId="24785" xr:uid="{00000000-0005-0000-0000-0000D1600000}"/>
    <cellStyle name="Normal 2 3 5 5 2 2 5" xfId="19772" xr:uid="{00000000-0005-0000-0000-00003C4D0000}"/>
    <cellStyle name="Normal 2 3 5 5 2 3" xfId="6323" xr:uid="{00000000-0005-0000-0000-0000B3180000}"/>
    <cellStyle name="Normal 2 3 5 5 2 3 2" xfId="16375" xr:uid="{00000000-0005-0000-0000-0000F73F0000}"/>
    <cellStyle name="Normal 2 3 5 5 2 3 3" xfId="11355" xr:uid="{00000000-0005-0000-0000-00005B2C0000}"/>
    <cellStyle name="Normal 2 3 5 5 2 3 3 3" xfId="26456" xr:uid="{00000000-0005-0000-0000-000058670000}"/>
    <cellStyle name="Normal 2 3 5 5 2 3 5" xfId="21443" xr:uid="{00000000-0005-0000-0000-0000C3530000}"/>
    <cellStyle name="Normal 2 3 5 5 2 4" xfId="13033" xr:uid="{00000000-0005-0000-0000-0000E9320000}"/>
    <cellStyle name="Normal 2 3 5 5 2 4 3" xfId="28131" xr:uid="{00000000-0005-0000-0000-0000E36D0000}"/>
    <cellStyle name="Normal 2 3 5 5 2 5" xfId="8012" xr:uid="{00000000-0005-0000-0000-00004C1F0000}"/>
    <cellStyle name="Normal 2 3 5 5 2 5 3" xfId="23114" xr:uid="{00000000-0005-0000-0000-00004A5A0000}"/>
    <cellStyle name="Normal 2 3 5 5 2 7" xfId="18101" xr:uid="{00000000-0005-0000-0000-0000B5460000}"/>
    <cellStyle name="Normal 2 3 5 5 3" xfId="3794" xr:uid="{00000000-0005-0000-0000-0000D20E0000}"/>
    <cellStyle name="Normal 2 3 5 5 3 2" xfId="13868" xr:uid="{00000000-0005-0000-0000-00002C360000}"/>
    <cellStyle name="Normal 2 3 5 5 3 2 3" xfId="28966" xr:uid="{00000000-0005-0000-0000-000026710000}"/>
    <cellStyle name="Normal 2 3 5 5 3 3" xfId="8848" xr:uid="{00000000-0005-0000-0000-000090220000}"/>
    <cellStyle name="Normal 2 3 5 5 3 3 3" xfId="23949" xr:uid="{00000000-0005-0000-0000-00008D5D0000}"/>
    <cellStyle name="Normal 2 3 5 5 3 5" xfId="18936" xr:uid="{00000000-0005-0000-0000-0000F8490000}"/>
    <cellStyle name="Normal 2 3 5 5 4" xfId="5487" xr:uid="{00000000-0005-0000-0000-00006F150000}"/>
    <cellStyle name="Normal 2 3 5 5 4 2" xfId="15539" xr:uid="{00000000-0005-0000-0000-0000B33C0000}"/>
    <cellStyle name="Normal 2 3 5 5 4 2 3" xfId="30637" xr:uid="{00000000-0005-0000-0000-0000AD770000}"/>
    <cellStyle name="Normal 2 3 5 5 4 3" xfId="10519" xr:uid="{00000000-0005-0000-0000-000017290000}"/>
    <cellStyle name="Normal 2 3 5 5 4 3 3" xfId="25620" xr:uid="{00000000-0005-0000-0000-000014640000}"/>
    <cellStyle name="Normal 2 3 5 5 4 5" xfId="20607" xr:uid="{00000000-0005-0000-0000-00007F500000}"/>
    <cellStyle name="Normal 2 3 5 5 5" xfId="12197" xr:uid="{00000000-0005-0000-0000-0000A52F0000}"/>
    <cellStyle name="Normal 2 3 5 5 5 3" xfId="27295" xr:uid="{00000000-0005-0000-0000-00009F6A0000}"/>
    <cellStyle name="Normal 2 3 5 5 6" xfId="7176" xr:uid="{00000000-0005-0000-0000-0000081C0000}"/>
    <cellStyle name="Normal 2 3 5 5 6 3" xfId="22278" xr:uid="{00000000-0005-0000-0000-000006570000}"/>
    <cellStyle name="Normal 2 3 5 5 8" xfId="17265" xr:uid="{00000000-0005-0000-0000-000071430000}"/>
    <cellStyle name="Normal 2 3 5 6" xfId="2521" xr:uid="{00000000-0005-0000-0000-0000D9090000}"/>
    <cellStyle name="Normal 2 3 5 6 2" xfId="4213" xr:uid="{00000000-0005-0000-0000-000075100000}"/>
    <cellStyle name="Normal 2 3 5 6 2 2" xfId="14286" xr:uid="{00000000-0005-0000-0000-0000CE370000}"/>
    <cellStyle name="Normal 2 3 5 6 2 2 3" xfId="29384" xr:uid="{00000000-0005-0000-0000-0000C8720000}"/>
    <cellStyle name="Normal 2 3 5 6 2 3" xfId="9266" xr:uid="{00000000-0005-0000-0000-000032240000}"/>
    <cellStyle name="Normal 2 3 5 6 2 3 3" xfId="24367" xr:uid="{00000000-0005-0000-0000-00002F5F0000}"/>
    <cellStyle name="Normal 2 3 5 6 2 5" xfId="19354" xr:uid="{00000000-0005-0000-0000-00009A4B0000}"/>
    <cellStyle name="Normal 2 3 5 6 3" xfId="5905" xr:uid="{00000000-0005-0000-0000-000011170000}"/>
    <cellStyle name="Normal 2 3 5 6 3 2" xfId="15957" xr:uid="{00000000-0005-0000-0000-0000553E0000}"/>
    <cellStyle name="Normal 2 3 5 6 3 3" xfId="10937" xr:uid="{00000000-0005-0000-0000-0000B92A0000}"/>
    <cellStyle name="Normal 2 3 5 6 3 3 3" xfId="26038" xr:uid="{00000000-0005-0000-0000-0000B6650000}"/>
    <cellStyle name="Normal 2 3 5 6 3 5" xfId="21025" xr:uid="{00000000-0005-0000-0000-000021520000}"/>
    <cellStyle name="Normal 2 3 5 6 4" xfId="12615" xr:uid="{00000000-0005-0000-0000-000047310000}"/>
    <cellStyle name="Normal 2 3 5 6 4 3" xfId="27713" xr:uid="{00000000-0005-0000-0000-0000416C0000}"/>
    <cellStyle name="Normal 2 3 5 6 5" xfId="7594" xr:uid="{00000000-0005-0000-0000-0000AA1D0000}"/>
    <cellStyle name="Normal 2 3 5 6 5 3" xfId="22696" xr:uid="{00000000-0005-0000-0000-0000A8580000}"/>
    <cellStyle name="Normal 2 3 5 6 7" xfId="17683" xr:uid="{00000000-0005-0000-0000-000013450000}"/>
    <cellStyle name="Normal 2 3 5 7" xfId="3372" xr:uid="{00000000-0005-0000-0000-00002C0D0000}"/>
    <cellStyle name="Normal 2 3 5 7 2" xfId="13450" xr:uid="{00000000-0005-0000-0000-00008A340000}"/>
    <cellStyle name="Normal 2 3 5 7 2 3" xfId="28548" xr:uid="{00000000-0005-0000-0000-0000846F0000}"/>
    <cellStyle name="Normal 2 3 5 7 3" xfId="8430" xr:uid="{00000000-0005-0000-0000-0000EE200000}"/>
    <cellStyle name="Normal 2 3 5 7 3 3" xfId="23531" xr:uid="{00000000-0005-0000-0000-0000EB5B0000}"/>
    <cellStyle name="Normal 2 3 5 7 5" xfId="18518" xr:uid="{00000000-0005-0000-0000-000056480000}"/>
    <cellStyle name="Normal 2 3 5 8" xfId="5066" xr:uid="{00000000-0005-0000-0000-0000CA130000}"/>
    <cellStyle name="Normal 2 3 5 8 2" xfId="15121" xr:uid="{00000000-0005-0000-0000-0000113B0000}"/>
    <cellStyle name="Normal 2 3 5 8 2 3" xfId="30219" xr:uid="{00000000-0005-0000-0000-00000B760000}"/>
    <cellStyle name="Normal 2 3 5 8 3" xfId="10101" xr:uid="{00000000-0005-0000-0000-000075270000}"/>
    <cellStyle name="Normal 2 3 5 8 3 3" xfId="25202" xr:uid="{00000000-0005-0000-0000-000072620000}"/>
    <cellStyle name="Normal 2 3 5 8 5" xfId="20189" xr:uid="{00000000-0005-0000-0000-0000DD4E0000}"/>
    <cellStyle name="Normal 2 3 5 9" xfId="11777" xr:uid="{00000000-0005-0000-0000-0000012E0000}"/>
    <cellStyle name="Normal 2 3 5 9 3" xfId="26877" xr:uid="{00000000-0005-0000-0000-0000FD680000}"/>
    <cellStyle name="Normal 2 3 6" xfId="1423" xr:uid="{00000000-0005-0000-0000-00008F050000}"/>
    <cellStyle name="Normal 2 3 6 10" xfId="6753" xr:uid="{00000000-0005-0000-0000-0000611A0000}"/>
    <cellStyle name="Normal 2 3 6 10 3" xfId="21857" xr:uid="{00000000-0005-0000-0000-000061550000}"/>
    <cellStyle name="Normal 2 3 6 12" xfId="16842" xr:uid="{00000000-0005-0000-0000-0000CA410000}"/>
    <cellStyle name="Normal 2 3 6 2" xfId="1717" xr:uid="{00000000-0005-0000-0000-0000B5060000}"/>
    <cellStyle name="Normal 2 3 6 2 11" xfId="16896" xr:uid="{00000000-0005-0000-0000-000000420000}"/>
    <cellStyle name="Normal 2 3 6 2 2" xfId="1825" xr:uid="{00000000-0005-0000-0000-000021070000}"/>
    <cellStyle name="Normal 2 3 6 2 2 10" xfId="17000" xr:uid="{00000000-0005-0000-0000-000068420000}"/>
    <cellStyle name="Normal 2 3 6 2 2 2" xfId="2042" xr:uid="{00000000-0005-0000-0000-0000FA070000}"/>
    <cellStyle name="Normal 2 3 6 2 2 2 2" xfId="2463" xr:uid="{00000000-0005-0000-0000-00009F090000}"/>
    <cellStyle name="Normal 2 3 6 2 2 2 2 2" xfId="3302" xr:uid="{00000000-0005-0000-0000-0000E60C0000}"/>
    <cellStyle name="Normal 2 3 6 2 2 2 2 2 2" xfId="4992" xr:uid="{00000000-0005-0000-0000-000080130000}"/>
    <cellStyle name="Normal 2 3 6 2 2 2 2 2 2 2" xfId="15065" xr:uid="{00000000-0005-0000-0000-0000D93A0000}"/>
    <cellStyle name="Normal 2 3 6 2 2 2 2 2 2 2 3" xfId="30163" xr:uid="{00000000-0005-0000-0000-0000D3750000}"/>
    <cellStyle name="Normal 2 3 6 2 2 2 2 2 2 3" xfId="10045" xr:uid="{00000000-0005-0000-0000-00003D270000}"/>
    <cellStyle name="Normal 2 3 6 2 2 2 2 2 2 3 3" xfId="25146" xr:uid="{00000000-0005-0000-0000-00003A620000}"/>
    <cellStyle name="Normal 2 3 6 2 2 2 2 2 2 5" xfId="20133" xr:uid="{00000000-0005-0000-0000-0000A54E0000}"/>
    <cellStyle name="Normal 2 3 6 2 2 2 2 2 3" xfId="6684" xr:uid="{00000000-0005-0000-0000-00001C1A0000}"/>
    <cellStyle name="Normal 2 3 6 2 2 2 2 2 3 2" xfId="16736" xr:uid="{00000000-0005-0000-0000-000060410000}"/>
    <cellStyle name="Normal 2 3 6 2 2 2 2 2 3 3" xfId="11716" xr:uid="{00000000-0005-0000-0000-0000C42D0000}"/>
    <cellStyle name="Normal 2 3 6 2 2 2 2 2 3 3 3" xfId="26817" xr:uid="{00000000-0005-0000-0000-0000C1680000}"/>
    <cellStyle name="Normal 2 3 6 2 2 2 2 2 3 5" xfId="21804" xr:uid="{00000000-0005-0000-0000-00002C550000}"/>
    <cellStyle name="Normal 2 3 6 2 2 2 2 2 4" xfId="13394" xr:uid="{00000000-0005-0000-0000-000052340000}"/>
    <cellStyle name="Normal 2 3 6 2 2 2 2 2 4 3" xfId="28492" xr:uid="{00000000-0005-0000-0000-00004C6F0000}"/>
    <cellStyle name="Normal 2 3 6 2 2 2 2 2 5" xfId="8373" xr:uid="{00000000-0005-0000-0000-0000B5200000}"/>
    <cellStyle name="Normal 2 3 6 2 2 2 2 2 5 3" xfId="23475" xr:uid="{00000000-0005-0000-0000-0000B35B0000}"/>
    <cellStyle name="Normal 2 3 6 2 2 2 2 2 7" xfId="18462" xr:uid="{00000000-0005-0000-0000-00001E480000}"/>
    <cellStyle name="Normal 2 3 6 2 2 2 2 3" xfId="4155" xr:uid="{00000000-0005-0000-0000-00003B100000}"/>
    <cellStyle name="Normal 2 3 6 2 2 2 2 3 2" xfId="14229" xr:uid="{00000000-0005-0000-0000-000095370000}"/>
    <cellStyle name="Normal 2 3 6 2 2 2 2 3 2 3" xfId="29327" xr:uid="{00000000-0005-0000-0000-00008F720000}"/>
    <cellStyle name="Normal 2 3 6 2 2 2 2 3 3" xfId="9209" xr:uid="{00000000-0005-0000-0000-0000F9230000}"/>
    <cellStyle name="Normal 2 3 6 2 2 2 2 3 3 3" xfId="24310" xr:uid="{00000000-0005-0000-0000-0000F65E0000}"/>
    <cellStyle name="Normal 2 3 6 2 2 2 2 3 5" xfId="19297" xr:uid="{00000000-0005-0000-0000-0000614B0000}"/>
    <cellStyle name="Normal 2 3 6 2 2 2 2 4" xfId="5848" xr:uid="{00000000-0005-0000-0000-0000D8160000}"/>
    <cellStyle name="Normal 2 3 6 2 2 2 2 4 2" xfId="15900" xr:uid="{00000000-0005-0000-0000-00001C3E0000}"/>
    <cellStyle name="Normal 2 3 6 2 2 2 2 4 3" xfId="10880" xr:uid="{00000000-0005-0000-0000-0000802A0000}"/>
    <cellStyle name="Normal 2 3 6 2 2 2 2 4 3 3" xfId="25981" xr:uid="{00000000-0005-0000-0000-00007D650000}"/>
    <cellStyle name="Normal 2 3 6 2 2 2 2 4 5" xfId="20968" xr:uid="{00000000-0005-0000-0000-0000E8510000}"/>
    <cellStyle name="Normal 2 3 6 2 2 2 2 5" xfId="12558" xr:uid="{00000000-0005-0000-0000-00000E310000}"/>
    <cellStyle name="Normal 2 3 6 2 2 2 2 5 3" xfId="27656" xr:uid="{00000000-0005-0000-0000-0000086C0000}"/>
    <cellStyle name="Normal 2 3 6 2 2 2 2 6" xfId="7537" xr:uid="{00000000-0005-0000-0000-0000711D0000}"/>
    <cellStyle name="Normal 2 3 6 2 2 2 2 6 3" xfId="22639" xr:uid="{00000000-0005-0000-0000-00006F580000}"/>
    <cellStyle name="Normal 2 3 6 2 2 2 2 8" xfId="17626" xr:uid="{00000000-0005-0000-0000-0000DA440000}"/>
    <cellStyle name="Normal 2 3 6 2 2 2 3" xfId="2884" xr:uid="{00000000-0005-0000-0000-0000440B0000}"/>
    <cellStyle name="Normal 2 3 6 2 2 2 3 2" xfId="4574" xr:uid="{00000000-0005-0000-0000-0000DE110000}"/>
    <cellStyle name="Normal 2 3 6 2 2 2 3 2 2" xfId="14647" xr:uid="{00000000-0005-0000-0000-000037390000}"/>
    <cellStyle name="Normal 2 3 6 2 2 2 3 2 2 3" xfId="29745" xr:uid="{00000000-0005-0000-0000-000031740000}"/>
    <cellStyle name="Normal 2 3 6 2 2 2 3 2 3" xfId="9627" xr:uid="{00000000-0005-0000-0000-00009B250000}"/>
    <cellStyle name="Normal 2 3 6 2 2 2 3 2 3 3" xfId="24728" xr:uid="{00000000-0005-0000-0000-000098600000}"/>
    <cellStyle name="Normal 2 3 6 2 2 2 3 2 5" xfId="19715" xr:uid="{00000000-0005-0000-0000-0000034D0000}"/>
    <cellStyle name="Normal 2 3 6 2 2 2 3 3" xfId="6266" xr:uid="{00000000-0005-0000-0000-00007A180000}"/>
    <cellStyle name="Normal 2 3 6 2 2 2 3 3 2" xfId="16318" xr:uid="{00000000-0005-0000-0000-0000BE3F0000}"/>
    <cellStyle name="Normal 2 3 6 2 2 2 3 3 3" xfId="11298" xr:uid="{00000000-0005-0000-0000-0000222C0000}"/>
    <cellStyle name="Normal 2 3 6 2 2 2 3 3 3 3" xfId="26399" xr:uid="{00000000-0005-0000-0000-00001F670000}"/>
    <cellStyle name="Normal 2 3 6 2 2 2 3 3 5" xfId="21386" xr:uid="{00000000-0005-0000-0000-00008A530000}"/>
    <cellStyle name="Normal 2 3 6 2 2 2 3 4" xfId="12976" xr:uid="{00000000-0005-0000-0000-0000B0320000}"/>
    <cellStyle name="Normal 2 3 6 2 2 2 3 4 3" xfId="28074" xr:uid="{00000000-0005-0000-0000-0000AA6D0000}"/>
    <cellStyle name="Normal 2 3 6 2 2 2 3 5" xfId="7955" xr:uid="{00000000-0005-0000-0000-0000131F0000}"/>
    <cellStyle name="Normal 2 3 6 2 2 2 3 5 3" xfId="23057" xr:uid="{00000000-0005-0000-0000-0000115A0000}"/>
    <cellStyle name="Normal 2 3 6 2 2 2 3 7" xfId="18044" xr:uid="{00000000-0005-0000-0000-00007C460000}"/>
    <cellStyle name="Normal 2 3 6 2 2 2 4" xfId="3737" xr:uid="{00000000-0005-0000-0000-0000990E0000}"/>
    <cellStyle name="Normal 2 3 6 2 2 2 4 2" xfId="13811" xr:uid="{00000000-0005-0000-0000-0000F3350000}"/>
    <cellStyle name="Normal 2 3 6 2 2 2 4 2 3" xfId="28909" xr:uid="{00000000-0005-0000-0000-0000ED700000}"/>
    <cellStyle name="Normal 2 3 6 2 2 2 4 3" xfId="8791" xr:uid="{00000000-0005-0000-0000-000057220000}"/>
    <cellStyle name="Normal 2 3 6 2 2 2 4 3 3" xfId="23892" xr:uid="{00000000-0005-0000-0000-0000545D0000}"/>
    <cellStyle name="Normal 2 3 6 2 2 2 4 5" xfId="18879" xr:uid="{00000000-0005-0000-0000-0000BF490000}"/>
    <cellStyle name="Normal 2 3 6 2 2 2 5" xfId="5430" xr:uid="{00000000-0005-0000-0000-000036150000}"/>
    <cellStyle name="Normal 2 3 6 2 2 2 5 2" xfId="15482" xr:uid="{00000000-0005-0000-0000-00007A3C0000}"/>
    <cellStyle name="Normal 2 3 6 2 2 2 5 2 3" xfId="30580" xr:uid="{00000000-0005-0000-0000-000074770000}"/>
    <cellStyle name="Normal 2 3 6 2 2 2 5 3" xfId="10462" xr:uid="{00000000-0005-0000-0000-0000DE280000}"/>
    <cellStyle name="Normal 2 3 6 2 2 2 5 3 3" xfId="25563" xr:uid="{00000000-0005-0000-0000-0000DB630000}"/>
    <cellStyle name="Normal 2 3 6 2 2 2 5 5" xfId="20550" xr:uid="{00000000-0005-0000-0000-000046500000}"/>
    <cellStyle name="Normal 2 3 6 2 2 2 6" xfId="12140" xr:uid="{00000000-0005-0000-0000-00006C2F0000}"/>
    <cellStyle name="Normal 2 3 6 2 2 2 6 3" xfId="27238" xr:uid="{00000000-0005-0000-0000-0000666A0000}"/>
    <cellStyle name="Normal 2 3 6 2 2 2 7" xfId="7119" xr:uid="{00000000-0005-0000-0000-0000CF1B0000}"/>
    <cellStyle name="Normal 2 3 6 2 2 2 7 3" xfId="22221" xr:uid="{00000000-0005-0000-0000-0000CD560000}"/>
    <cellStyle name="Normal 2 3 6 2 2 2 9" xfId="17208" xr:uid="{00000000-0005-0000-0000-000038430000}"/>
    <cellStyle name="Normal 2 3 6 2 2 3" xfId="2255" xr:uid="{00000000-0005-0000-0000-0000CF080000}"/>
    <cellStyle name="Normal 2 3 6 2 2 3 2" xfId="3094" xr:uid="{00000000-0005-0000-0000-0000160C0000}"/>
    <cellStyle name="Normal 2 3 6 2 2 3 2 2" xfId="4784" xr:uid="{00000000-0005-0000-0000-0000B0120000}"/>
    <cellStyle name="Normal 2 3 6 2 2 3 2 2 2" xfId="14857" xr:uid="{00000000-0005-0000-0000-0000093A0000}"/>
    <cellStyle name="Normal 2 3 6 2 2 3 2 2 2 3" xfId="29955" xr:uid="{00000000-0005-0000-0000-000003750000}"/>
    <cellStyle name="Normal 2 3 6 2 2 3 2 2 3" xfId="9837" xr:uid="{00000000-0005-0000-0000-00006D260000}"/>
    <cellStyle name="Normal 2 3 6 2 2 3 2 2 3 3" xfId="24938" xr:uid="{00000000-0005-0000-0000-00006A610000}"/>
    <cellStyle name="Normal 2 3 6 2 2 3 2 2 5" xfId="19925" xr:uid="{00000000-0005-0000-0000-0000D54D0000}"/>
    <cellStyle name="Normal 2 3 6 2 2 3 2 3" xfId="6476" xr:uid="{00000000-0005-0000-0000-00004C190000}"/>
    <cellStyle name="Normal 2 3 6 2 2 3 2 3 2" xfId="16528" xr:uid="{00000000-0005-0000-0000-000090400000}"/>
    <cellStyle name="Normal 2 3 6 2 2 3 2 3 3" xfId="11508" xr:uid="{00000000-0005-0000-0000-0000F42C0000}"/>
    <cellStyle name="Normal 2 3 6 2 2 3 2 3 3 3" xfId="26609" xr:uid="{00000000-0005-0000-0000-0000F1670000}"/>
    <cellStyle name="Normal 2 3 6 2 2 3 2 3 5" xfId="21596" xr:uid="{00000000-0005-0000-0000-00005C540000}"/>
    <cellStyle name="Normal 2 3 6 2 2 3 2 4" xfId="13186" xr:uid="{00000000-0005-0000-0000-000082330000}"/>
    <cellStyle name="Normal 2 3 6 2 2 3 2 4 3" xfId="28284" xr:uid="{00000000-0005-0000-0000-00007C6E0000}"/>
    <cellStyle name="Normal 2 3 6 2 2 3 2 5" xfId="8165" xr:uid="{00000000-0005-0000-0000-0000E51F0000}"/>
    <cellStyle name="Normal 2 3 6 2 2 3 2 5 3" xfId="23267" xr:uid="{00000000-0005-0000-0000-0000E35A0000}"/>
    <cellStyle name="Normal 2 3 6 2 2 3 2 7" xfId="18254" xr:uid="{00000000-0005-0000-0000-00004E470000}"/>
    <cellStyle name="Normal 2 3 6 2 2 3 3" xfId="3947" xr:uid="{00000000-0005-0000-0000-00006B0F0000}"/>
    <cellStyle name="Normal 2 3 6 2 2 3 3 2" xfId="14021" xr:uid="{00000000-0005-0000-0000-0000C5360000}"/>
    <cellStyle name="Normal 2 3 6 2 2 3 3 2 3" xfId="29119" xr:uid="{00000000-0005-0000-0000-0000BF710000}"/>
    <cellStyle name="Normal 2 3 6 2 2 3 3 3" xfId="9001" xr:uid="{00000000-0005-0000-0000-000029230000}"/>
    <cellStyle name="Normal 2 3 6 2 2 3 3 3 3" xfId="24102" xr:uid="{00000000-0005-0000-0000-0000265E0000}"/>
    <cellStyle name="Normal 2 3 6 2 2 3 3 5" xfId="19089" xr:uid="{00000000-0005-0000-0000-0000914A0000}"/>
    <cellStyle name="Normal 2 3 6 2 2 3 4" xfId="5640" xr:uid="{00000000-0005-0000-0000-000008160000}"/>
    <cellStyle name="Normal 2 3 6 2 2 3 4 2" xfId="15692" xr:uid="{00000000-0005-0000-0000-00004C3D0000}"/>
    <cellStyle name="Normal 2 3 6 2 2 3 4 2 3" xfId="30790" xr:uid="{00000000-0005-0000-0000-000046780000}"/>
    <cellStyle name="Normal 2 3 6 2 2 3 4 3" xfId="10672" xr:uid="{00000000-0005-0000-0000-0000B0290000}"/>
    <cellStyle name="Normal 2 3 6 2 2 3 4 3 3" xfId="25773" xr:uid="{00000000-0005-0000-0000-0000AD640000}"/>
    <cellStyle name="Normal 2 3 6 2 2 3 4 5" xfId="20760" xr:uid="{00000000-0005-0000-0000-000018510000}"/>
    <cellStyle name="Normal 2 3 6 2 2 3 5" xfId="12350" xr:uid="{00000000-0005-0000-0000-00003E300000}"/>
    <cellStyle name="Normal 2 3 6 2 2 3 5 3" xfId="27448" xr:uid="{00000000-0005-0000-0000-0000386B0000}"/>
    <cellStyle name="Normal 2 3 6 2 2 3 6" xfId="7329" xr:uid="{00000000-0005-0000-0000-0000A11C0000}"/>
    <cellStyle name="Normal 2 3 6 2 2 3 6 3" xfId="22431" xr:uid="{00000000-0005-0000-0000-00009F570000}"/>
    <cellStyle name="Normal 2 3 6 2 2 3 8" xfId="17418" xr:uid="{00000000-0005-0000-0000-00000A440000}"/>
    <cellStyle name="Normal 2 3 6 2 2 4" xfId="2676" xr:uid="{00000000-0005-0000-0000-0000740A0000}"/>
    <cellStyle name="Normal 2 3 6 2 2 4 2" xfId="4366" xr:uid="{00000000-0005-0000-0000-00000E110000}"/>
    <cellStyle name="Normal 2 3 6 2 2 4 2 2" xfId="14439" xr:uid="{00000000-0005-0000-0000-000067380000}"/>
    <cellStyle name="Normal 2 3 6 2 2 4 2 2 3" xfId="29537" xr:uid="{00000000-0005-0000-0000-000061730000}"/>
    <cellStyle name="Normal 2 3 6 2 2 4 2 3" xfId="9419" xr:uid="{00000000-0005-0000-0000-0000CB240000}"/>
    <cellStyle name="Normal 2 3 6 2 2 4 2 3 3" xfId="24520" xr:uid="{00000000-0005-0000-0000-0000C85F0000}"/>
    <cellStyle name="Normal 2 3 6 2 2 4 2 5" xfId="19507" xr:uid="{00000000-0005-0000-0000-0000334C0000}"/>
    <cellStyle name="Normal 2 3 6 2 2 4 3" xfId="6058" xr:uid="{00000000-0005-0000-0000-0000AA170000}"/>
    <cellStyle name="Normal 2 3 6 2 2 4 3 2" xfId="16110" xr:uid="{00000000-0005-0000-0000-0000EE3E0000}"/>
    <cellStyle name="Normal 2 3 6 2 2 4 3 3" xfId="11090" xr:uid="{00000000-0005-0000-0000-0000522B0000}"/>
    <cellStyle name="Normal 2 3 6 2 2 4 3 3 3" xfId="26191" xr:uid="{00000000-0005-0000-0000-00004F660000}"/>
    <cellStyle name="Normal 2 3 6 2 2 4 3 5" xfId="21178" xr:uid="{00000000-0005-0000-0000-0000BA520000}"/>
    <cellStyle name="Normal 2 3 6 2 2 4 4" xfId="12768" xr:uid="{00000000-0005-0000-0000-0000E0310000}"/>
    <cellStyle name="Normal 2 3 6 2 2 4 4 3" xfId="27866" xr:uid="{00000000-0005-0000-0000-0000DA6C0000}"/>
    <cellStyle name="Normal 2 3 6 2 2 4 5" xfId="7747" xr:uid="{00000000-0005-0000-0000-0000431E0000}"/>
    <cellStyle name="Normal 2 3 6 2 2 4 5 3" xfId="22849" xr:uid="{00000000-0005-0000-0000-000041590000}"/>
    <cellStyle name="Normal 2 3 6 2 2 4 7" xfId="17836" xr:uid="{00000000-0005-0000-0000-0000AC450000}"/>
    <cellStyle name="Normal 2 3 6 2 2 5" xfId="3529" xr:uid="{00000000-0005-0000-0000-0000C90D0000}"/>
    <cellStyle name="Normal 2 3 6 2 2 5 2" xfId="13603" xr:uid="{00000000-0005-0000-0000-000023350000}"/>
    <cellStyle name="Normal 2 3 6 2 2 5 2 3" xfId="28701" xr:uid="{00000000-0005-0000-0000-00001D700000}"/>
    <cellStyle name="Normal 2 3 6 2 2 5 3" xfId="8583" xr:uid="{00000000-0005-0000-0000-000087210000}"/>
    <cellStyle name="Normal 2 3 6 2 2 5 3 3" xfId="23684" xr:uid="{00000000-0005-0000-0000-0000845C0000}"/>
    <cellStyle name="Normal 2 3 6 2 2 5 5" xfId="18671" xr:uid="{00000000-0005-0000-0000-0000EF480000}"/>
    <cellStyle name="Normal 2 3 6 2 2 6" xfId="5222" xr:uid="{00000000-0005-0000-0000-000066140000}"/>
    <cellStyle name="Normal 2 3 6 2 2 6 2" xfId="15274" xr:uid="{00000000-0005-0000-0000-0000AA3B0000}"/>
    <cellStyle name="Normal 2 3 6 2 2 6 2 3" xfId="30372" xr:uid="{00000000-0005-0000-0000-0000A4760000}"/>
    <cellStyle name="Normal 2 3 6 2 2 6 3" xfId="10254" xr:uid="{00000000-0005-0000-0000-00000E280000}"/>
    <cellStyle name="Normal 2 3 6 2 2 6 3 3" xfId="25355" xr:uid="{00000000-0005-0000-0000-00000B630000}"/>
    <cellStyle name="Normal 2 3 6 2 2 6 5" xfId="20342" xr:uid="{00000000-0005-0000-0000-0000764F0000}"/>
    <cellStyle name="Normal 2 3 6 2 2 7" xfId="11932" xr:uid="{00000000-0005-0000-0000-00009C2E0000}"/>
    <cellStyle name="Normal 2 3 6 2 2 7 3" xfId="27030" xr:uid="{00000000-0005-0000-0000-000096690000}"/>
    <cellStyle name="Normal 2 3 6 2 2 8" xfId="6911" xr:uid="{00000000-0005-0000-0000-0000FF1A0000}"/>
    <cellStyle name="Normal 2 3 6 2 2 8 3" xfId="22013" xr:uid="{00000000-0005-0000-0000-0000FD550000}"/>
    <cellStyle name="Normal 2 3 6 2 3" xfId="1938" xr:uid="{00000000-0005-0000-0000-000092070000}"/>
    <cellStyle name="Normal 2 3 6 2 3 2" xfId="2359" xr:uid="{00000000-0005-0000-0000-000037090000}"/>
    <cellStyle name="Normal 2 3 6 2 3 2 2" xfId="3198" xr:uid="{00000000-0005-0000-0000-00007E0C0000}"/>
    <cellStyle name="Normal 2 3 6 2 3 2 2 2" xfId="4888" xr:uid="{00000000-0005-0000-0000-000018130000}"/>
    <cellStyle name="Normal 2 3 6 2 3 2 2 2 2" xfId="14961" xr:uid="{00000000-0005-0000-0000-0000713A0000}"/>
    <cellStyle name="Normal 2 3 6 2 3 2 2 2 2 3" xfId="30059" xr:uid="{00000000-0005-0000-0000-00006B750000}"/>
    <cellStyle name="Normal 2 3 6 2 3 2 2 2 3" xfId="9941" xr:uid="{00000000-0005-0000-0000-0000D5260000}"/>
    <cellStyle name="Normal 2 3 6 2 3 2 2 2 3 3" xfId="25042" xr:uid="{00000000-0005-0000-0000-0000D2610000}"/>
    <cellStyle name="Normal 2 3 6 2 3 2 2 2 5" xfId="20029" xr:uid="{00000000-0005-0000-0000-00003D4E0000}"/>
    <cellStyle name="Normal 2 3 6 2 3 2 2 3" xfId="6580" xr:uid="{00000000-0005-0000-0000-0000B4190000}"/>
    <cellStyle name="Normal 2 3 6 2 3 2 2 3 2" xfId="16632" xr:uid="{00000000-0005-0000-0000-0000F8400000}"/>
    <cellStyle name="Normal 2 3 6 2 3 2 2 3 3" xfId="11612" xr:uid="{00000000-0005-0000-0000-00005C2D0000}"/>
    <cellStyle name="Normal 2 3 6 2 3 2 2 3 3 3" xfId="26713" xr:uid="{00000000-0005-0000-0000-000059680000}"/>
    <cellStyle name="Normal 2 3 6 2 3 2 2 3 5" xfId="21700" xr:uid="{00000000-0005-0000-0000-0000C4540000}"/>
    <cellStyle name="Normal 2 3 6 2 3 2 2 4" xfId="13290" xr:uid="{00000000-0005-0000-0000-0000EA330000}"/>
    <cellStyle name="Normal 2 3 6 2 3 2 2 4 3" xfId="28388" xr:uid="{00000000-0005-0000-0000-0000E46E0000}"/>
    <cellStyle name="Normal 2 3 6 2 3 2 2 5" xfId="8269" xr:uid="{00000000-0005-0000-0000-00004D200000}"/>
    <cellStyle name="Normal 2 3 6 2 3 2 2 5 3" xfId="23371" xr:uid="{00000000-0005-0000-0000-00004B5B0000}"/>
    <cellStyle name="Normal 2 3 6 2 3 2 2 7" xfId="18358" xr:uid="{00000000-0005-0000-0000-0000B6470000}"/>
    <cellStyle name="Normal 2 3 6 2 3 2 3" xfId="4051" xr:uid="{00000000-0005-0000-0000-0000D30F0000}"/>
    <cellStyle name="Normal 2 3 6 2 3 2 3 2" xfId="14125" xr:uid="{00000000-0005-0000-0000-00002D370000}"/>
    <cellStyle name="Normal 2 3 6 2 3 2 3 2 3" xfId="29223" xr:uid="{00000000-0005-0000-0000-000027720000}"/>
    <cellStyle name="Normal 2 3 6 2 3 2 3 3" xfId="9105" xr:uid="{00000000-0005-0000-0000-000091230000}"/>
    <cellStyle name="Normal 2 3 6 2 3 2 3 3 3" xfId="24206" xr:uid="{00000000-0005-0000-0000-00008E5E0000}"/>
    <cellStyle name="Normal 2 3 6 2 3 2 3 5" xfId="19193" xr:uid="{00000000-0005-0000-0000-0000F94A0000}"/>
    <cellStyle name="Normal 2 3 6 2 3 2 4" xfId="5744" xr:uid="{00000000-0005-0000-0000-000070160000}"/>
    <cellStyle name="Normal 2 3 6 2 3 2 4 2" xfId="15796" xr:uid="{00000000-0005-0000-0000-0000B43D0000}"/>
    <cellStyle name="Normal 2 3 6 2 3 2 4 2 3" xfId="30894" xr:uid="{00000000-0005-0000-0000-0000AE780000}"/>
    <cellStyle name="Normal 2 3 6 2 3 2 4 3" xfId="10776" xr:uid="{00000000-0005-0000-0000-0000182A0000}"/>
    <cellStyle name="Normal 2 3 6 2 3 2 4 3 3" xfId="25877" xr:uid="{00000000-0005-0000-0000-000015650000}"/>
    <cellStyle name="Normal 2 3 6 2 3 2 4 5" xfId="20864" xr:uid="{00000000-0005-0000-0000-000080510000}"/>
    <cellStyle name="Normal 2 3 6 2 3 2 5" xfId="12454" xr:uid="{00000000-0005-0000-0000-0000A6300000}"/>
    <cellStyle name="Normal 2 3 6 2 3 2 5 3" xfId="27552" xr:uid="{00000000-0005-0000-0000-0000A06B0000}"/>
    <cellStyle name="Normal 2 3 6 2 3 2 6" xfId="7433" xr:uid="{00000000-0005-0000-0000-0000091D0000}"/>
    <cellStyle name="Normal 2 3 6 2 3 2 6 3" xfId="22535" xr:uid="{00000000-0005-0000-0000-000007580000}"/>
    <cellStyle name="Normal 2 3 6 2 3 2 8" xfId="17522" xr:uid="{00000000-0005-0000-0000-000072440000}"/>
    <cellStyle name="Normal 2 3 6 2 3 3" xfId="2780" xr:uid="{00000000-0005-0000-0000-0000DC0A0000}"/>
    <cellStyle name="Normal 2 3 6 2 3 3 2" xfId="4470" xr:uid="{00000000-0005-0000-0000-000076110000}"/>
    <cellStyle name="Normal 2 3 6 2 3 3 2 2" xfId="14543" xr:uid="{00000000-0005-0000-0000-0000CF380000}"/>
    <cellStyle name="Normal 2 3 6 2 3 3 2 2 3" xfId="29641" xr:uid="{00000000-0005-0000-0000-0000C9730000}"/>
    <cellStyle name="Normal 2 3 6 2 3 3 2 3" xfId="9523" xr:uid="{00000000-0005-0000-0000-000033250000}"/>
    <cellStyle name="Normal 2 3 6 2 3 3 2 3 3" xfId="24624" xr:uid="{00000000-0005-0000-0000-000030600000}"/>
    <cellStyle name="Normal 2 3 6 2 3 3 2 5" xfId="19611" xr:uid="{00000000-0005-0000-0000-00009B4C0000}"/>
    <cellStyle name="Normal 2 3 6 2 3 3 3" xfId="6162" xr:uid="{00000000-0005-0000-0000-000012180000}"/>
    <cellStyle name="Normal 2 3 6 2 3 3 3 2" xfId="16214" xr:uid="{00000000-0005-0000-0000-0000563F0000}"/>
    <cellStyle name="Normal 2 3 6 2 3 3 3 3" xfId="11194" xr:uid="{00000000-0005-0000-0000-0000BA2B0000}"/>
    <cellStyle name="Normal 2 3 6 2 3 3 3 3 3" xfId="26295" xr:uid="{00000000-0005-0000-0000-0000B7660000}"/>
    <cellStyle name="Normal 2 3 6 2 3 3 3 5" xfId="21282" xr:uid="{00000000-0005-0000-0000-000022530000}"/>
    <cellStyle name="Normal 2 3 6 2 3 3 4" xfId="12872" xr:uid="{00000000-0005-0000-0000-000048320000}"/>
    <cellStyle name="Normal 2 3 6 2 3 3 4 3" xfId="27970" xr:uid="{00000000-0005-0000-0000-0000426D0000}"/>
    <cellStyle name="Normal 2 3 6 2 3 3 5" xfId="7851" xr:uid="{00000000-0005-0000-0000-0000AB1E0000}"/>
    <cellStyle name="Normal 2 3 6 2 3 3 5 3" xfId="22953" xr:uid="{00000000-0005-0000-0000-0000A9590000}"/>
    <cellStyle name="Normal 2 3 6 2 3 3 7" xfId="17940" xr:uid="{00000000-0005-0000-0000-000014460000}"/>
    <cellStyle name="Normal 2 3 6 2 3 4" xfId="3633" xr:uid="{00000000-0005-0000-0000-0000310E0000}"/>
    <cellStyle name="Normal 2 3 6 2 3 4 2" xfId="13707" xr:uid="{00000000-0005-0000-0000-00008B350000}"/>
    <cellStyle name="Normal 2 3 6 2 3 4 2 3" xfId="28805" xr:uid="{00000000-0005-0000-0000-000085700000}"/>
    <cellStyle name="Normal 2 3 6 2 3 4 3" xfId="8687" xr:uid="{00000000-0005-0000-0000-0000EF210000}"/>
    <cellStyle name="Normal 2 3 6 2 3 4 3 3" xfId="23788" xr:uid="{00000000-0005-0000-0000-0000EC5C0000}"/>
    <cellStyle name="Normal 2 3 6 2 3 4 5" xfId="18775" xr:uid="{00000000-0005-0000-0000-000057490000}"/>
    <cellStyle name="Normal 2 3 6 2 3 5" xfId="5326" xr:uid="{00000000-0005-0000-0000-0000CE140000}"/>
    <cellStyle name="Normal 2 3 6 2 3 5 2" xfId="15378" xr:uid="{00000000-0005-0000-0000-0000123C0000}"/>
    <cellStyle name="Normal 2 3 6 2 3 5 2 3" xfId="30476" xr:uid="{00000000-0005-0000-0000-00000C770000}"/>
    <cellStyle name="Normal 2 3 6 2 3 5 3" xfId="10358" xr:uid="{00000000-0005-0000-0000-000076280000}"/>
    <cellStyle name="Normal 2 3 6 2 3 5 3 3" xfId="25459" xr:uid="{00000000-0005-0000-0000-000073630000}"/>
    <cellStyle name="Normal 2 3 6 2 3 5 5" xfId="20446" xr:uid="{00000000-0005-0000-0000-0000DE4F0000}"/>
    <cellStyle name="Normal 2 3 6 2 3 6" xfId="12036" xr:uid="{00000000-0005-0000-0000-0000042F0000}"/>
    <cellStyle name="Normal 2 3 6 2 3 6 3" xfId="27134" xr:uid="{00000000-0005-0000-0000-0000FE690000}"/>
    <cellStyle name="Normal 2 3 6 2 3 7" xfId="7015" xr:uid="{00000000-0005-0000-0000-0000671B0000}"/>
    <cellStyle name="Normal 2 3 6 2 3 7 3" xfId="22117" xr:uid="{00000000-0005-0000-0000-000065560000}"/>
    <cellStyle name="Normal 2 3 6 2 3 9" xfId="17104" xr:uid="{00000000-0005-0000-0000-0000D0420000}"/>
    <cellStyle name="Normal 2 3 6 2 4" xfId="2151" xr:uid="{00000000-0005-0000-0000-000067080000}"/>
    <cellStyle name="Normal 2 3 6 2 4 2" xfId="2990" xr:uid="{00000000-0005-0000-0000-0000AE0B0000}"/>
    <cellStyle name="Normal 2 3 6 2 4 2 2" xfId="4680" xr:uid="{00000000-0005-0000-0000-000048120000}"/>
    <cellStyle name="Normal 2 3 6 2 4 2 2 2" xfId="14753" xr:uid="{00000000-0005-0000-0000-0000A1390000}"/>
    <cellStyle name="Normal 2 3 6 2 4 2 2 2 3" xfId="29851" xr:uid="{00000000-0005-0000-0000-00009B740000}"/>
    <cellStyle name="Normal 2 3 6 2 4 2 2 3" xfId="9733" xr:uid="{00000000-0005-0000-0000-000005260000}"/>
    <cellStyle name="Normal 2 3 6 2 4 2 2 3 3" xfId="24834" xr:uid="{00000000-0005-0000-0000-000002610000}"/>
    <cellStyle name="Normal 2 3 6 2 4 2 2 5" xfId="19821" xr:uid="{00000000-0005-0000-0000-00006D4D0000}"/>
    <cellStyle name="Normal 2 3 6 2 4 2 3" xfId="6372" xr:uid="{00000000-0005-0000-0000-0000E4180000}"/>
    <cellStyle name="Normal 2 3 6 2 4 2 3 2" xfId="16424" xr:uid="{00000000-0005-0000-0000-000028400000}"/>
    <cellStyle name="Normal 2 3 6 2 4 2 3 3" xfId="11404" xr:uid="{00000000-0005-0000-0000-00008C2C0000}"/>
    <cellStyle name="Normal 2 3 6 2 4 2 3 3 3" xfId="26505" xr:uid="{00000000-0005-0000-0000-000089670000}"/>
    <cellStyle name="Normal 2 3 6 2 4 2 3 5" xfId="21492" xr:uid="{00000000-0005-0000-0000-0000F4530000}"/>
    <cellStyle name="Normal 2 3 6 2 4 2 4" xfId="13082" xr:uid="{00000000-0005-0000-0000-00001A330000}"/>
    <cellStyle name="Normal 2 3 6 2 4 2 4 3" xfId="28180" xr:uid="{00000000-0005-0000-0000-0000146E0000}"/>
    <cellStyle name="Normal 2 3 6 2 4 2 5" xfId="8061" xr:uid="{00000000-0005-0000-0000-00007D1F0000}"/>
    <cellStyle name="Normal 2 3 6 2 4 2 5 3" xfId="23163" xr:uid="{00000000-0005-0000-0000-00007B5A0000}"/>
    <cellStyle name="Normal 2 3 6 2 4 2 7" xfId="18150" xr:uid="{00000000-0005-0000-0000-0000E6460000}"/>
    <cellStyle name="Normal 2 3 6 2 4 3" xfId="3843" xr:uid="{00000000-0005-0000-0000-0000030F0000}"/>
    <cellStyle name="Normal 2 3 6 2 4 3 2" xfId="13917" xr:uid="{00000000-0005-0000-0000-00005D360000}"/>
    <cellStyle name="Normal 2 3 6 2 4 3 2 3" xfId="29015" xr:uid="{00000000-0005-0000-0000-000057710000}"/>
    <cellStyle name="Normal 2 3 6 2 4 3 3" xfId="8897" xr:uid="{00000000-0005-0000-0000-0000C1220000}"/>
    <cellStyle name="Normal 2 3 6 2 4 3 3 3" xfId="23998" xr:uid="{00000000-0005-0000-0000-0000BE5D0000}"/>
    <cellStyle name="Normal 2 3 6 2 4 3 5" xfId="18985" xr:uid="{00000000-0005-0000-0000-0000294A0000}"/>
    <cellStyle name="Normal 2 3 6 2 4 4" xfId="5536" xr:uid="{00000000-0005-0000-0000-0000A0150000}"/>
    <cellStyle name="Normal 2 3 6 2 4 4 2" xfId="15588" xr:uid="{00000000-0005-0000-0000-0000E43C0000}"/>
    <cellStyle name="Normal 2 3 6 2 4 4 2 3" xfId="30686" xr:uid="{00000000-0005-0000-0000-0000DE770000}"/>
    <cellStyle name="Normal 2 3 6 2 4 4 3" xfId="10568" xr:uid="{00000000-0005-0000-0000-000048290000}"/>
    <cellStyle name="Normal 2 3 6 2 4 4 3 3" xfId="25669" xr:uid="{00000000-0005-0000-0000-000045640000}"/>
    <cellStyle name="Normal 2 3 6 2 4 4 5" xfId="20656" xr:uid="{00000000-0005-0000-0000-0000B0500000}"/>
    <cellStyle name="Normal 2 3 6 2 4 5" xfId="12246" xr:uid="{00000000-0005-0000-0000-0000D62F0000}"/>
    <cellStyle name="Normal 2 3 6 2 4 5 3" xfId="27344" xr:uid="{00000000-0005-0000-0000-0000D06A0000}"/>
    <cellStyle name="Normal 2 3 6 2 4 6" xfId="7225" xr:uid="{00000000-0005-0000-0000-0000391C0000}"/>
    <cellStyle name="Normal 2 3 6 2 4 6 3" xfId="22327" xr:uid="{00000000-0005-0000-0000-000037570000}"/>
    <cellStyle name="Normal 2 3 6 2 4 8" xfId="17314" xr:uid="{00000000-0005-0000-0000-0000A2430000}"/>
    <cellStyle name="Normal 2 3 6 2 5" xfId="2572" xr:uid="{00000000-0005-0000-0000-00000C0A0000}"/>
    <cellStyle name="Normal 2 3 6 2 5 2" xfId="4262" xr:uid="{00000000-0005-0000-0000-0000A6100000}"/>
    <cellStyle name="Normal 2 3 6 2 5 2 2" xfId="14335" xr:uid="{00000000-0005-0000-0000-0000FF370000}"/>
    <cellStyle name="Normal 2 3 6 2 5 2 2 3" xfId="29433" xr:uid="{00000000-0005-0000-0000-0000F9720000}"/>
    <cellStyle name="Normal 2 3 6 2 5 2 3" xfId="9315" xr:uid="{00000000-0005-0000-0000-000063240000}"/>
    <cellStyle name="Normal 2 3 6 2 5 2 3 3" xfId="24416" xr:uid="{00000000-0005-0000-0000-0000605F0000}"/>
    <cellStyle name="Normal 2 3 6 2 5 2 5" xfId="19403" xr:uid="{00000000-0005-0000-0000-0000CB4B0000}"/>
    <cellStyle name="Normal 2 3 6 2 5 3" xfId="5954" xr:uid="{00000000-0005-0000-0000-000042170000}"/>
    <cellStyle name="Normal 2 3 6 2 5 3 2" xfId="16006" xr:uid="{00000000-0005-0000-0000-0000863E0000}"/>
    <cellStyle name="Normal 2 3 6 2 5 3 3" xfId="10986" xr:uid="{00000000-0005-0000-0000-0000EA2A0000}"/>
    <cellStyle name="Normal 2 3 6 2 5 3 3 3" xfId="26087" xr:uid="{00000000-0005-0000-0000-0000E7650000}"/>
    <cellStyle name="Normal 2 3 6 2 5 3 5" xfId="21074" xr:uid="{00000000-0005-0000-0000-000052520000}"/>
    <cellStyle name="Normal 2 3 6 2 5 4" xfId="12664" xr:uid="{00000000-0005-0000-0000-000078310000}"/>
    <cellStyle name="Normal 2 3 6 2 5 4 3" xfId="27762" xr:uid="{00000000-0005-0000-0000-0000726C0000}"/>
    <cellStyle name="Normal 2 3 6 2 5 5" xfId="7643" xr:uid="{00000000-0005-0000-0000-0000DB1D0000}"/>
    <cellStyle name="Normal 2 3 6 2 5 5 3" xfId="22745" xr:uid="{00000000-0005-0000-0000-0000D9580000}"/>
    <cellStyle name="Normal 2 3 6 2 5 7" xfId="17732" xr:uid="{00000000-0005-0000-0000-000044450000}"/>
    <cellStyle name="Normal 2 3 6 2 6" xfId="3425" xr:uid="{00000000-0005-0000-0000-0000610D0000}"/>
    <cellStyle name="Normal 2 3 6 2 6 2" xfId="13499" xr:uid="{00000000-0005-0000-0000-0000BB340000}"/>
    <cellStyle name="Normal 2 3 6 2 6 2 3" xfId="28597" xr:uid="{00000000-0005-0000-0000-0000B56F0000}"/>
    <cellStyle name="Normal 2 3 6 2 6 3" xfId="8479" xr:uid="{00000000-0005-0000-0000-00001F210000}"/>
    <cellStyle name="Normal 2 3 6 2 6 3 3" xfId="23580" xr:uid="{00000000-0005-0000-0000-00001C5C0000}"/>
    <cellStyle name="Normal 2 3 6 2 6 5" xfId="18567" xr:uid="{00000000-0005-0000-0000-000087480000}"/>
    <cellStyle name="Normal 2 3 6 2 7" xfId="5118" xr:uid="{00000000-0005-0000-0000-0000FE130000}"/>
    <cellStyle name="Normal 2 3 6 2 7 2" xfId="15170" xr:uid="{00000000-0005-0000-0000-0000423B0000}"/>
    <cellStyle name="Normal 2 3 6 2 7 2 3" xfId="30268" xr:uid="{00000000-0005-0000-0000-00003C760000}"/>
    <cellStyle name="Normal 2 3 6 2 7 3" xfId="10150" xr:uid="{00000000-0005-0000-0000-0000A6270000}"/>
    <cellStyle name="Normal 2 3 6 2 7 3 3" xfId="25251" xr:uid="{00000000-0005-0000-0000-0000A3620000}"/>
    <cellStyle name="Normal 2 3 6 2 7 5" xfId="20238" xr:uid="{00000000-0005-0000-0000-00000E4F0000}"/>
    <cellStyle name="Normal 2 3 6 2 8" xfId="11828" xr:uid="{00000000-0005-0000-0000-0000342E0000}"/>
    <cellStyle name="Normal 2 3 6 2 8 3" xfId="26926" xr:uid="{00000000-0005-0000-0000-00002E690000}"/>
    <cellStyle name="Normal 2 3 6 2 9" xfId="6807" xr:uid="{00000000-0005-0000-0000-0000971A0000}"/>
    <cellStyle name="Normal 2 3 6 2 9 3" xfId="21909" xr:uid="{00000000-0005-0000-0000-000095550000}"/>
    <cellStyle name="Normal 2 3 6 3" xfId="1771" xr:uid="{00000000-0005-0000-0000-0000EB060000}"/>
    <cellStyle name="Normal 2 3 6 3 10" xfId="16948" xr:uid="{00000000-0005-0000-0000-000034420000}"/>
    <cellStyle name="Normal 2 3 6 3 2" xfId="1990" xr:uid="{00000000-0005-0000-0000-0000C6070000}"/>
    <cellStyle name="Normal 2 3 6 3 2 2" xfId="2411" xr:uid="{00000000-0005-0000-0000-00006B090000}"/>
    <cellStyle name="Normal 2 3 6 3 2 2 2" xfId="3250" xr:uid="{00000000-0005-0000-0000-0000B20C0000}"/>
    <cellStyle name="Normal 2 3 6 3 2 2 2 2" xfId="4940" xr:uid="{00000000-0005-0000-0000-00004C130000}"/>
    <cellStyle name="Normal 2 3 6 3 2 2 2 2 2" xfId="15013" xr:uid="{00000000-0005-0000-0000-0000A53A0000}"/>
    <cellStyle name="Normal 2 3 6 3 2 2 2 2 2 3" xfId="30111" xr:uid="{00000000-0005-0000-0000-00009F750000}"/>
    <cellStyle name="Normal 2 3 6 3 2 2 2 2 3" xfId="9993" xr:uid="{00000000-0005-0000-0000-000009270000}"/>
    <cellStyle name="Normal 2 3 6 3 2 2 2 2 3 3" xfId="25094" xr:uid="{00000000-0005-0000-0000-000006620000}"/>
    <cellStyle name="Normal 2 3 6 3 2 2 2 2 5" xfId="20081" xr:uid="{00000000-0005-0000-0000-0000714E0000}"/>
    <cellStyle name="Normal 2 3 6 3 2 2 2 3" xfId="6632" xr:uid="{00000000-0005-0000-0000-0000E8190000}"/>
    <cellStyle name="Normal 2 3 6 3 2 2 2 3 2" xfId="16684" xr:uid="{00000000-0005-0000-0000-00002C410000}"/>
    <cellStyle name="Normal 2 3 6 3 2 2 2 3 3" xfId="11664" xr:uid="{00000000-0005-0000-0000-0000902D0000}"/>
    <cellStyle name="Normal 2 3 6 3 2 2 2 3 3 3" xfId="26765" xr:uid="{00000000-0005-0000-0000-00008D680000}"/>
    <cellStyle name="Normal 2 3 6 3 2 2 2 3 5" xfId="21752" xr:uid="{00000000-0005-0000-0000-0000F8540000}"/>
    <cellStyle name="Normal 2 3 6 3 2 2 2 4" xfId="13342" xr:uid="{00000000-0005-0000-0000-00001E340000}"/>
    <cellStyle name="Normal 2 3 6 3 2 2 2 4 3" xfId="28440" xr:uid="{00000000-0005-0000-0000-0000186F0000}"/>
    <cellStyle name="Normal 2 3 6 3 2 2 2 5" xfId="8321" xr:uid="{00000000-0005-0000-0000-000081200000}"/>
    <cellStyle name="Normal 2 3 6 3 2 2 2 5 3" xfId="23423" xr:uid="{00000000-0005-0000-0000-00007F5B0000}"/>
    <cellStyle name="Normal 2 3 6 3 2 2 2 7" xfId="18410" xr:uid="{00000000-0005-0000-0000-0000EA470000}"/>
    <cellStyle name="Normal 2 3 6 3 2 2 3" xfId="4103" xr:uid="{00000000-0005-0000-0000-000007100000}"/>
    <cellStyle name="Normal 2 3 6 3 2 2 3 2" xfId="14177" xr:uid="{00000000-0005-0000-0000-000061370000}"/>
    <cellStyle name="Normal 2 3 6 3 2 2 3 2 3" xfId="29275" xr:uid="{00000000-0005-0000-0000-00005B720000}"/>
    <cellStyle name="Normal 2 3 6 3 2 2 3 3" xfId="9157" xr:uid="{00000000-0005-0000-0000-0000C5230000}"/>
    <cellStyle name="Normal 2 3 6 3 2 2 3 3 3" xfId="24258" xr:uid="{00000000-0005-0000-0000-0000C25E0000}"/>
    <cellStyle name="Normal 2 3 6 3 2 2 3 5" xfId="19245" xr:uid="{00000000-0005-0000-0000-00002D4B0000}"/>
    <cellStyle name="Normal 2 3 6 3 2 2 4" xfId="5796" xr:uid="{00000000-0005-0000-0000-0000A4160000}"/>
    <cellStyle name="Normal 2 3 6 3 2 2 4 2" xfId="15848" xr:uid="{00000000-0005-0000-0000-0000E83D0000}"/>
    <cellStyle name="Normal 2 3 6 3 2 2 4 2 3" xfId="30946" xr:uid="{00000000-0005-0000-0000-0000E2780000}"/>
    <cellStyle name="Normal 2 3 6 3 2 2 4 3" xfId="10828" xr:uid="{00000000-0005-0000-0000-00004C2A0000}"/>
    <cellStyle name="Normal 2 3 6 3 2 2 4 3 3" xfId="25929" xr:uid="{00000000-0005-0000-0000-000049650000}"/>
    <cellStyle name="Normal 2 3 6 3 2 2 4 5" xfId="20916" xr:uid="{00000000-0005-0000-0000-0000B4510000}"/>
    <cellStyle name="Normal 2 3 6 3 2 2 5" xfId="12506" xr:uid="{00000000-0005-0000-0000-0000DA300000}"/>
    <cellStyle name="Normal 2 3 6 3 2 2 5 3" xfId="27604" xr:uid="{00000000-0005-0000-0000-0000D46B0000}"/>
    <cellStyle name="Normal 2 3 6 3 2 2 6" xfId="7485" xr:uid="{00000000-0005-0000-0000-00003D1D0000}"/>
    <cellStyle name="Normal 2 3 6 3 2 2 6 3" xfId="22587" xr:uid="{00000000-0005-0000-0000-00003B580000}"/>
    <cellStyle name="Normal 2 3 6 3 2 2 8" xfId="17574" xr:uid="{00000000-0005-0000-0000-0000A6440000}"/>
    <cellStyle name="Normal 2 3 6 3 2 3" xfId="2832" xr:uid="{00000000-0005-0000-0000-0000100B0000}"/>
    <cellStyle name="Normal 2 3 6 3 2 3 2" xfId="4522" xr:uid="{00000000-0005-0000-0000-0000AA110000}"/>
    <cellStyle name="Normal 2 3 6 3 2 3 2 2" xfId="14595" xr:uid="{00000000-0005-0000-0000-000003390000}"/>
    <cellStyle name="Normal 2 3 6 3 2 3 2 2 3" xfId="29693" xr:uid="{00000000-0005-0000-0000-0000FD730000}"/>
    <cellStyle name="Normal 2 3 6 3 2 3 2 3" xfId="9575" xr:uid="{00000000-0005-0000-0000-000067250000}"/>
    <cellStyle name="Normal 2 3 6 3 2 3 2 3 3" xfId="24676" xr:uid="{00000000-0005-0000-0000-000064600000}"/>
    <cellStyle name="Normal 2 3 6 3 2 3 2 5" xfId="19663" xr:uid="{00000000-0005-0000-0000-0000CF4C0000}"/>
    <cellStyle name="Normal 2 3 6 3 2 3 3" xfId="6214" xr:uid="{00000000-0005-0000-0000-000046180000}"/>
    <cellStyle name="Normal 2 3 6 3 2 3 3 2" xfId="16266" xr:uid="{00000000-0005-0000-0000-00008A3F0000}"/>
    <cellStyle name="Normal 2 3 6 3 2 3 3 3" xfId="11246" xr:uid="{00000000-0005-0000-0000-0000EE2B0000}"/>
    <cellStyle name="Normal 2 3 6 3 2 3 3 3 3" xfId="26347" xr:uid="{00000000-0005-0000-0000-0000EB660000}"/>
    <cellStyle name="Normal 2 3 6 3 2 3 3 5" xfId="21334" xr:uid="{00000000-0005-0000-0000-000056530000}"/>
    <cellStyle name="Normal 2 3 6 3 2 3 4" xfId="12924" xr:uid="{00000000-0005-0000-0000-00007C320000}"/>
    <cellStyle name="Normal 2 3 6 3 2 3 4 3" xfId="28022" xr:uid="{00000000-0005-0000-0000-0000766D0000}"/>
    <cellStyle name="Normal 2 3 6 3 2 3 5" xfId="7903" xr:uid="{00000000-0005-0000-0000-0000DF1E0000}"/>
    <cellStyle name="Normal 2 3 6 3 2 3 5 3" xfId="23005" xr:uid="{00000000-0005-0000-0000-0000DD590000}"/>
    <cellStyle name="Normal 2 3 6 3 2 3 7" xfId="17992" xr:uid="{00000000-0005-0000-0000-000048460000}"/>
    <cellStyle name="Normal 2 3 6 3 2 4" xfId="3685" xr:uid="{00000000-0005-0000-0000-0000650E0000}"/>
    <cellStyle name="Normal 2 3 6 3 2 4 2" xfId="13759" xr:uid="{00000000-0005-0000-0000-0000BF350000}"/>
    <cellStyle name="Normal 2 3 6 3 2 4 2 3" xfId="28857" xr:uid="{00000000-0005-0000-0000-0000B9700000}"/>
    <cellStyle name="Normal 2 3 6 3 2 4 3" xfId="8739" xr:uid="{00000000-0005-0000-0000-000023220000}"/>
    <cellStyle name="Normal 2 3 6 3 2 4 3 3" xfId="23840" xr:uid="{00000000-0005-0000-0000-0000205D0000}"/>
    <cellStyle name="Normal 2 3 6 3 2 4 5" xfId="18827" xr:uid="{00000000-0005-0000-0000-00008B490000}"/>
    <cellStyle name="Normal 2 3 6 3 2 5" xfId="5378" xr:uid="{00000000-0005-0000-0000-000002150000}"/>
    <cellStyle name="Normal 2 3 6 3 2 5 2" xfId="15430" xr:uid="{00000000-0005-0000-0000-0000463C0000}"/>
    <cellStyle name="Normal 2 3 6 3 2 5 2 3" xfId="30528" xr:uid="{00000000-0005-0000-0000-000040770000}"/>
    <cellStyle name="Normal 2 3 6 3 2 5 3" xfId="10410" xr:uid="{00000000-0005-0000-0000-0000AA280000}"/>
    <cellStyle name="Normal 2 3 6 3 2 5 3 3" xfId="25511" xr:uid="{00000000-0005-0000-0000-0000A7630000}"/>
    <cellStyle name="Normal 2 3 6 3 2 5 5" xfId="20498" xr:uid="{00000000-0005-0000-0000-000012500000}"/>
    <cellStyle name="Normal 2 3 6 3 2 6" xfId="12088" xr:uid="{00000000-0005-0000-0000-0000382F0000}"/>
    <cellStyle name="Normal 2 3 6 3 2 6 3" xfId="27186" xr:uid="{00000000-0005-0000-0000-0000326A0000}"/>
    <cellStyle name="Normal 2 3 6 3 2 7" xfId="7067" xr:uid="{00000000-0005-0000-0000-00009B1B0000}"/>
    <cellStyle name="Normal 2 3 6 3 2 7 3" xfId="22169" xr:uid="{00000000-0005-0000-0000-000099560000}"/>
    <cellStyle name="Normal 2 3 6 3 2 9" xfId="17156" xr:uid="{00000000-0005-0000-0000-000004430000}"/>
    <cellStyle name="Normal 2 3 6 3 3" xfId="2203" xr:uid="{00000000-0005-0000-0000-00009B080000}"/>
    <cellStyle name="Normal 2 3 6 3 3 2" xfId="3042" xr:uid="{00000000-0005-0000-0000-0000E20B0000}"/>
    <cellStyle name="Normal 2 3 6 3 3 2 2" xfId="4732" xr:uid="{00000000-0005-0000-0000-00007C120000}"/>
    <cellStyle name="Normal 2 3 6 3 3 2 2 2" xfId="14805" xr:uid="{00000000-0005-0000-0000-0000D5390000}"/>
    <cellStyle name="Normal 2 3 6 3 3 2 2 2 3" xfId="29903" xr:uid="{00000000-0005-0000-0000-0000CF740000}"/>
    <cellStyle name="Normal 2 3 6 3 3 2 2 3" xfId="9785" xr:uid="{00000000-0005-0000-0000-000039260000}"/>
    <cellStyle name="Normal 2 3 6 3 3 2 2 3 3" xfId="24886" xr:uid="{00000000-0005-0000-0000-000036610000}"/>
    <cellStyle name="Normal 2 3 6 3 3 2 2 5" xfId="19873" xr:uid="{00000000-0005-0000-0000-0000A14D0000}"/>
    <cellStyle name="Normal 2 3 6 3 3 2 3" xfId="6424" xr:uid="{00000000-0005-0000-0000-000018190000}"/>
    <cellStyle name="Normal 2 3 6 3 3 2 3 2" xfId="16476" xr:uid="{00000000-0005-0000-0000-00005C400000}"/>
    <cellStyle name="Normal 2 3 6 3 3 2 3 3" xfId="11456" xr:uid="{00000000-0005-0000-0000-0000C02C0000}"/>
    <cellStyle name="Normal 2 3 6 3 3 2 3 3 3" xfId="26557" xr:uid="{00000000-0005-0000-0000-0000BD670000}"/>
    <cellStyle name="Normal 2 3 6 3 3 2 3 5" xfId="21544" xr:uid="{00000000-0005-0000-0000-000028540000}"/>
    <cellStyle name="Normal 2 3 6 3 3 2 4" xfId="13134" xr:uid="{00000000-0005-0000-0000-00004E330000}"/>
    <cellStyle name="Normal 2 3 6 3 3 2 4 3" xfId="28232" xr:uid="{00000000-0005-0000-0000-0000486E0000}"/>
    <cellStyle name="Normal 2 3 6 3 3 2 5" xfId="8113" xr:uid="{00000000-0005-0000-0000-0000B11F0000}"/>
    <cellStyle name="Normal 2 3 6 3 3 2 5 3" xfId="23215" xr:uid="{00000000-0005-0000-0000-0000AF5A0000}"/>
    <cellStyle name="Normal 2 3 6 3 3 2 7" xfId="18202" xr:uid="{00000000-0005-0000-0000-00001A470000}"/>
    <cellStyle name="Normal 2 3 6 3 3 3" xfId="3895" xr:uid="{00000000-0005-0000-0000-0000370F0000}"/>
    <cellStyle name="Normal 2 3 6 3 3 3 2" xfId="13969" xr:uid="{00000000-0005-0000-0000-000091360000}"/>
    <cellStyle name="Normal 2 3 6 3 3 3 2 3" xfId="29067" xr:uid="{00000000-0005-0000-0000-00008B710000}"/>
    <cellStyle name="Normal 2 3 6 3 3 3 3" xfId="8949" xr:uid="{00000000-0005-0000-0000-0000F5220000}"/>
    <cellStyle name="Normal 2 3 6 3 3 3 3 3" xfId="24050" xr:uid="{00000000-0005-0000-0000-0000F25D0000}"/>
    <cellStyle name="Normal 2 3 6 3 3 3 5" xfId="19037" xr:uid="{00000000-0005-0000-0000-00005D4A0000}"/>
    <cellStyle name="Normal 2 3 6 3 3 4" xfId="5588" xr:uid="{00000000-0005-0000-0000-0000D4150000}"/>
    <cellStyle name="Normal 2 3 6 3 3 4 2" xfId="15640" xr:uid="{00000000-0005-0000-0000-0000183D0000}"/>
    <cellStyle name="Normal 2 3 6 3 3 4 2 3" xfId="30738" xr:uid="{00000000-0005-0000-0000-000012780000}"/>
    <cellStyle name="Normal 2 3 6 3 3 4 3" xfId="10620" xr:uid="{00000000-0005-0000-0000-00007C290000}"/>
    <cellStyle name="Normal 2 3 6 3 3 4 3 3" xfId="25721" xr:uid="{00000000-0005-0000-0000-000079640000}"/>
    <cellStyle name="Normal 2 3 6 3 3 4 5" xfId="20708" xr:uid="{00000000-0005-0000-0000-0000E4500000}"/>
    <cellStyle name="Normal 2 3 6 3 3 5" xfId="12298" xr:uid="{00000000-0005-0000-0000-00000A300000}"/>
    <cellStyle name="Normal 2 3 6 3 3 5 3" xfId="27396" xr:uid="{00000000-0005-0000-0000-0000046B0000}"/>
    <cellStyle name="Normal 2 3 6 3 3 6" xfId="7277" xr:uid="{00000000-0005-0000-0000-00006D1C0000}"/>
    <cellStyle name="Normal 2 3 6 3 3 6 3" xfId="22379" xr:uid="{00000000-0005-0000-0000-00006B570000}"/>
    <cellStyle name="Normal 2 3 6 3 3 8" xfId="17366" xr:uid="{00000000-0005-0000-0000-0000D6430000}"/>
    <cellStyle name="Normal 2 3 6 3 4" xfId="2624" xr:uid="{00000000-0005-0000-0000-0000400A0000}"/>
    <cellStyle name="Normal 2 3 6 3 4 2" xfId="4314" xr:uid="{00000000-0005-0000-0000-0000DA100000}"/>
    <cellStyle name="Normal 2 3 6 3 4 2 2" xfId="14387" xr:uid="{00000000-0005-0000-0000-000033380000}"/>
    <cellStyle name="Normal 2 3 6 3 4 2 2 3" xfId="29485" xr:uid="{00000000-0005-0000-0000-00002D730000}"/>
    <cellStyle name="Normal 2 3 6 3 4 2 3" xfId="9367" xr:uid="{00000000-0005-0000-0000-000097240000}"/>
    <cellStyle name="Normal 2 3 6 3 4 2 3 3" xfId="24468" xr:uid="{00000000-0005-0000-0000-0000945F0000}"/>
    <cellStyle name="Normal 2 3 6 3 4 2 5" xfId="19455" xr:uid="{00000000-0005-0000-0000-0000FF4B0000}"/>
    <cellStyle name="Normal 2 3 6 3 4 3" xfId="6006" xr:uid="{00000000-0005-0000-0000-000076170000}"/>
    <cellStyle name="Normal 2 3 6 3 4 3 2" xfId="16058" xr:uid="{00000000-0005-0000-0000-0000BA3E0000}"/>
    <cellStyle name="Normal 2 3 6 3 4 3 3" xfId="11038" xr:uid="{00000000-0005-0000-0000-00001E2B0000}"/>
    <cellStyle name="Normal 2 3 6 3 4 3 3 3" xfId="26139" xr:uid="{00000000-0005-0000-0000-00001B660000}"/>
    <cellStyle name="Normal 2 3 6 3 4 3 5" xfId="21126" xr:uid="{00000000-0005-0000-0000-000086520000}"/>
    <cellStyle name="Normal 2 3 6 3 4 4" xfId="12716" xr:uid="{00000000-0005-0000-0000-0000AC310000}"/>
    <cellStyle name="Normal 2 3 6 3 4 4 3" xfId="27814" xr:uid="{00000000-0005-0000-0000-0000A66C0000}"/>
    <cellStyle name="Normal 2 3 6 3 4 5" xfId="7695" xr:uid="{00000000-0005-0000-0000-00000F1E0000}"/>
    <cellStyle name="Normal 2 3 6 3 4 5 3" xfId="22797" xr:uid="{00000000-0005-0000-0000-00000D590000}"/>
    <cellStyle name="Normal 2 3 6 3 4 7" xfId="17784" xr:uid="{00000000-0005-0000-0000-000078450000}"/>
    <cellStyle name="Normal 2 3 6 3 5" xfId="3477" xr:uid="{00000000-0005-0000-0000-0000950D0000}"/>
    <cellStyle name="Normal 2 3 6 3 5 2" xfId="13551" xr:uid="{00000000-0005-0000-0000-0000EF340000}"/>
    <cellStyle name="Normal 2 3 6 3 5 2 3" xfId="28649" xr:uid="{00000000-0005-0000-0000-0000E96F0000}"/>
    <cellStyle name="Normal 2 3 6 3 5 3" xfId="8531" xr:uid="{00000000-0005-0000-0000-000053210000}"/>
    <cellStyle name="Normal 2 3 6 3 5 3 3" xfId="23632" xr:uid="{00000000-0005-0000-0000-0000505C0000}"/>
    <cellStyle name="Normal 2 3 6 3 5 5" xfId="18619" xr:uid="{00000000-0005-0000-0000-0000BB480000}"/>
    <cellStyle name="Normal 2 3 6 3 6" xfId="5170" xr:uid="{00000000-0005-0000-0000-000032140000}"/>
    <cellStyle name="Normal 2 3 6 3 6 2" xfId="15222" xr:uid="{00000000-0005-0000-0000-0000763B0000}"/>
    <cellStyle name="Normal 2 3 6 3 6 2 3" xfId="30320" xr:uid="{00000000-0005-0000-0000-000070760000}"/>
    <cellStyle name="Normal 2 3 6 3 6 3" xfId="10202" xr:uid="{00000000-0005-0000-0000-0000DA270000}"/>
    <cellStyle name="Normal 2 3 6 3 6 3 3" xfId="25303" xr:uid="{00000000-0005-0000-0000-0000D7620000}"/>
    <cellStyle name="Normal 2 3 6 3 6 5" xfId="20290" xr:uid="{00000000-0005-0000-0000-0000424F0000}"/>
    <cellStyle name="Normal 2 3 6 3 7" xfId="11880" xr:uid="{00000000-0005-0000-0000-0000682E0000}"/>
    <cellStyle name="Normal 2 3 6 3 7 3" xfId="26978" xr:uid="{00000000-0005-0000-0000-000062690000}"/>
    <cellStyle name="Normal 2 3 6 3 8" xfId="6859" xr:uid="{00000000-0005-0000-0000-0000CB1A0000}"/>
    <cellStyle name="Normal 2 3 6 3 8 3" xfId="21961" xr:uid="{00000000-0005-0000-0000-0000C9550000}"/>
    <cellStyle name="Normal 2 3 6 4" xfId="1884" xr:uid="{00000000-0005-0000-0000-00005C070000}"/>
    <cellStyle name="Normal 2 3 6 4 2" xfId="2307" xr:uid="{00000000-0005-0000-0000-000003090000}"/>
    <cellStyle name="Normal 2 3 6 4 2 2" xfId="3146" xr:uid="{00000000-0005-0000-0000-00004A0C0000}"/>
    <cellStyle name="Normal 2 3 6 4 2 2 2" xfId="4836" xr:uid="{00000000-0005-0000-0000-0000E4120000}"/>
    <cellStyle name="Normal 2 3 6 4 2 2 2 2" xfId="14909" xr:uid="{00000000-0005-0000-0000-00003D3A0000}"/>
    <cellStyle name="Normal 2 3 6 4 2 2 2 2 3" xfId="30007" xr:uid="{00000000-0005-0000-0000-000037750000}"/>
    <cellStyle name="Normal 2 3 6 4 2 2 2 3" xfId="9889" xr:uid="{00000000-0005-0000-0000-0000A1260000}"/>
    <cellStyle name="Normal 2 3 6 4 2 2 2 3 3" xfId="24990" xr:uid="{00000000-0005-0000-0000-00009E610000}"/>
    <cellStyle name="Normal 2 3 6 4 2 2 2 5" xfId="19977" xr:uid="{00000000-0005-0000-0000-0000094E0000}"/>
    <cellStyle name="Normal 2 3 6 4 2 2 3" xfId="6528" xr:uid="{00000000-0005-0000-0000-000080190000}"/>
    <cellStyle name="Normal 2 3 6 4 2 2 3 2" xfId="16580" xr:uid="{00000000-0005-0000-0000-0000C4400000}"/>
    <cellStyle name="Normal 2 3 6 4 2 2 3 3" xfId="11560" xr:uid="{00000000-0005-0000-0000-0000282D0000}"/>
    <cellStyle name="Normal 2 3 6 4 2 2 3 3 3" xfId="26661" xr:uid="{00000000-0005-0000-0000-000025680000}"/>
    <cellStyle name="Normal 2 3 6 4 2 2 3 5" xfId="21648" xr:uid="{00000000-0005-0000-0000-000090540000}"/>
    <cellStyle name="Normal 2 3 6 4 2 2 4" xfId="13238" xr:uid="{00000000-0005-0000-0000-0000B6330000}"/>
    <cellStyle name="Normal 2 3 6 4 2 2 4 3" xfId="28336" xr:uid="{00000000-0005-0000-0000-0000B06E0000}"/>
    <cellStyle name="Normal 2 3 6 4 2 2 5" xfId="8217" xr:uid="{00000000-0005-0000-0000-000019200000}"/>
    <cellStyle name="Normal 2 3 6 4 2 2 5 3" xfId="23319" xr:uid="{00000000-0005-0000-0000-0000175B0000}"/>
    <cellStyle name="Normal 2 3 6 4 2 2 7" xfId="18306" xr:uid="{00000000-0005-0000-0000-000082470000}"/>
    <cellStyle name="Normal 2 3 6 4 2 3" xfId="3999" xr:uid="{00000000-0005-0000-0000-00009F0F0000}"/>
    <cellStyle name="Normal 2 3 6 4 2 3 2" xfId="14073" xr:uid="{00000000-0005-0000-0000-0000F9360000}"/>
    <cellStyle name="Normal 2 3 6 4 2 3 2 3" xfId="29171" xr:uid="{00000000-0005-0000-0000-0000F3710000}"/>
    <cellStyle name="Normal 2 3 6 4 2 3 3" xfId="9053" xr:uid="{00000000-0005-0000-0000-00005D230000}"/>
    <cellStyle name="Normal 2 3 6 4 2 3 3 3" xfId="24154" xr:uid="{00000000-0005-0000-0000-00005A5E0000}"/>
    <cellStyle name="Normal 2 3 6 4 2 3 5" xfId="19141" xr:uid="{00000000-0005-0000-0000-0000C54A0000}"/>
    <cellStyle name="Normal 2 3 6 4 2 4" xfId="5692" xr:uid="{00000000-0005-0000-0000-00003C160000}"/>
    <cellStyle name="Normal 2 3 6 4 2 4 2" xfId="15744" xr:uid="{00000000-0005-0000-0000-0000803D0000}"/>
    <cellStyle name="Normal 2 3 6 4 2 4 2 3" xfId="30842" xr:uid="{00000000-0005-0000-0000-00007A780000}"/>
    <cellStyle name="Normal 2 3 6 4 2 4 3" xfId="10724" xr:uid="{00000000-0005-0000-0000-0000E4290000}"/>
    <cellStyle name="Normal 2 3 6 4 2 4 3 3" xfId="25825" xr:uid="{00000000-0005-0000-0000-0000E1640000}"/>
    <cellStyle name="Normal 2 3 6 4 2 4 5" xfId="20812" xr:uid="{00000000-0005-0000-0000-00004C510000}"/>
    <cellStyle name="Normal 2 3 6 4 2 5" xfId="12402" xr:uid="{00000000-0005-0000-0000-000072300000}"/>
    <cellStyle name="Normal 2 3 6 4 2 5 3" xfId="27500" xr:uid="{00000000-0005-0000-0000-00006C6B0000}"/>
    <cellStyle name="Normal 2 3 6 4 2 6" xfId="7381" xr:uid="{00000000-0005-0000-0000-0000D51C0000}"/>
    <cellStyle name="Normal 2 3 6 4 2 6 3" xfId="22483" xr:uid="{00000000-0005-0000-0000-0000D3570000}"/>
    <cellStyle name="Normal 2 3 6 4 2 8" xfId="17470" xr:uid="{00000000-0005-0000-0000-00003E440000}"/>
    <cellStyle name="Normal 2 3 6 4 3" xfId="2728" xr:uid="{00000000-0005-0000-0000-0000A80A0000}"/>
    <cellStyle name="Normal 2 3 6 4 3 2" xfId="4418" xr:uid="{00000000-0005-0000-0000-000042110000}"/>
    <cellStyle name="Normal 2 3 6 4 3 2 2" xfId="14491" xr:uid="{00000000-0005-0000-0000-00009B380000}"/>
    <cellStyle name="Normal 2 3 6 4 3 2 2 3" xfId="29589" xr:uid="{00000000-0005-0000-0000-000095730000}"/>
    <cellStyle name="Normal 2 3 6 4 3 2 3" xfId="9471" xr:uid="{00000000-0005-0000-0000-0000FF240000}"/>
    <cellStyle name="Normal 2 3 6 4 3 2 3 3" xfId="24572" xr:uid="{00000000-0005-0000-0000-0000FC5F0000}"/>
    <cellStyle name="Normal 2 3 6 4 3 2 5" xfId="19559" xr:uid="{00000000-0005-0000-0000-0000674C0000}"/>
    <cellStyle name="Normal 2 3 6 4 3 3" xfId="6110" xr:uid="{00000000-0005-0000-0000-0000DE170000}"/>
    <cellStyle name="Normal 2 3 6 4 3 3 2" xfId="16162" xr:uid="{00000000-0005-0000-0000-0000223F0000}"/>
    <cellStyle name="Normal 2 3 6 4 3 3 3" xfId="11142" xr:uid="{00000000-0005-0000-0000-0000862B0000}"/>
    <cellStyle name="Normal 2 3 6 4 3 3 3 3" xfId="26243" xr:uid="{00000000-0005-0000-0000-000083660000}"/>
    <cellStyle name="Normal 2 3 6 4 3 3 5" xfId="21230" xr:uid="{00000000-0005-0000-0000-0000EE520000}"/>
    <cellStyle name="Normal 2 3 6 4 3 4" xfId="12820" xr:uid="{00000000-0005-0000-0000-000014320000}"/>
    <cellStyle name="Normal 2 3 6 4 3 4 3" xfId="27918" xr:uid="{00000000-0005-0000-0000-00000E6D0000}"/>
    <cellStyle name="Normal 2 3 6 4 3 5" xfId="7799" xr:uid="{00000000-0005-0000-0000-0000771E0000}"/>
    <cellStyle name="Normal 2 3 6 4 3 5 3" xfId="22901" xr:uid="{00000000-0005-0000-0000-000075590000}"/>
    <cellStyle name="Normal 2 3 6 4 3 7" xfId="17888" xr:uid="{00000000-0005-0000-0000-0000E0450000}"/>
    <cellStyle name="Normal 2 3 6 4 4" xfId="3581" xr:uid="{00000000-0005-0000-0000-0000FD0D0000}"/>
    <cellStyle name="Normal 2 3 6 4 4 2" xfId="13655" xr:uid="{00000000-0005-0000-0000-000057350000}"/>
    <cellStyle name="Normal 2 3 6 4 4 2 3" xfId="28753" xr:uid="{00000000-0005-0000-0000-000051700000}"/>
    <cellStyle name="Normal 2 3 6 4 4 3" xfId="8635" xr:uid="{00000000-0005-0000-0000-0000BB210000}"/>
    <cellStyle name="Normal 2 3 6 4 4 3 3" xfId="23736" xr:uid="{00000000-0005-0000-0000-0000B85C0000}"/>
    <cellStyle name="Normal 2 3 6 4 4 5" xfId="18723" xr:uid="{00000000-0005-0000-0000-000023490000}"/>
    <cellStyle name="Normal 2 3 6 4 5" xfId="5274" xr:uid="{00000000-0005-0000-0000-00009A140000}"/>
    <cellStyle name="Normal 2 3 6 4 5 2" xfId="15326" xr:uid="{00000000-0005-0000-0000-0000DE3B0000}"/>
    <cellStyle name="Normal 2 3 6 4 5 2 3" xfId="30424" xr:uid="{00000000-0005-0000-0000-0000D8760000}"/>
    <cellStyle name="Normal 2 3 6 4 5 3" xfId="10306" xr:uid="{00000000-0005-0000-0000-000042280000}"/>
    <cellStyle name="Normal 2 3 6 4 5 3 3" xfId="25407" xr:uid="{00000000-0005-0000-0000-00003F630000}"/>
    <cellStyle name="Normal 2 3 6 4 5 5" xfId="20394" xr:uid="{00000000-0005-0000-0000-0000AA4F0000}"/>
    <cellStyle name="Normal 2 3 6 4 6" xfId="11984" xr:uid="{00000000-0005-0000-0000-0000D02E0000}"/>
    <cellStyle name="Normal 2 3 6 4 6 3" xfId="27082" xr:uid="{00000000-0005-0000-0000-0000CA690000}"/>
    <cellStyle name="Normal 2 3 6 4 7" xfId="6963" xr:uid="{00000000-0005-0000-0000-0000331B0000}"/>
    <cellStyle name="Normal 2 3 6 4 7 3" xfId="22065" xr:uid="{00000000-0005-0000-0000-000031560000}"/>
    <cellStyle name="Normal 2 3 6 4 9" xfId="17052" xr:uid="{00000000-0005-0000-0000-00009C420000}"/>
    <cellStyle name="Normal 2 3 6 5" xfId="2097" xr:uid="{00000000-0005-0000-0000-000031080000}"/>
    <cellStyle name="Normal 2 3 6 5 2" xfId="2938" xr:uid="{00000000-0005-0000-0000-00007A0B0000}"/>
    <cellStyle name="Normal 2 3 6 5 2 2" xfId="4628" xr:uid="{00000000-0005-0000-0000-000014120000}"/>
    <cellStyle name="Normal 2 3 6 5 2 2 2" xfId="14701" xr:uid="{00000000-0005-0000-0000-00006D390000}"/>
    <cellStyle name="Normal 2 3 6 5 2 2 2 3" xfId="29799" xr:uid="{00000000-0005-0000-0000-000067740000}"/>
    <cellStyle name="Normal 2 3 6 5 2 2 3" xfId="9681" xr:uid="{00000000-0005-0000-0000-0000D1250000}"/>
    <cellStyle name="Normal 2 3 6 5 2 2 3 3" xfId="24782" xr:uid="{00000000-0005-0000-0000-0000CE600000}"/>
    <cellStyle name="Normal 2 3 6 5 2 2 5" xfId="19769" xr:uid="{00000000-0005-0000-0000-0000394D0000}"/>
    <cellStyle name="Normal 2 3 6 5 2 3" xfId="6320" xr:uid="{00000000-0005-0000-0000-0000B0180000}"/>
    <cellStyle name="Normal 2 3 6 5 2 3 2" xfId="16372" xr:uid="{00000000-0005-0000-0000-0000F43F0000}"/>
    <cellStyle name="Normal 2 3 6 5 2 3 3" xfId="11352" xr:uid="{00000000-0005-0000-0000-0000582C0000}"/>
    <cellStyle name="Normal 2 3 6 5 2 3 3 3" xfId="26453" xr:uid="{00000000-0005-0000-0000-000055670000}"/>
    <cellStyle name="Normal 2 3 6 5 2 3 5" xfId="21440" xr:uid="{00000000-0005-0000-0000-0000C0530000}"/>
    <cellStyle name="Normal 2 3 6 5 2 4" xfId="13030" xr:uid="{00000000-0005-0000-0000-0000E6320000}"/>
    <cellStyle name="Normal 2 3 6 5 2 4 3" xfId="28128" xr:uid="{00000000-0005-0000-0000-0000E06D0000}"/>
    <cellStyle name="Normal 2 3 6 5 2 5" xfId="8009" xr:uid="{00000000-0005-0000-0000-0000491F0000}"/>
    <cellStyle name="Normal 2 3 6 5 2 5 3" xfId="23111" xr:uid="{00000000-0005-0000-0000-0000475A0000}"/>
    <cellStyle name="Normal 2 3 6 5 2 7" xfId="18098" xr:uid="{00000000-0005-0000-0000-0000B2460000}"/>
    <cellStyle name="Normal 2 3 6 5 3" xfId="3791" xr:uid="{00000000-0005-0000-0000-0000CF0E0000}"/>
    <cellStyle name="Normal 2 3 6 5 3 2" xfId="13865" xr:uid="{00000000-0005-0000-0000-000029360000}"/>
    <cellStyle name="Normal 2 3 6 5 3 2 3" xfId="28963" xr:uid="{00000000-0005-0000-0000-000023710000}"/>
    <cellStyle name="Normal 2 3 6 5 3 3" xfId="8845" xr:uid="{00000000-0005-0000-0000-00008D220000}"/>
    <cellStyle name="Normal 2 3 6 5 3 3 3" xfId="23946" xr:uid="{00000000-0005-0000-0000-00008A5D0000}"/>
    <cellStyle name="Normal 2 3 6 5 3 5" xfId="18933" xr:uid="{00000000-0005-0000-0000-0000F5490000}"/>
    <cellStyle name="Normal 2 3 6 5 4" xfId="5484" xr:uid="{00000000-0005-0000-0000-00006C150000}"/>
    <cellStyle name="Normal 2 3 6 5 4 2" xfId="15536" xr:uid="{00000000-0005-0000-0000-0000B03C0000}"/>
    <cellStyle name="Normal 2 3 6 5 4 2 3" xfId="30634" xr:uid="{00000000-0005-0000-0000-0000AA770000}"/>
    <cellStyle name="Normal 2 3 6 5 4 3" xfId="10516" xr:uid="{00000000-0005-0000-0000-000014290000}"/>
    <cellStyle name="Normal 2 3 6 5 4 3 3" xfId="25617" xr:uid="{00000000-0005-0000-0000-000011640000}"/>
    <cellStyle name="Normal 2 3 6 5 4 5" xfId="20604" xr:uid="{00000000-0005-0000-0000-00007C500000}"/>
    <cellStyle name="Normal 2 3 6 5 5" xfId="12194" xr:uid="{00000000-0005-0000-0000-0000A22F0000}"/>
    <cellStyle name="Normal 2 3 6 5 5 3" xfId="27292" xr:uid="{00000000-0005-0000-0000-00009C6A0000}"/>
    <cellStyle name="Normal 2 3 6 5 6" xfId="7173" xr:uid="{00000000-0005-0000-0000-0000051C0000}"/>
    <cellStyle name="Normal 2 3 6 5 6 3" xfId="22275" xr:uid="{00000000-0005-0000-0000-000003570000}"/>
    <cellStyle name="Normal 2 3 6 5 8" xfId="17262" xr:uid="{00000000-0005-0000-0000-00006E430000}"/>
    <cellStyle name="Normal 2 3 6 6" xfId="2518" xr:uid="{00000000-0005-0000-0000-0000D6090000}"/>
    <cellStyle name="Normal 2 3 6 6 2" xfId="4210" xr:uid="{00000000-0005-0000-0000-000072100000}"/>
    <cellStyle name="Normal 2 3 6 6 2 2" xfId="14283" xr:uid="{00000000-0005-0000-0000-0000CB370000}"/>
    <cellStyle name="Normal 2 3 6 6 2 2 3" xfId="29381" xr:uid="{00000000-0005-0000-0000-0000C5720000}"/>
    <cellStyle name="Normal 2 3 6 6 2 3" xfId="9263" xr:uid="{00000000-0005-0000-0000-00002F240000}"/>
    <cellStyle name="Normal 2 3 6 6 2 3 3" xfId="24364" xr:uid="{00000000-0005-0000-0000-00002C5F0000}"/>
    <cellStyle name="Normal 2 3 6 6 2 5" xfId="19351" xr:uid="{00000000-0005-0000-0000-0000974B0000}"/>
    <cellStyle name="Normal 2 3 6 6 3" xfId="5902" xr:uid="{00000000-0005-0000-0000-00000E170000}"/>
    <cellStyle name="Normal 2 3 6 6 3 2" xfId="15954" xr:uid="{00000000-0005-0000-0000-0000523E0000}"/>
    <cellStyle name="Normal 2 3 6 6 3 3" xfId="10934" xr:uid="{00000000-0005-0000-0000-0000B62A0000}"/>
    <cellStyle name="Normal 2 3 6 6 3 3 3" xfId="26035" xr:uid="{00000000-0005-0000-0000-0000B3650000}"/>
    <cellStyle name="Normal 2 3 6 6 3 5" xfId="21022" xr:uid="{00000000-0005-0000-0000-00001E520000}"/>
    <cellStyle name="Normal 2 3 6 6 4" xfId="12612" xr:uid="{00000000-0005-0000-0000-000044310000}"/>
    <cellStyle name="Normal 2 3 6 6 4 3" xfId="27710" xr:uid="{00000000-0005-0000-0000-00003E6C0000}"/>
    <cellStyle name="Normal 2 3 6 6 5" xfId="7591" xr:uid="{00000000-0005-0000-0000-0000A71D0000}"/>
    <cellStyle name="Normal 2 3 6 6 5 3" xfId="22693" xr:uid="{00000000-0005-0000-0000-0000A5580000}"/>
    <cellStyle name="Normal 2 3 6 6 7" xfId="17680" xr:uid="{00000000-0005-0000-0000-000010450000}"/>
    <cellStyle name="Normal 2 3 6 7" xfId="3369" xr:uid="{00000000-0005-0000-0000-0000290D0000}"/>
    <cellStyle name="Normal 2 3 6 7 2" xfId="13447" xr:uid="{00000000-0005-0000-0000-000087340000}"/>
    <cellStyle name="Normal 2 3 6 7 2 3" xfId="28545" xr:uid="{00000000-0005-0000-0000-0000816F0000}"/>
    <cellStyle name="Normal 2 3 6 7 3" xfId="8427" xr:uid="{00000000-0005-0000-0000-0000EB200000}"/>
    <cellStyle name="Normal 2 3 6 7 3 3" xfId="23528" xr:uid="{00000000-0005-0000-0000-0000E85B0000}"/>
    <cellStyle name="Normal 2 3 6 7 5" xfId="18515" xr:uid="{00000000-0005-0000-0000-000053480000}"/>
    <cellStyle name="Normal 2 3 6 8" xfId="5063" xr:uid="{00000000-0005-0000-0000-0000C7130000}"/>
    <cellStyle name="Normal 2 3 6 8 2" xfId="15118" xr:uid="{00000000-0005-0000-0000-00000E3B0000}"/>
    <cellStyle name="Normal 2 3 6 8 2 3" xfId="30216" xr:uid="{00000000-0005-0000-0000-000008760000}"/>
    <cellStyle name="Normal 2 3 6 8 3" xfId="10098" xr:uid="{00000000-0005-0000-0000-000072270000}"/>
    <cellStyle name="Normal 2 3 6 8 3 3" xfId="25199" xr:uid="{00000000-0005-0000-0000-00006F620000}"/>
    <cellStyle name="Normal 2 3 6 8 5" xfId="20186" xr:uid="{00000000-0005-0000-0000-0000DA4E0000}"/>
    <cellStyle name="Normal 2 3 6 9" xfId="11774" xr:uid="{00000000-0005-0000-0000-0000FE2D0000}"/>
    <cellStyle name="Normal 2 3 6 9 3" xfId="26874" xr:uid="{00000000-0005-0000-0000-0000FA680000}"/>
    <cellStyle name="Normal 2 3 7" xfId="1157" xr:uid="{00000000-0005-0000-0000-000085040000}"/>
    <cellStyle name="Normal 2 3 9" xfId="936" xr:uid="{00000000-0005-0000-0000-0000A8030000}"/>
    <cellStyle name="Normal 2 4" xfId="777" xr:uid="{00000000-0005-0000-0000-000009030000}"/>
    <cellStyle name="Normal 2 4 2" xfId="1428" xr:uid="{00000000-0005-0000-0000-000094050000}"/>
    <cellStyle name="Normal 2 4 2 10" xfId="6757" xr:uid="{00000000-0005-0000-0000-0000651A0000}"/>
    <cellStyle name="Normal 2 4 2 10 3" xfId="21861" xr:uid="{00000000-0005-0000-0000-000065550000}"/>
    <cellStyle name="Normal 2 4 2 12" xfId="16846" xr:uid="{00000000-0005-0000-0000-0000CE410000}"/>
    <cellStyle name="Normal 2 4 2 2" xfId="1721" xr:uid="{00000000-0005-0000-0000-0000B9060000}"/>
    <cellStyle name="Normal 2 4 2 2 11" xfId="16900" xr:uid="{00000000-0005-0000-0000-000004420000}"/>
    <cellStyle name="Normal 2 4 2 2 2" xfId="1829" xr:uid="{00000000-0005-0000-0000-000025070000}"/>
    <cellStyle name="Normal 2 4 2 2 2 10" xfId="17004" xr:uid="{00000000-0005-0000-0000-00006C420000}"/>
    <cellStyle name="Normal 2 4 2 2 2 2" xfId="2046" xr:uid="{00000000-0005-0000-0000-0000FE070000}"/>
    <cellStyle name="Normal 2 4 2 2 2 2 2" xfId="2467" xr:uid="{00000000-0005-0000-0000-0000A3090000}"/>
    <cellStyle name="Normal 2 4 2 2 2 2 2 2" xfId="3306" xr:uid="{00000000-0005-0000-0000-0000EA0C0000}"/>
    <cellStyle name="Normal 2 4 2 2 2 2 2 2 2" xfId="4996" xr:uid="{00000000-0005-0000-0000-000084130000}"/>
    <cellStyle name="Normal 2 4 2 2 2 2 2 2 2 2" xfId="15069" xr:uid="{00000000-0005-0000-0000-0000DD3A0000}"/>
    <cellStyle name="Normal 2 4 2 2 2 2 2 2 2 2 3" xfId="30167" xr:uid="{00000000-0005-0000-0000-0000D7750000}"/>
    <cellStyle name="Normal 2 4 2 2 2 2 2 2 2 3" xfId="10049" xr:uid="{00000000-0005-0000-0000-000041270000}"/>
    <cellStyle name="Normal 2 4 2 2 2 2 2 2 2 3 3" xfId="25150" xr:uid="{00000000-0005-0000-0000-00003E620000}"/>
    <cellStyle name="Normal 2 4 2 2 2 2 2 2 2 5" xfId="20137" xr:uid="{00000000-0005-0000-0000-0000A94E0000}"/>
    <cellStyle name="Normal 2 4 2 2 2 2 2 2 3" xfId="6688" xr:uid="{00000000-0005-0000-0000-0000201A0000}"/>
    <cellStyle name="Normal 2 4 2 2 2 2 2 2 3 2" xfId="16740" xr:uid="{00000000-0005-0000-0000-000064410000}"/>
    <cellStyle name="Normal 2 4 2 2 2 2 2 2 3 3" xfId="11720" xr:uid="{00000000-0005-0000-0000-0000C82D0000}"/>
    <cellStyle name="Normal 2 4 2 2 2 2 2 2 3 3 3" xfId="26821" xr:uid="{00000000-0005-0000-0000-0000C5680000}"/>
    <cellStyle name="Normal 2 4 2 2 2 2 2 2 3 5" xfId="21808" xr:uid="{00000000-0005-0000-0000-000030550000}"/>
    <cellStyle name="Normal 2 4 2 2 2 2 2 2 4" xfId="13398" xr:uid="{00000000-0005-0000-0000-000056340000}"/>
    <cellStyle name="Normal 2 4 2 2 2 2 2 2 4 3" xfId="28496" xr:uid="{00000000-0005-0000-0000-0000506F0000}"/>
    <cellStyle name="Normal 2 4 2 2 2 2 2 2 5" xfId="8377" xr:uid="{00000000-0005-0000-0000-0000B9200000}"/>
    <cellStyle name="Normal 2 4 2 2 2 2 2 2 5 3" xfId="23479" xr:uid="{00000000-0005-0000-0000-0000B75B0000}"/>
    <cellStyle name="Normal 2 4 2 2 2 2 2 2 7" xfId="18466" xr:uid="{00000000-0005-0000-0000-000022480000}"/>
    <cellStyle name="Normal 2 4 2 2 2 2 2 3" xfId="4159" xr:uid="{00000000-0005-0000-0000-00003F100000}"/>
    <cellStyle name="Normal 2 4 2 2 2 2 2 3 2" xfId="14233" xr:uid="{00000000-0005-0000-0000-000099370000}"/>
    <cellStyle name="Normal 2 4 2 2 2 2 2 3 2 3" xfId="29331" xr:uid="{00000000-0005-0000-0000-000093720000}"/>
    <cellStyle name="Normal 2 4 2 2 2 2 2 3 3" xfId="9213" xr:uid="{00000000-0005-0000-0000-0000FD230000}"/>
    <cellStyle name="Normal 2 4 2 2 2 2 2 3 3 3" xfId="24314" xr:uid="{00000000-0005-0000-0000-0000FA5E0000}"/>
    <cellStyle name="Normal 2 4 2 2 2 2 2 3 5" xfId="19301" xr:uid="{00000000-0005-0000-0000-0000654B0000}"/>
    <cellStyle name="Normal 2 4 2 2 2 2 2 4" xfId="5852" xr:uid="{00000000-0005-0000-0000-0000DC160000}"/>
    <cellStyle name="Normal 2 4 2 2 2 2 2 4 2" xfId="15904" xr:uid="{00000000-0005-0000-0000-0000203E0000}"/>
    <cellStyle name="Normal 2 4 2 2 2 2 2 4 3" xfId="10884" xr:uid="{00000000-0005-0000-0000-0000842A0000}"/>
    <cellStyle name="Normal 2 4 2 2 2 2 2 4 3 3" xfId="25985" xr:uid="{00000000-0005-0000-0000-000081650000}"/>
    <cellStyle name="Normal 2 4 2 2 2 2 2 4 5" xfId="20972" xr:uid="{00000000-0005-0000-0000-0000EC510000}"/>
    <cellStyle name="Normal 2 4 2 2 2 2 2 5" xfId="12562" xr:uid="{00000000-0005-0000-0000-000012310000}"/>
    <cellStyle name="Normal 2 4 2 2 2 2 2 5 3" xfId="27660" xr:uid="{00000000-0005-0000-0000-00000C6C0000}"/>
    <cellStyle name="Normal 2 4 2 2 2 2 2 6" xfId="7541" xr:uid="{00000000-0005-0000-0000-0000751D0000}"/>
    <cellStyle name="Normal 2 4 2 2 2 2 2 6 3" xfId="22643" xr:uid="{00000000-0005-0000-0000-000073580000}"/>
    <cellStyle name="Normal 2 4 2 2 2 2 2 8" xfId="17630" xr:uid="{00000000-0005-0000-0000-0000DE440000}"/>
    <cellStyle name="Normal 2 4 2 2 2 2 3" xfId="2888" xr:uid="{00000000-0005-0000-0000-0000480B0000}"/>
    <cellStyle name="Normal 2 4 2 2 2 2 3 2" xfId="4578" xr:uid="{00000000-0005-0000-0000-0000E2110000}"/>
    <cellStyle name="Normal 2 4 2 2 2 2 3 2 2" xfId="14651" xr:uid="{00000000-0005-0000-0000-00003B390000}"/>
    <cellStyle name="Normal 2 4 2 2 2 2 3 2 2 3" xfId="29749" xr:uid="{00000000-0005-0000-0000-000035740000}"/>
    <cellStyle name="Normal 2 4 2 2 2 2 3 2 3" xfId="9631" xr:uid="{00000000-0005-0000-0000-00009F250000}"/>
    <cellStyle name="Normal 2 4 2 2 2 2 3 2 3 3" xfId="24732" xr:uid="{00000000-0005-0000-0000-00009C600000}"/>
    <cellStyle name="Normal 2 4 2 2 2 2 3 2 5" xfId="19719" xr:uid="{00000000-0005-0000-0000-0000074D0000}"/>
    <cellStyle name="Normal 2 4 2 2 2 2 3 3" xfId="6270" xr:uid="{00000000-0005-0000-0000-00007E180000}"/>
    <cellStyle name="Normal 2 4 2 2 2 2 3 3 2" xfId="16322" xr:uid="{00000000-0005-0000-0000-0000C23F0000}"/>
    <cellStyle name="Normal 2 4 2 2 2 2 3 3 3" xfId="11302" xr:uid="{00000000-0005-0000-0000-0000262C0000}"/>
    <cellStyle name="Normal 2 4 2 2 2 2 3 3 3 3" xfId="26403" xr:uid="{00000000-0005-0000-0000-000023670000}"/>
    <cellStyle name="Normal 2 4 2 2 2 2 3 3 5" xfId="21390" xr:uid="{00000000-0005-0000-0000-00008E530000}"/>
    <cellStyle name="Normal 2 4 2 2 2 2 3 4" xfId="12980" xr:uid="{00000000-0005-0000-0000-0000B4320000}"/>
    <cellStyle name="Normal 2 4 2 2 2 2 3 4 3" xfId="28078" xr:uid="{00000000-0005-0000-0000-0000AE6D0000}"/>
    <cellStyle name="Normal 2 4 2 2 2 2 3 5" xfId="7959" xr:uid="{00000000-0005-0000-0000-0000171F0000}"/>
    <cellStyle name="Normal 2 4 2 2 2 2 3 5 3" xfId="23061" xr:uid="{00000000-0005-0000-0000-0000155A0000}"/>
    <cellStyle name="Normal 2 4 2 2 2 2 3 7" xfId="18048" xr:uid="{00000000-0005-0000-0000-000080460000}"/>
    <cellStyle name="Normal 2 4 2 2 2 2 4" xfId="3741" xr:uid="{00000000-0005-0000-0000-00009D0E0000}"/>
    <cellStyle name="Normal 2 4 2 2 2 2 4 2" xfId="13815" xr:uid="{00000000-0005-0000-0000-0000F7350000}"/>
    <cellStyle name="Normal 2 4 2 2 2 2 4 2 3" xfId="28913" xr:uid="{00000000-0005-0000-0000-0000F1700000}"/>
    <cellStyle name="Normal 2 4 2 2 2 2 4 3" xfId="8795" xr:uid="{00000000-0005-0000-0000-00005B220000}"/>
    <cellStyle name="Normal 2 4 2 2 2 2 4 3 3" xfId="23896" xr:uid="{00000000-0005-0000-0000-0000585D0000}"/>
    <cellStyle name="Normal 2 4 2 2 2 2 4 5" xfId="18883" xr:uid="{00000000-0005-0000-0000-0000C3490000}"/>
    <cellStyle name="Normal 2 4 2 2 2 2 5" xfId="5434" xr:uid="{00000000-0005-0000-0000-00003A150000}"/>
    <cellStyle name="Normal 2 4 2 2 2 2 5 2" xfId="15486" xr:uid="{00000000-0005-0000-0000-00007E3C0000}"/>
    <cellStyle name="Normal 2 4 2 2 2 2 5 2 3" xfId="30584" xr:uid="{00000000-0005-0000-0000-000078770000}"/>
    <cellStyle name="Normal 2 4 2 2 2 2 5 3" xfId="10466" xr:uid="{00000000-0005-0000-0000-0000E2280000}"/>
    <cellStyle name="Normal 2 4 2 2 2 2 5 3 3" xfId="25567" xr:uid="{00000000-0005-0000-0000-0000DF630000}"/>
    <cellStyle name="Normal 2 4 2 2 2 2 5 5" xfId="20554" xr:uid="{00000000-0005-0000-0000-00004A500000}"/>
    <cellStyle name="Normal 2 4 2 2 2 2 6" xfId="12144" xr:uid="{00000000-0005-0000-0000-0000702F0000}"/>
    <cellStyle name="Normal 2 4 2 2 2 2 6 3" xfId="27242" xr:uid="{00000000-0005-0000-0000-00006A6A0000}"/>
    <cellStyle name="Normal 2 4 2 2 2 2 7" xfId="7123" xr:uid="{00000000-0005-0000-0000-0000D31B0000}"/>
    <cellStyle name="Normal 2 4 2 2 2 2 7 3" xfId="22225" xr:uid="{00000000-0005-0000-0000-0000D1560000}"/>
    <cellStyle name="Normal 2 4 2 2 2 2 9" xfId="17212" xr:uid="{00000000-0005-0000-0000-00003C430000}"/>
    <cellStyle name="Normal 2 4 2 2 2 3" xfId="2259" xr:uid="{00000000-0005-0000-0000-0000D3080000}"/>
    <cellStyle name="Normal 2 4 2 2 2 3 2" xfId="3098" xr:uid="{00000000-0005-0000-0000-00001A0C0000}"/>
    <cellStyle name="Normal 2 4 2 2 2 3 2 2" xfId="4788" xr:uid="{00000000-0005-0000-0000-0000B4120000}"/>
    <cellStyle name="Normal 2 4 2 2 2 3 2 2 2" xfId="14861" xr:uid="{00000000-0005-0000-0000-00000D3A0000}"/>
    <cellStyle name="Normal 2 4 2 2 2 3 2 2 2 3" xfId="29959" xr:uid="{00000000-0005-0000-0000-000007750000}"/>
    <cellStyle name="Normal 2 4 2 2 2 3 2 2 3" xfId="9841" xr:uid="{00000000-0005-0000-0000-000071260000}"/>
    <cellStyle name="Normal 2 4 2 2 2 3 2 2 3 3" xfId="24942" xr:uid="{00000000-0005-0000-0000-00006E610000}"/>
    <cellStyle name="Normal 2 4 2 2 2 3 2 2 5" xfId="19929" xr:uid="{00000000-0005-0000-0000-0000D94D0000}"/>
    <cellStyle name="Normal 2 4 2 2 2 3 2 3" xfId="6480" xr:uid="{00000000-0005-0000-0000-000050190000}"/>
    <cellStyle name="Normal 2 4 2 2 2 3 2 3 2" xfId="16532" xr:uid="{00000000-0005-0000-0000-000094400000}"/>
    <cellStyle name="Normal 2 4 2 2 2 3 2 3 3" xfId="11512" xr:uid="{00000000-0005-0000-0000-0000F82C0000}"/>
    <cellStyle name="Normal 2 4 2 2 2 3 2 3 3 3" xfId="26613" xr:uid="{00000000-0005-0000-0000-0000F5670000}"/>
    <cellStyle name="Normal 2 4 2 2 2 3 2 3 5" xfId="21600" xr:uid="{00000000-0005-0000-0000-000060540000}"/>
    <cellStyle name="Normal 2 4 2 2 2 3 2 4" xfId="13190" xr:uid="{00000000-0005-0000-0000-000086330000}"/>
    <cellStyle name="Normal 2 4 2 2 2 3 2 4 3" xfId="28288" xr:uid="{00000000-0005-0000-0000-0000806E0000}"/>
    <cellStyle name="Normal 2 4 2 2 2 3 2 5" xfId="8169" xr:uid="{00000000-0005-0000-0000-0000E91F0000}"/>
    <cellStyle name="Normal 2 4 2 2 2 3 2 5 3" xfId="23271" xr:uid="{00000000-0005-0000-0000-0000E75A0000}"/>
    <cellStyle name="Normal 2 4 2 2 2 3 2 7" xfId="18258" xr:uid="{00000000-0005-0000-0000-000052470000}"/>
    <cellStyle name="Normal 2 4 2 2 2 3 3" xfId="3951" xr:uid="{00000000-0005-0000-0000-00006F0F0000}"/>
    <cellStyle name="Normal 2 4 2 2 2 3 3 2" xfId="14025" xr:uid="{00000000-0005-0000-0000-0000C9360000}"/>
    <cellStyle name="Normal 2 4 2 2 2 3 3 2 3" xfId="29123" xr:uid="{00000000-0005-0000-0000-0000C3710000}"/>
    <cellStyle name="Normal 2 4 2 2 2 3 3 3" xfId="9005" xr:uid="{00000000-0005-0000-0000-00002D230000}"/>
    <cellStyle name="Normal 2 4 2 2 2 3 3 3 3" xfId="24106" xr:uid="{00000000-0005-0000-0000-00002A5E0000}"/>
    <cellStyle name="Normal 2 4 2 2 2 3 3 5" xfId="19093" xr:uid="{00000000-0005-0000-0000-0000954A0000}"/>
    <cellStyle name="Normal 2 4 2 2 2 3 4" xfId="5644" xr:uid="{00000000-0005-0000-0000-00000C160000}"/>
    <cellStyle name="Normal 2 4 2 2 2 3 4 2" xfId="15696" xr:uid="{00000000-0005-0000-0000-0000503D0000}"/>
    <cellStyle name="Normal 2 4 2 2 2 3 4 2 3" xfId="30794" xr:uid="{00000000-0005-0000-0000-00004A780000}"/>
    <cellStyle name="Normal 2 4 2 2 2 3 4 3" xfId="10676" xr:uid="{00000000-0005-0000-0000-0000B4290000}"/>
    <cellStyle name="Normal 2 4 2 2 2 3 4 3 3" xfId="25777" xr:uid="{00000000-0005-0000-0000-0000B1640000}"/>
    <cellStyle name="Normal 2 4 2 2 2 3 4 5" xfId="20764" xr:uid="{00000000-0005-0000-0000-00001C510000}"/>
    <cellStyle name="Normal 2 4 2 2 2 3 5" xfId="12354" xr:uid="{00000000-0005-0000-0000-000042300000}"/>
    <cellStyle name="Normal 2 4 2 2 2 3 5 3" xfId="27452" xr:uid="{00000000-0005-0000-0000-00003C6B0000}"/>
    <cellStyle name="Normal 2 4 2 2 2 3 6" xfId="7333" xr:uid="{00000000-0005-0000-0000-0000A51C0000}"/>
    <cellStyle name="Normal 2 4 2 2 2 3 6 3" xfId="22435" xr:uid="{00000000-0005-0000-0000-0000A3570000}"/>
    <cellStyle name="Normal 2 4 2 2 2 3 8" xfId="17422" xr:uid="{00000000-0005-0000-0000-00000E440000}"/>
    <cellStyle name="Normal 2 4 2 2 2 4" xfId="2680" xr:uid="{00000000-0005-0000-0000-0000780A0000}"/>
    <cellStyle name="Normal 2 4 2 2 2 4 2" xfId="4370" xr:uid="{00000000-0005-0000-0000-000012110000}"/>
    <cellStyle name="Normal 2 4 2 2 2 4 2 2" xfId="14443" xr:uid="{00000000-0005-0000-0000-00006B380000}"/>
    <cellStyle name="Normal 2 4 2 2 2 4 2 2 3" xfId="29541" xr:uid="{00000000-0005-0000-0000-000065730000}"/>
    <cellStyle name="Normal 2 4 2 2 2 4 2 3" xfId="9423" xr:uid="{00000000-0005-0000-0000-0000CF240000}"/>
    <cellStyle name="Normal 2 4 2 2 2 4 2 3 3" xfId="24524" xr:uid="{00000000-0005-0000-0000-0000CC5F0000}"/>
    <cellStyle name="Normal 2 4 2 2 2 4 2 5" xfId="19511" xr:uid="{00000000-0005-0000-0000-0000374C0000}"/>
    <cellStyle name="Normal 2 4 2 2 2 4 3" xfId="6062" xr:uid="{00000000-0005-0000-0000-0000AE170000}"/>
    <cellStyle name="Normal 2 4 2 2 2 4 3 2" xfId="16114" xr:uid="{00000000-0005-0000-0000-0000F23E0000}"/>
    <cellStyle name="Normal 2 4 2 2 2 4 3 3" xfId="11094" xr:uid="{00000000-0005-0000-0000-0000562B0000}"/>
    <cellStyle name="Normal 2 4 2 2 2 4 3 3 3" xfId="26195" xr:uid="{00000000-0005-0000-0000-000053660000}"/>
    <cellStyle name="Normal 2 4 2 2 2 4 3 5" xfId="21182" xr:uid="{00000000-0005-0000-0000-0000BE520000}"/>
    <cellStyle name="Normal 2 4 2 2 2 4 4" xfId="12772" xr:uid="{00000000-0005-0000-0000-0000E4310000}"/>
    <cellStyle name="Normal 2 4 2 2 2 4 4 3" xfId="27870" xr:uid="{00000000-0005-0000-0000-0000DE6C0000}"/>
    <cellStyle name="Normal 2 4 2 2 2 4 5" xfId="7751" xr:uid="{00000000-0005-0000-0000-0000471E0000}"/>
    <cellStyle name="Normal 2 4 2 2 2 4 5 3" xfId="22853" xr:uid="{00000000-0005-0000-0000-000045590000}"/>
    <cellStyle name="Normal 2 4 2 2 2 4 7" xfId="17840" xr:uid="{00000000-0005-0000-0000-0000B0450000}"/>
    <cellStyle name="Normal 2 4 2 2 2 5" xfId="3533" xr:uid="{00000000-0005-0000-0000-0000CD0D0000}"/>
    <cellStyle name="Normal 2 4 2 2 2 5 2" xfId="13607" xr:uid="{00000000-0005-0000-0000-000027350000}"/>
    <cellStyle name="Normal 2 4 2 2 2 5 2 3" xfId="28705" xr:uid="{00000000-0005-0000-0000-000021700000}"/>
    <cellStyle name="Normal 2 4 2 2 2 5 3" xfId="8587" xr:uid="{00000000-0005-0000-0000-00008B210000}"/>
    <cellStyle name="Normal 2 4 2 2 2 5 3 3" xfId="23688" xr:uid="{00000000-0005-0000-0000-0000885C0000}"/>
    <cellStyle name="Normal 2 4 2 2 2 5 5" xfId="18675" xr:uid="{00000000-0005-0000-0000-0000F3480000}"/>
    <cellStyle name="Normal 2 4 2 2 2 6" xfId="5226" xr:uid="{00000000-0005-0000-0000-00006A140000}"/>
    <cellStyle name="Normal 2 4 2 2 2 6 2" xfId="15278" xr:uid="{00000000-0005-0000-0000-0000AE3B0000}"/>
    <cellStyle name="Normal 2 4 2 2 2 6 2 3" xfId="30376" xr:uid="{00000000-0005-0000-0000-0000A8760000}"/>
    <cellStyle name="Normal 2 4 2 2 2 6 3" xfId="10258" xr:uid="{00000000-0005-0000-0000-000012280000}"/>
    <cellStyle name="Normal 2 4 2 2 2 6 3 3" xfId="25359" xr:uid="{00000000-0005-0000-0000-00000F630000}"/>
    <cellStyle name="Normal 2 4 2 2 2 6 5" xfId="20346" xr:uid="{00000000-0005-0000-0000-00007A4F0000}"/>
    <cellStyle name="Normal 2 4 2 2 2 7" xfId="11936" xr:uid="{00000000-0005-0000-0000-0000A02E0000}"/>
    <cellStyle name="Normal 2 4 2 2 2 7 3" xfId="27034" xr:uid="{00000000-0005-0000-0000-00009A690000}"/>
    <cellStyle name="Normal 2 4 2 2 2 8" xfId="6915" xr:uid="{00000000-0005-0000-0000-0000031B0000}"/>
    <cellStyle name="Normal 2 4 2 2 2 8 3" xfId="22017" xr:uid="{00000000-0005-0000-0000-000001560000}"/>
    <cellStyle name="Normal 2 4 2 2 3" xfId="1942" xr:uid="{00000000-0005-0000-0000-000096070000}"/>
    <cellStyle name="Normal 2 4 2 2 3 2" xfId="2363" xr:uid="{00000000-0005-0000-0000-00003B090000}"/>
    <cellStyle name="Normal 2 4 2 2 3 2 2" xfId="3202" xr:uid="{00000000-0005-0000-0000-0000820C0000}"/>
    <cellStyle name="Normal 2 4 2 2 3 2 2 2" xfId="4892" xr:uid="{00000000-0005-0000-0000-00001C130000}"/>
    <cellStyle name="Normal 2 4 2 2 3 2 2 2 2" xfId="14965" xr:uid="{00000000-0005-0000-0000-0000753A0000}"/>
    <cellStyle name="Normal 2 4 2 2 3 2 2 2 2 3" xfId="30063" xr:uid="{00000000-0005-0000-0000-00006F750000}"/>
    <cellStyle name="Normal 2 4 2 2 3 2 2 2 3" xfId="9945" xr:uid="{00000000-0005-0000-0000-0000D9260000}"/>
    <cellStyle name="Normal 2 4 2 2 3 2 2 2 3 3" xfId="25046" xr:uid="{00000000-0005-0000-0000-0000D6610000}"/>
    <cellStyle name="Normal 2 4 2 2 3 2 2 2 5" xfId="20033" xr:uid="{00000000-0005-0000-0000-0000414E0000}"/>
    <cellStyle name="Normal 2 4 2 2 3 2 2 3" xfId="6584" xr:uid="{00000000-0005-0000-0000-0000B8190000}"/>
    <cellStyle name="Normal 2 4 2 2 3 2 2 3 2" xfId="16636" xr:uid="{00000000-0005-0000-0000-0000FC400000}"/>
    <cellStyle name="Normal 2 4 2 2 3 2 2 3 3" xfId="11616" xr:uid="{00000000-0005-0000-0000-0000602D0000}"/>
    <cellStyle name="Normal 2 4 2 2 3 2 2 3 3 3" xfId="26717" xr:uid="{00000000-0005-0000-0000-00005D680000}"/>
    <cellStyle name="Normal 2 4 2 2 3 2 2 3 5" xfId="21704" xr:uid="{00000000-0005-0000-0000-0000C8540000}"/>
    <cellStyle name="Normal 2 4 2 2 3 2 2 4" xfId="13294" xr:uid="{00000000-0005-0000-0000-0000EE330000}"/>
    <cellStyle name="Normal 2 4 2 2 3 2 2 4 3" xfId="28392" xr:uid="{00000000-0005-0000-0000-0000E86E0000}"/>
    <cellStyle name="Normal 2 4 2 2 3 2 2 5" xfId="8273" xr:uid="{00000000-0005-0000-0000-000051200000}"/>
    <cellStyle name="Normal 2 4 2 2 3 2 2 5 3" xfId="23375" xr:uid="{00000000-0005-0000-0000-00004F5B0000}"/>
    <cellStyle name="Normal 2 4 2 2 3 2 2 7" xfId="18362" xr:uid="{00000000-0005-0000-0000-0000BA470000}"/>
    <cellStyle name="Normal 2 4 2 2 3 2 3" xfId="4055" xr:uid="{00000000-0005-0000-0000-0000D70F0000}"/>
    <cellStyle name="Normal 2 4 2 2 3 2 3 2" xfId="14129" xr:uid="{00000000-0005-0000-0000-000031370000}"/>
    <cellStyle name="Normal 2 4 2 2 3 2 3 2 3" xfId="29227" xr:uid="{00000000-0005-0000-0000-00002B720000}"/>
    <cellStyle name="Normal 2 4 2 2 3 2 3 3" xfId="9109" xr:uid="{00000000-0005-0000-0000-000095230000}"/>
    <cellStyle name="Normal 2 4 2 2 3 2 3 3 3" xfId="24210" xr:uid="{00000000-0005-0000-0000-0000925E0000}"/>
    <cellStyle name="Normal 2 4 2 2 3 2 3 5" xfId="19197" xr:uid="{00000000-0005-0000-0000-0000FD4A0000}"/>
    <cellStyle name="Normal 2 4 2 2 3 2 4" xfId="5748" xr:uid="{00000000-0005-0000-0000-000074160000}"/>
    <cellStyle name="Normal 2 4 2 2 3 2 4 2" xfId="15800" xr:uid="{00000000-0005-0000-0000-0000B83D0000}"/>
    <cellStyle name="Normal 2 4 2 2 3 2 4 2 3" xfId="30898" xr:uid="{00000000-0005-0000-0000-0000B2780000}"/>
    <cellStyle name="Normal 2 4 2 2 3 2 4 3" xfId="10780" xr:uid="{00000000-0005-0000-0000-00001C2A0000}"/>
    <cellStyle name="Normal 2 4 2 2 3 2 4 3 3" xfId="25881" xr:uid="{00000000-0005-0000-0000-000019650000}"/>
    <cellStyle name="Normal 2 4 2 2 3 2 4 5" xfId="20868" xr:uid="{00000000-0005-0000-0000-000084510000}"/>
    <cellStyle name="Normal 2 4 2 2 3 2 5" xfId="12458" xr:uid="{00000000-0005-0000-0000-0000AA300000}"/>
    <cellStyle name="Normal 2 4 2 2 3 2 5 3" xfId="27556" xr:uid="{00000000-0005-0000-0000-0000A46B0000}"/>
    <cellStyle name="Normal 2 4 2 2 3 2 6" xfId="7437" xr:uid="{00000000-0005-0000-0000-00000D1D0000}"/>
    <cellStyle name="Normal 2 4 2 2 3 2 6 3" xfId="22539" xr:uid="{00000000-0005-0000-0000-00000B580000}"/>
    <cellStyle name="Normal 2 4 2 2 3 2 8" xfId="17526" xr:uid="{00000000-0005-0000-0000-000076440000}"/>
    <cellStyle name="Normal 2 4 2 2 3 3" xfId="2784" xr:uid="{00000000-0005-0000-0000-0000E00A0000}"/>
    <cellStyle name="Normal 2 4 2 2 3 3 2" xfId="4474" xr:uid="{00000000-0005-0000-0000-00007A110000}"/>
    <cellStyle name="Normal 2 4 2 2 3 3 2 2" xfId="14547" xr:uid="{00000000-0005-0000-0000-0000D3380000}"/>
    <cellStyle name="Normal 2 4 2 2 3 3 2 2 3" xfId="29645" xr:uid="{00000000-0005-0000-0000-0000CD730000}"/>
    <cellStyle name="Normal 2 4 2 2 3 3 2 3" xfId="9527" xr:uid="{00000000-0005-0000-0000-000037250000}"/>
    <cellStyle name="Normal 2 4 2 2 3 3 2 3 3" xfId="24628" xr:uid="{00000000-0005-0000-0000-000034600000}"/>
    <cellStyle name="Normal 2 4 2 2 3 3 2 5" xfId="19615" xr:uid="{00000000-0005-0000-0000-00009F4C0000}"/>
    <cellStyle name="Normal 2 4 2 2 3 3 3" xfId="6166" xr:uid="{00000000-0005-0000-0000-000016180000}"/>
    <cellStyle name="Normal 2 4 2 2 3 3 3 2" xfId="16218" xr:uid="{00000000-0005-0000-0000-00005A3F0000}"/>
    <cellStyle name="Normal 2 4 2 2 3 3 3 3" xfId="11198" xr:uid="{00000000-0005-0000-0000-0000BE2B0000}"/>
    <cellStyle name="Normal 2 4 2 2 3 3 3 3 3" xfId="26299" xr:uid="{00000000-0005-0000-0000-0000BB660000}"/>
    <cellStyle name="Normal 2 4 2 2 3 3 3 5" xfId="21286" xr:uid="{00000000-0005-0000-0000-000026530000}"/>
    <cellStyle name="Normal 2 4 2 2 3 3 4" xfId="12876" xr:uid="{00000000-0005-0000-0000-00004C320000}"/>
    <cellStyle name="Normal 2 4 2 2 3 3 4 3" xfId="27974" xr:uid="{00000000-0005-0000-0000-0000466D0000}"/>
    <cellStyle name="Normal 2 4 2 2 3 3 5" xfId="7855" xr:uid="{00000000-0005-0000-0000-0000AF1E0000}"/>
    <cellStyle name="Normal 2 4 2 2 3 3 5 3" xfId="22957" xr:uid="{00000000-0005-0000-0000-0000AD590000}"/>
    <cellStyle name="Normal 2 4 2 2 3 3 7" xfId="17944" xr:uid="{00000000-0005-0000-0000-000018460000}"/>
    <cellStyle name="Normal 2 4 2 2 3 4" xfId="3637" xr:uid="{00000000-0005-0000-0000-0000350E0000}"/>
    <cellStyle name="Normal 2 4 2 2 3 4 2" xfId="13711" xr:uid="{00000000-0005-0000-0000-00008F350000}"/>
    <cellStyle name="Normal 2 4 2 2 3 4 2 3" xfId="28809" xr:uid="{00000000-0005-0000-0000-000089700000}"/>
    <cellStyle name="Normal 2 4 2 2 3 4 3" xfId="8691" xr:uid="{00000000-0005-0000-0000-0000F3210000}"/>
    <cellStyle name="Normal 2 4 2 2 3 4 3 3" xfId="23792" xr:uid="{00000000-0005-0000-0000-0000F05C0000}"/>
    <cellStyle name="Normal 2 4 2 2 3 4 5" xfId="18779" xr:uid="{00000000-0005-0000-0000-00005B490000}"/>
    <cellStyle name="Normal 2 4 2 2 3 5" xfId="5330" xr:uid="{00000000-0005-0000-0000-0000D2140000}"/>
    <cellStyle name="Normal 2 4 2 2 3 5 2" xfId="15382" xr:uid="{00000000-0005-0000-0000-0000163C0000}"/>
    <cellStyle name="Normal 2 4 2 2 3 5 2 3" xfId="30480" xr:uid="{00000000-0005-0000-0000-000010770000}"/>
    <cellStyle name="Normal 2 4 2 2 3 5 3" xfId="10362" xr:uid="{00000000-0005-0000-0000-00007A280000}"/>
    <cellStyle name="Normal 2 4 2 2 3 5 3 3" xfId="25463" xr:uid="{00000000-0005-0000-0000-000077630000}"/>
    <cellStyle name="Normal 2 4 2 2 3 5 5" xfId="20450" xr:uid="{00000000-0005-0000-0000-0000E24F0000}"/>
    <cellStyle name="Normal 2 4 2 2 3 6" xfId="12040" xr:uid="{00000000-0005-0000-0000-0000082F0000}"/>
    <cellStyle name="Normal 2 4 2 2 3 6 3" xfId="27138" xr:uid="{00000000-0005-0000-0000-0000026A0000}"/>
    <cellStyle name="Normal 2 4 2 2 3 7" xfId="7019" xr:uid="{00000000-0005-0000-0000-00006B1B0000}"/>
    <cellStyle name="Normal 2 4 2 2 3 7 3" xfId="22121" xr:uid="{00000000-0005-0000-0000-000069560000}"/>
    <cellStyle name="Normal 2 4 2 2 3 9" xfId="17108" xr:uid="{00000000-0005-0000-0000-0000D4420000}"/>
    <cellStyle name="Normal 2 4 2 2 4" xfId="2155" xr:uid="{00000000-0005-0000-0000-00006B080000}"/>
    <cellStyle name="Normal 2 4 2 2 4 2" xfId="2994" xr:uid="{00000000-0005-0000-0000-0000B20B0000}"/>
    <cellStyle name="Normal 2 4 2 2 4 2 2" xfId="4684" xr:uid="{00000000-0005-0000-0000-00004C120000}"/>
    <cellStyle name="Normal 2 4 2 2 4 2 2 2" xfId="14757" xr:uid="{00000000-0005-0000-0000-0000A5390000}"/>
    <cellStyle name="Normal 2 4 2 2 4 2 2 2 3" xfId="29855" xr:uid="{00000000-0005-0000-0000-00009F740000}"/>
    <cellStyle name="Normal 2 4 2 2 4 2 2 3" xfId="9737" xr:uid="{00000000-0005-0000-0000-000009260000}"/>
    <cellStyle name="Normal 2 4 2 2 4 2 2 3 3" xfId="24838" xr:uid="{00000000-0005-0000-0000-000006610000}"/>
    <cellStyle name="Normal 2 4 2 2 4 2 2 5" xfId="19825" xr:uid="{00000000-0005-0000-0000-0000714D0000}"/>
    <cellStyle name="Normal 2 4 2 2 4 2 3" xfId="6376" xr:uid="{00000000-0005-0000-0000-0000E8180000}"/>
    <cellStyle name="Normal 2 4 2 2 4 2 3 2" xfId="16428" xr:uid="{00000000-0005-0000-0000-00002C400000}"/>
    <cellStyle name="Normal 2 4 2 2 4 2 3 3" xfId="11408" xr:uid="{00000000-0005-0000-0000-0000902C0000}"/>
    <cellStyle name="Normal 2 4 2 2 4 2 3 3 3" xfId="26509" xr:uid="{00000000-0005-0000-0000-00008D670000}"/>
    <cellStyle name="Normal 2 4 2 2 4 2 3 5" xfId="21496" xr:uid="{00000000-0005-0000-0000-0000F8530000}"/>
    <cellStyle name="Normal 2 4 2 2 4 2 4" xfId="13086" xr:uid="{00000000-0005-0000-0000-00001E330000}"/>
    <cellStyle name="Normal 2 4 2 2 4 2 4 3" xfId="28184" xr:uid="{00000000-0005-0000-0000-0000186E0000}"/>
    <cellStyle name="Normal 2 4 2 2 4 2 5" xfId="8065" xr:uid="{00000000-0005-0000-0000-0000811F0000}"/>
    <cellStyle name="Normal 2 4 2 2 4 2 5 3" xfId="23167" xr:uid="{00000000-0005-0000-0000-00007F5A0000}"/>
    <cellStyle name="Normal 2 4 2 2 4 2 7" xfId="18154" xr:uid="{00000000-0005-0000-0000-0000EA460000}"/>
    <cellStyle name="Normal 2 4 2 2 4 3" xfId="3847" xr:uid="{00000000-0005-0000-0000-0000070F0000}"/>
    <cellStyle name="Normal 2 4 2 2 4 3 2" xfId="13921" xr:uid="{00000000-0005-0000-0000-000061360000}"/>
    <cellStyle name="Normal 2 4 2 2 4 3 2 3" xfId="29019" xr:uid="{00000000-0005-0000-0000-00005B710000}"/>
    <cellStyle name="Normal 2 4 2 2 4 3 3" xfId="8901" xr:uid="{00000000-0005-0000-0000-0000C5220000}"/>
    <cellStyle name="Normal 2 4 2 2 4 3 3 3" xfId="24002" xr:uid="{00000000-0005-0000-0000-0000C25D0000}"/>
    <cellStyle name="Normal 2 4 2 2 4 3 5" xfId="18989" xr:uid="{00000000-0005-0000-0000-00002D4A0000}"/>
    <cellStyle name="Normal 2 4 2 2 4 4" xfId="5540" xr:uid="{00000000-0005-0000-0000-0000A4150000}"/>
    <cellStyle name="Normal 2 4 2 2 4 4 2" xfId="15592" xr:uid="{00000000-0005-0000-0000-0000E83C0000}"/>
    <cellStyle name="Normal 2 4 2 2 4 4 2 3" xfId="30690" xr:uid="{00000000-0005-0000-0000-0000E2770000}"/>
    <cellStyle name="Normal 2 4 2 2 4 4 3" xfId="10572" xr:uid="{00000000-0005-0000-0000-00004C290000}"/>
    <cellStyle name="Normal 2 4 2 2 4 4 3 3" xfId="25673" xr:uid="{00000000-0005-0000-0000-000049640000}"/>
    <cellStyle name="Normal 2 4 2 2 4 4 5" xfId="20660" xr:uid="{00000000-0005-0000-0000-0000B4500000}"/>
    <cellStyle name="Normal 2 4 2 2 4 5" xfId="12250" xr:uid="{00000000-0005-0000-0000-0000DA2F0000}"/>
    <cellStyle name="Normal 2 4 2 2 4 5 3" xfId="27348" xr:uid="{00000000-0005-0000-0000-0000D46A0000}"/>
    <cellStyle name="Normal 2 4 2 2 4 6" xfId="7229" xr:uid="{00000000-0005-0000-0000-00003D1C0000}"/>
    <cellStyle name="Normal 2 4 2 2 4 6 3" xfId="22331" xr:uid="{00000000-0005-0000-0000-00003B570000}"/>
    <cellStyle name="Normal 2 4 2 2 4 8" xfId="17318" xr:uid="{00000000-0005-0000-0000-0000A6430000}"/>
    <cellStyle name="Normal 2 4 2 2 5" xfId="2576" xr:uid="{00000000-0005-0000-0000-0000100A0000}"/>
    <cellStyle name="Normal 2 4 2 2 5 2" xfId="4266" xr:uid="{00000000-0005-0000-0000-0000AA100000}"/>
    <cellStyle name="Normal 2 4 2 2 5 2 2" xfId="14339" xr:uid="{00000000-0005-0000-0000-000003380000}"/>
    <cellStyle name="Normal 2 4 2 2 5 2 2 3" xfId="29437" xr:uid="{00000000-0005-0000-0000-0000FD720000}"/>
    <cellStyle name="Normal 2 4 2 2 5 2 3" xfId="9319" xr:uid="{00000000-0005-0000-0000-000067240000}"/>
    <cellStyle name="Normal 2 4 2 2 5 2 3 3" xfId="24420" xr:uid="{00000000-0005-0000-0000-0000645F0000}"/>
    <cellStyle name="Normal 2 4 2 2 5 2 5" xfId="19407" xr:uid="{00000000-0005-0000-0000-0000CF4B0000}"/>
    <cellStyle name="Normal 2 4 2 2 5 3" xfId="5958" xr:uid="{00000000-0005-0000-0000-000046170000}"/>
    <cellStyle name="Normal 2 4 2 2 5 3 2" xfId="16010" xr:uid="{00000000-0005-0000-0000-00008A3E0000}"/>
    <cellStyle name="Normal 2 4 2 2 5 3 3" xfId="10990" xr:uid="{00000000-0005-0000-0000-0000EE2A0000}"/>
    <cellStyle name="Normal 2 4 2 2 5 3 3 3" xfId="26091" xr:uid="{00000000-0005-0000-0000-0000EB650000}"/>
    <cellStyle name="Normal 2 4 2 2 5 3 5" xfId="21078" xr:uid="{00000000-0005-0000-0000-000056520000}"/>
    <cellStyle name="Normal 2 4 2 2 5 4" xfId="12668" xr:uid="{00000000-0005-0000-0000-00007C310000}"/>
    <cellStyle name="Normal 2 4 2 2 5 4 3" xfId="27766" xr:uid="{00000000-0005-0000-0000-0000766C0000}"/>
    <cellStyle name="Normal 2 4 2 2 5 5" xfId="7647" xr:uid="{00000000-0005-0000-0000-0000DF1D0000}"/>
    <cellStyle name="Normal 2 4 2 2 5 5 3" xfId="22749" xr:uid="{00000000-0005-0000-0000-0000DD580000}"/>
    <cellStyle name="Normal 2 4 2 2 5 7" xfId="17736" xr:uid="{00000000-0005-0000-0000-000048450000}"/>
    <cellStyle name="Normal 2 4 2 2 6" xfId="3429" xr:uid="{00000000-0005-0000-0000-0000650D0000}"/>
    <cellStyle name="Normal 2 4 2 2 6 2" xfId="13503" xr:uid="{00000000-0005-0000-0000-0000BF340000}"/>
    <cellStyle name="Normal 2 4 2 2 6 2 3" xfId="28601" xr:uid="{00000000-0005-0000-0000-0000B96F0000}"/>
    <cellStyle name="Normal 2 4 2 2 6 3" xfId="8483" xr:uid="{00000000-0005-0000-0000-000023210000}"/>
    <cellStyle name="Normal 2 4 2 2 6 3 3" xfId="23584" xr:uid="{00000000-0005-0000-0000-0000205C0000}"/>
    <cellStyle name="Normal 2 4 2 2 6 5" xfId="18571" xr:uid="{00000000-0005-0000-0000-00008B480000}"/>
    <cellStyle name="Normal 2 4 2 2 7" xfId="5122" xr:uid="{00000000-0005-0000-0000-000002140000}"/>
    <cellStyle name="Normal 2 4 2 2 7 2" xfId="15174" xr:uid="{00000000-0005-0000-0000-0000463B0000}"/>
    <cellStyle name="Normal 2 4 2 2 7 2 3" xfId="30272" xr:uid="{00000000-0005-0000-0000-000040760000}"/>
    <cellStyle name="Normal 2 4 2 2 7 3" xfId="10154" xr:uid="{00000000-0005-0000-0000-0000AA270000}"/>
    <cellStyle name="Normal 2 4 2 2 7 3 3" xfId="25255" xr:uid="{00000000-0005-0000-0000-0000A7620000}"/>
    <cellStyle name="Normal 2 4 2 2 7 5" xfId="20242" xr:uid="{00000000-0005-0000-0000-0000124F0000}"/>
    <cellStyle name="Normal 2 4 2 2 8" xfId="11832" xr:uid="{00000000-0005-0000-0000-0000382E0000}"/>
    <cellStyle name="Normal 2 4 2 2 8 3" xfId="26930" xr:uid="{00000000-0005-0000-0000-000032690000}"/>
    <cellStyle name="Normal 2 4 2 2 9" xfId="6811" xr:uid="{00000000-0005-0000-0000-00009B1A0000}"/>
    <cellStyle name="Normal 2 4 2 2 9 3" xfId="21913" xr:uid="{00000000-0005-0000-0000-000099550000}"/>
    <cellStyle name="Normal 2 4 2 3" xfId="1775" xr:uid="{00000000-0005-0000-0000-0000EF060000}"/>
    <cellStyle name="Normal 2 4 2 3 10" xfId="16952" xr:uid="{00000000-0005-0000-0000-000038420000}"/>
    <cellStyle name="Normal 2 4 2 3 2" xfId="1994" xr:uid="{00000000-0005-0000-0000-0000CA070000}"/>
    <cellStyle name="Normal 2 4 2 3 2 2" xfId="2415" xr:uid="{00000000-0005-0000-0000-00006F090000}"/>
    <cellStyle name="Normal 2 4 2 3 2 2 2" xfId="3254" xr:uid="{00000000-0005-0000-0000-0000B60C0000}"/>
    <cellStyle name="Normal 2 4 2 3 2 2 2 2" xfId="4944" xr:uid="{00000000-0005-0000-0000-000050130000}"/>
    <cellStyle name="Normal 2 4 2 3 2 2 2 2 2" xfId="15017" xr:uid="{00000000-0005-0000-0000-0000A93A0000}"/>
    <cellStyle name="Normal 2 4 2 3 2 2 2 2 2 3" xfId="30115" xr:uid="{00000000-0005-0000-0000-0000A3750000}"/>
    <cellStyle name="Normal 2 4 2 3 2 2 2 2 3" xfId="9997" xr:uid="{00000000-0005-0000-0000-00000D270000}"/>
    <cellStyle name="Normal 2 4 2 3 2 2 2 2 3 3" xfId="25098" xr:uid="{00000000-0005-0000-0000-00000A620000}"/>
    <cellStyle name="Normal 2 4 2 3 2 2 2 2 5" xfId="20085" xr:uid="{00000000-0005-0000-0000-0000754E0000}"/>
    <cellStyle name="Normal 2 4 2 3 2 2 2 3" xfId="6636" xr:uid="{00000000-0005-0000-0000-0000EC190000}"/>
    <cellStyle name="Normal 2 4 2 3 2 2 2 3 2" xfId="16688" xr:uid="{00000000-0005-0000-0000-000030410000}"/>
    <cellStyle name="Normal 2 4 2 3 2 2 2 3 3" xfId="11668" xr:uid="{00000000-0005-0000-0000-0000942D0000}"/>
    <cellStyle name="Normal 2 4 2 3 2 2 2 3 3 3" xfId="26769" xr:uid="{00000000-0005-0000-0000-000091680000}"/>
    <cellStyle name="Normal 2 4 2 3 2 2 2 3 5" xfId="21756" xr:uid="{00000000-0005-0000-0000-0000FC540000}"/>
    <cellStyle name="Normal 2 4 2 3 2 2 2 4" xfId="13346" xr:uid="{00000000-0005-0000-0000-000022340000}"/>
    <cellStyle name="Normal 2 4 2 3 2 2 2 4 3" xfId="28444" xr:uid="{00000000-0005-0000-0000-00001C6F0000}"/>
    <cellStyle name="Normal 2 4 2 3 2 2 2 5" xfId="8325" xr:uid="{00000000-0005-0000-0000-000085200000}"/>
    <cellStyle name="Normal 2 4 2 3 2 2 2 5 3" xfId="23427" xr:uid="{00000000-0005-0000-0000-0000835B0000}"/>
    <cellStyle name="Normal 2 4 2 3 2 2 2 7" xfId="18414" xr:uid="{00000000-0005-0000-0000-0000EE470000}"/>
    <cellStyle name="Normal 2 4 2 3 2 2 3" xfId="4107" xr:uid="{00000000-0005-0000-0000-00000B100000}"/>
    <cellStyle name="Normal 2 4 2 3 2 2 3 2" xfId="14181" xr:uid="{00000000-0005-0000-0000-000065370000}"/>
    <cellStyle name="Normal 2 4 2 3 2 2 3 2 3" xfId="29279" xr:uid="{00000000-0005-0000-0000-00005F720000}"/>
    <cellStyle name="Normal 2 4 2 3 2 2 3 3" xfId="9161" xr:uid="{00000000-0005-0000-0000-0000C9230000}"/>
    <cellStyle name="Normal 2 4 2 3 2 2 3 3 3" xfId="24262" xr:uid="{00000000-0005-0000-0000-0000C65E0000}"/>
    <cellStyle name="Normal 2 4 2 3 2 2 3 5" xfId="19249" xr:uid="{00000000-0005-0000-0000-0000314B0000}"/>
    <cellStyle name="Normal 2 4 2 3 2 2 4" xfId="5800" xr:uid="{00000000-0005-0000-0000-0000A8160000}"/>
    <cellStyle name="Normal 2 4 2 3 2 2 4 2" xfId="15852" xr:uid="{00000000-0005-0000-0000-0000EC3D0000}"/>
    <cellStyle name="Normal 2 4 2 3 2 2 4 3" xfId="10832" xr:uid="{00000000-0005-0000-0000-0000502A0000}"/>
    <cellStyle name="Normal 2 4 2 3 2 2 4 3 3" xfId="25933" xr:uid="{00000000-0005-0000-0000-00004D650000}"/>
    <cellStyle name="Normal 2 4 2 3 2 2 4 5" xfId="20920" xr:uid="{00000000-0005-0000-0000-0000B8510000}"/>
    <cellStyle name="Normal 2 4 2 3 2 2 5" xfId="12510" xr:uid="{00000000-0005-0000-0000-0000DE300000}"/>
    <cellStyle name="Normal 2 4 2 3 2 2 5 3" xfId="27608" xr:uid="{00000000-0005-0000-0000-0000D86B0000}"/>
    <cellStyle name="Normal 2 4 2 3 2 2 6" xfId="7489" xr:uid="{00000000-0005-0000-0000-0000411D0000}"/>
    <cellStyle name="Normal 2 4 2 3 2 2 6 3" xfId="22591" xr:uid="{00000000-0005-0000-0000-00003F580000}"/>
    <cellStyle name="Normal 2 4 2 3 2 2 8" xfId="17578" xr:uid="{00000000-0005-0000-0000-0000AA440000}"/>
    <cellStyle name="Normal 2 4 2 3 2 3" xfId="2836" xr:uid="{00000000-0005-0000-0000-0000140B0000}"/>
    <cellStyle name="Normal 2 4 2 3 2 3 2" xfId="4526" xr:uid="{00000000-0005-0000-0000-0000AE110000}"/>
    <cellStyle name="Normal 2 4 2 3 2 3 2 2" xfId="14599" xr:uid="{00000000-0005-0000-0000-000007390000}"/>
    <cellStyle name="Normal 2 4 2 3 2 3 2 2 3" xfId="29697" xr:uid="{00000000-0005-0000-0000-000001740000}"/>
    <cellStyle name="Normal 2 4 2 3 2 3 2 3" xfId="9579" xr:uid="{00000000-0005-0000-0000-00006B250000}"/>
    <cellStyle name="Normal 2 4 2 3 2 3 2 3 3" xfId="24680" xr:uid="{00000000-0005-0000-0000-000068600000}"/>
    <cellStyle name="Normal 2 4 2 3 2 3 2 5" xfId="19667" xr:uid="{00000000-0005-0000-0000-0000D34C0000}"/>
    <cellStyle name="Normal 2 4 2 3 2 3 3" xfId="6218" xr:uid="{00000000-0005-0000-0000-00004A180000}"/>
    <cellStyle name="Normal 2 4 2 3 2 3 3 2" xfId="16270" xr:uid="{00000000-0005-0000-0000-00008E3F0000}"/>
    <cellStyle name="Normal 2 4 2 3 2 3 3 3" xfId="11250" xr:uid="{00000000-0005-0000-0000-0000F22B0000}"/>
    <cellStyle name="Normal 2 4 2 3 2 3 3 3 3" xfId="26351" xr:uid="{00000000-0005-0000-0000-0000EF660000}"/>
    <cellStyle name="Normal 2 4 2 3 2 3 3 5" xfId="21338" xr:uid="{00000000-0005-0000-0000-00005A530000}"/>
    <cellStyle name="Normal 2 4 2 3 2 3 4" xfId="12928" xr:uid="{00000000-0005-0000-0000-000080320000}"/>
    <cellStyle name="Normal 2 4 2 3 2 3 4 3" xfId="28026" xr:uid="{00000000-0005-0000-0000-00007A6D0000}"/>
    <cellStyle name="Normal 2 4 2 3 2 3 5" xfId="7907" xr:uid="{00000000-0005-0000-0000-0000E31E0000}"/>
    <cellStyle name="Normal 2 4 2 3 2 3 5 3" xfId="23009" xr:uid="{00000000-0005-0000-0000-0000E1590000}"/>
    <cellStyle name="Normal 2 4 2 3 2 3 7" xfId="17996" xr:uid="{00000000-0005-0000-0000-00004C460000}"/>
    <cellStyle name="Normal 2 4 2 3 2 4" xfId="3689" xr:uid="{00000000-0005-0000-0000-0000690E0000}"/>
    <cellStyle name="Normal 2 4 2 3 2 4 2" xfId="13763" xr:uid="{00000000-0005-0000-0000-0000C3350000}"/>
    <cellStyle name="Normal 2 4 2 3 2 4 2 3" xfId="28861" xr:uid="{00000000-0005-0000-0000-0000BD700000}"/>
    <cellStyle name="Normal 2 4 2 3 2 4 3" xfId="8743" xr:uid="{00000000-0005-0000-0000-000027220000}"/>
    <cellStyle name="Normal 2 4 2 3 2 4 3 3" xfId="23844" xr:uid="{00000000-0005-0000-0000-0000245D0000}"/>
    <cellStyle name="Normal 2 4 2 3 2 4 5" xfId="18831" xr:uid="{00000000-0005-0000-0000-00008F490000}"/>
    <cellStyle name="Normal 2 4 2 3 2 5" xfId="5382" xr:uid="{00000000-0005-0000-0000-000006150000}"/>
    <cellStyle name="Normal 2 4 2 3 2 5 2" xfId="15434" xr:uid="{00000000-0005-0000-0000-00004A3C0000}"/>
    <cellStyle name="Normal 2 4 2 3 2 5 2 3" xfId="30532" xr:uid="{00000000-0005-0000-0000-000044770000}"/>
    <cellStyle name="Normal 2 4 2 3 2 5 3" xfId="10414" xr:uid="{00000000-0005-0000-0000-0000AE280000}"/>
    <cellStyle name="Normal 2 4 2 3 2 5 3 3" xfId="25515" xr:uid="{00000000-0005-0000-0000-0000AB630000}"/>
    <cellStyle name="Normal 2 4 2 3 2 5 5" xfId="20502" xr:uid="{00000000-0005-0000-0000-000016500000}"/>
    <cellStyle name="Normal 2 4 2 3 2 6" xfId="12092" xr:uid="{00000000-0005-0000-0000-00003C2F0000}"/>
    <cellStyle name="Normal 2 4 2 3 2 6 3" xfId="27190" xr:uid="{00000000-0005-0000-0000-0000366A0000}"/>
    <cellStyle name="Normal 2 4 2 3 2 7" xfId="7071" xr:uid="{00000000-0005-0000-0000-00009F1B0000}"/>
    <cellStyle name="Normal 2 4 2 3 2 7 3" xfId="22173" xr:uid="{00000000-0005-0000-0000-00009D560000}"/>
    <cellStyle name="Normal 2 4 2 3 2 9" xfId="17160" xr:uid="{00000000-0005-0000-0000-000008430000}"/>
    <cellStyle name="Normal 2 4 2 3 3" xfId="2207" xr:uid="{00000000-0005-0000-0000-00009F080000}"/>
    <cellStyle name="Normal 2 4 2 3 3 2" xfId="3046" xr:uid="{00000000-0005-0000-0000-0000E60B0000}"/>
    <cellStyle name="Normal 2 4 2 3 3 2 2" xfId="4736" xr:uid="{00000000-0005-0000-0000-000080120000}"/>
    <cellStyle name="Normal 2 4 2 3 3 2 2 2" xfId="14809" xr:uid="{00000000-0005-0000-0000-0000D9390000}"/>
    <cellStyle name="Normal 2 4 2 3 3 2 2 2 3" xfId="29907" xr:uid="{00000000-0005-0000-0000-0000D3740000}"/>
    <cellStyle name="Normal 2 4 2 3 3 2 2 3" xfId="9789" xr:uid="{00000000-0005-0000-0000-00003D260000}"/>
    <cellStyle name="Normal 2 4 2 3 3 2 2 3 3" xfId="24890" xr:uid="{00000000-0005-0000-0000-00003A610000}"/>
    <cellStyle name="Normal 2 4 2 3 3 2 2 5" xfId="19877" xr:uid="{00000000-0005-0000-0000-0000A54D0000}"/>
    <cellStyle name="Normal 2 4 2 3 3 2 3" xfId="6428" xr:uid="{00000000-0005-0000-0000-00001C190000}"/>
    <cellStyle name="Normal 2 4 2 3 3 2 3 2" xfId="16480" xr:uid="{00000000-0005-0000-0000-000060400000}"/>
    <cellStyle name="Normal 2 4 2 3 3 2 3 3" xfId="11460" xr:uid="{00000000-0005-0000-0000-0000C42C0000}"/>
    <cellStyle name="Normal 2 4 2 3 3 2 3 3 3" xfId="26561" xr:uid="{00000000-0005-0000-0000-0000C1670000}"/>
    <cellStyle name="Normal 2 4 2 3 3 2 3 5" xfId="21548" xr:uid="{00000000-0005-0000-0000-00002C540000}"/>
    <cellStyle name="Normal 2 4 2 3 3 2 4" xfId="13138" xr:uid="{00000000-0005-0000-0000-000052330000}"/>
    <cellStyle name="Normal 2 4 2 3 3 2 4 3" xfId="28236" xr:uid="{00000000-0005-0000-0000-00004C6E0000}"/>
    <cellStyle name="Normal 2 4 2 3 3 2 5" xfId="8117" xr:uid="{00000000-0005-0000-0000-0000B51F0000}"/>
    <cellStyle name="Normal 2 4 2 3 3 2 5 3" xfId="23219" xr:uid="{00000000-0005-0000-0000-0000B35A0000}"/>
    <cellStyle name="Normal 2 4 2 3 3 2 7" xfId="18206" xr:uid="{00000000-0005-0000-0000-00001E470000}"/>
    <cellStyle name="Normal 2 4 2 3 3 3" xfId="3899" xr:uid="{00000000-0005-0000-0000-00003B0F0000}"/>
    <cellStyle name="Normal 2 4 2 3 3 3 2" xfId="13973" xr:uid="{00000000-0005-0000-0000-000095360000}"/>
    <cellStyle name="Normal 2 4 2 3 3 3 2 3" xfId="29071" xr:uid="{00000000-0005-0000-0000-00008F710000}"/>
    <cellStyle name="Normal 2 4 2 3 3 3 3" xfId="8953" xr:uid="{00000000-0005-0000-0000-0000F9220000}"/>
    <cellStyle name="Normal 2 4 2 3 3 3 3 3" xfId="24054" xr:uid="{00000000-0005-0000-0000-0000F65D0000}"/>
    <cellStyle name="Normal 2 4 2 3 3 3 5" xfId="19041" xr:uid="{00000000-0005-0000-0000-0000614A0000}"/>
    <cellStyle name="Normal 2 4 2 3 3 4" xfId="5592" xr:uid="{00000000-0005-0000-0000-0000D8150000}"/>
    <cellStyle name="Normal 2 4 2 3 3 4 2" xfId="15644" xr:uid="{00000000-0005-0000-0000-00001C3D0000}"/>
    <cellStyle name="Normal 2 4 2 3 3 4 2 3" xfId="30742" xr:uid="{00000000-0005-0000-0000-000016780000}"/>
    <cellStyle name="Normal 2 4 2 3 3 4 3" xfId="10624" xr:uid="{00000000-0005-0000-0000-000080290000}"/>
    <cellStyle name="Normal 2 4 2 3 3 4 3 3" xfId="25725" xr:uid="{00000000-0005-0000-0000-00007D640000}"/>
    <cellStyle name="Normal 2 4 2 3 3 4 5" xfId="20712" xr:uid="{00000000-0005-0000-0000-0000E8500000}"/>
    <cellStyle name="Normal 2 4 2 3 3 5" xfId="12302" xr:uid="{00000000-0005-0000-0000-00000E300000}"/>
    <cellStyle name="Normal 2 4 2 3 3 5 3" xfId="27400" xr:uid="{00000000-0005-0000-0000-0000086B0000}"/>
    <cellStyle name="Normal 2 4 2 3 3 6" xfId="7281" xr:uid="{00000000-0005-0000-0000-0000711C0000}"/>
    <cellStyle name="Normal 2 4 2 3 3 6 3" xfId="22383" xr:uid="{00000000-0005-0000-0000-00006F570000}"/>
    <cellStyle name="Normal 2 4 2 3 3 8" xfId="17370" xr:uid="{00000000-0005-0000-0000-0000DA430000}"/>
    <cellStyle name="Normal 2 4 2 3 4" xfId="2628" xr:uid="{00000000-0005-0000-0000-0000440A0000}"/>
    <cellStyle name="Normal 2 4 2 3 4 2" xfId="4318" xr:uid="{00000000-0005-0000-0000-0000DE100000}"/>
    <cellStyle name="Normal 2 4 2 3 4 2 2" xfId="14391" xr:uid="{00000000-0005-0000-0000-000037380000}"/>
    <cellStyle name="Normal 2 4 2 3 4 2 2 3" xfId="29489" xr:uid="{00000000-0005-0000-0000-000031730000}"/>
    <cellStyle name="Normal 2 4 2 3 4 2 3" xfId="9371" xr:uid="{00000000-0005-0000-0000-00009B240000}"/>
    <cellStyle name="Normal 2 4 2 3 4 2 3 3" xfId="24472" xr:uid="{00000000-0005-0000-0000-0000985F0000}"/>
    <cellStyle name="Normal 2 4 2 3 4 2 5" xfId="19459" xr:uid="{00000000-0005-0000-0000-0000034C0000}"/>
    <cellStyle name="Normal 2 4 2 3 4 3" xfId="6010" xr:uid="{00000000-0005-0000-0000-00007A170000}"/>
    <cellStyle name="Normal 2 4 2 3 4 3 2" xfId="16062" xr:uid="{00000000-0005-0000-0000-0000BE3E0000}"/>
    <cellStyle name="Normal 2 4 2 3 4 3 3" xfId="11042" xr:uid="{00000000-0005-0000-0000-0000222B0000}"/>
    <cellStyle name="Normal 2 4 2 3 4 3 3 3" xfId="26143" xr:uid="{00000000-0005-0000-0000-00001F660000}"/>
    <cellStyle name="Normal 2 4 2 3 4 3 5" xfId="21130" xr:uid="{00000000-0005-0000-0000-00008A520000}"/>
    <cellStyle name="Normal 2 4 2 3 4 4" xfId="12720" xr:uid="{00000000-0005-0000-0000-0000B0310000}"/>
    <cellStyle name="Normal 2 4 2 3 4 4 3" xfId="27818" xr:uid="{00000000-0005-0000-0000-0000AA6C0000}"/>
    <cellStyle name="Normal 2 4 2 3 4 5" xfId="7699" xr:uid="{00000000-0005-0000-0000-0000131E0000}"/>
    <cellStyle name="Normal 2 4 2 3 4 5 3" xfId="22801" xr:uid="{00000000-0005-0000-0000-000011590000}"/>
    <cellStyle name="Normal 2 4 2 3 4 7" xfId="17788" xr:uid="{00000000-0005-0000-0000-00007C450000}"/>
    <cellStyle name="Normal 2 4 2 3 5" xfId="3481" xr:uid="{00000000-0005-0000-0000-0000990D0000}"/>
    <cellStyle name="Normal 2 4 2 3 5 2" xfId="13555" xr:uid="{00000000-0005-0000-0000-0000F3340000}"/>
    <cellStyle name="Normal 2 4 2 3 5 2 3" xfId="28653" xr:uid="{00000000-0005-0000-0000-0000ED6F0000}"/>
    <cellStyle name="Normal 2 4 2 3 5 3" xfId="8535" xr:uid="{00000000-0005-0000-0000-000057210000}"/>
    <cellStyle name="Normal 2 4 2 3 5 3 3" xfId="23636" xr:uid="{00000000-0005-0000-0000-0000545C0000}"/>
    <cellStyle name="Normal 2 4 2 3 5 5" xfId="18623" xr:uid="{00000000-0005-0000-0000-0000BF480000}"/>
    <cellStyle name="Normal 2 4 2 3 6" xfId="5174" xr:uid="{00000000-0005-0000-0000-000036140000}"/>
    <cellStyle name="Normal 2 4 2 3 6 2" xfId="15226" xr:uid="{00000000-0005-0000-0000-00007A3B0000}"/>
    <cellStyle name="Normal 2 4 2 3 6 2 3" xfId="30324" xr:uid="{00000000-0005-0000-0000-000074760000}"/>
    <cellStyle name="Normal 2 4 2 3 6 3" xfId="10206" xr:uid="{00000000-0005-0000-0000-0000DE270000}"/>
    <cellStyle name="Normal 2 4 2 3 6 3 3" xfId="25307" xr:uid="{00000000-0005-0000-0000-0000DB620000}"/>
    <cellStyle name="Normal 2 4 2 3 6 5" xfId="20294" xr:uid="{00000000-0005-0000-0000-0000464F0000}"/>
    <cellStyle name="Normal 2 4 2 3 7" xfId="11884" xr:uid="{00000000-0005-0000-0000-00006C2E0000}"/>
    <cellStyle name="Normal 2 4 2 3 7 3" xfId="26982" xr:uid="{00000000-0005-0000-0000-000066690000}"/>
    <cellStyle name="Normal 2 4 2 3 8" xfId="6863" xr:uid="{00000000-0005-0000-0000-0000CF1A0000}"/>
    <cellStyle name="Normal 2 4 2 3 8 3" xfId="21965" xr:uid="{00000000-0005-0000-0000-0000CD550000}"/>
    <cellStyle name="Normal 2 4 2 4" xfId="1888" xr:uid="{00000000-0005-0000-0000-000060070000}"/>
    <cellStyle name="Normal 2 4 2 4 2" xfId="2311" xr:uid="{00000000-0005-0000-0000-000007090000}"/>
    <cellStyle name="Normal 2 4 2 4 2 2" xfId="3150" xr:uid="{00000000-0005-0000-0000-00004E0C0000}"/>
    <cellStyle name="Normal 2 4 2 4 2 2 2" xfId="4840" xr:uid="{00000000-0005-0000-0000-0000E8120000}"/>
    <cellStyle name="Normal 2 4 2 4 2 2 2 2" xfId="14913" xr:uid="{00000000-0005-0000-0000-0000413A0000}"/>
    <cellStyle name="Normal 2 4 2 4 2 2 2 2 3" xfId="30011" xr:uid="{00000000-0005-0000-0000-00003B750000}"/>
    <cellStyle name="Normal 2 4 2 4 2 2 2 3" xfId="9893" xr:uid="{00000000-0005-0000-0000-0000A5260000}"/>
    <cellStyle name="Normal 2 4 2 4 2 2 2 3 3" xfId="24994" xr:uid="{00000000-0005-0000-0000-0000A2610000}"/>
    <cellStyle name="Normal 2 4 2 4 2 2 2 5" xfId="19981" xr:uid="{00000000-0005-0000-0000-00000D4E0000}"/>
    <cellStyle name="Normal 2 4 2 4 2 2 3" xfId="6532" xr:uid="{00000000-0005-0000-0000-000084190000}"/>
    <cellStyle name="Normal 2 4 2 4 2 2 3 2" xfId="16584" xr:uid="{00000000-0005-0000-0000-0000C8400000}"/>
    <cellStyle name="Normal 2 4 2 4 2 2 3 3" xfId="11564" xr:uid="{00000000-0005-0000-0000-00002C2D0000}"/>
    <cellStyle name="Normal 2 4 2 4 2 2 3 3 3" xfId="26665" xr:uid="{00000000-0005-0000-0000-000029680000}"/>
    <cellStyle name="Normal 2 4 2 4 2 2 3 5" xfId="21652" xr:uid="{00000000-0005-0000-0000-000094540000}"/>
    <cellStyle name="Normal 2 4 2 4 2 2 4" xfId="13242" xr:uid="{00000000-0005-0000-0000-0000BA330000}"/>
    <cellStyle name="Normal 2 4 2 4 2 2 4 3" xfId="28340" xr:uid="{00000000-0005-0000-0000-0000B46E0000}"/>
    <cellStyle name="Normal 2 4 2 4 2 2 5" xfId="8221" xr:uid="{00000000-0005-0000-0000-00001D200000}"/>
    <cellStyle name="Normal 2 4 2 4 2 2 5 3" xfId="23323" xr:uid="{00000000-0005-0000-0000-00001B5B0000}"/>
    <cellStyle name="Normal 2 4 2 4 2 2 7" xfId="18310" xr:uid="{00000000-0005-0000-0000-000086470000}"/>
    <cellStyle name="Normal 2 4 2 4 2 3" xfId="4003" xr:uid="{00000000-0005-0000-0000-0000A30F0000}"/>
    <cellStyle name="Normal 2 4 2 4 2 3 2" xfId="14077" xr:uid="{00000000-0005-0000-0000-0000FD360000}"/>
    <cellStyle name="Normal 2 4 2 4 2 3 2 3" xfId="29175" xr:uid="{00000000-0005-0000-0000-0000F7710000}"/>
    <cellStyle name="Normal 2 4 2 4 2 3 3" xfId="9057" xr:uid="{00000000-0005-0000-0000-000061230000}"/>
    <cellStyle name="Normal 2 4 2 4 2 3 3 3" xfId="24158" xr:uid="{00000000-0005-0000-0000-00005E5E0000}"/>
    <cellStyle name="Normal 2 4 2 4 2 3 5" xfId="19145" xr:uid="{00000000-0005-0000-0000-0000C94A0000}"/>
    <cellStyle name="Normal 2 4 2 4 2 4" xfId="5696" xr:uid="{00000000-0005-0000-0000-000040160000}"/>
    <cellStyle name="Normal 2 4 2 4 2 4 2" xfId="15748" xr:uid="{00000000-0005-0000-0000-0000843D0000}"/>
    <cellStyle name="Normal 2 4 2 4 2 4 2 3" xfId="30846" xr:uid="{00000000-0005-0000-0000-00007E780000}"/>
    <cellStyle name="Normal 2 4 2 4 2 4 3" xfId="10728" xr:uid="{00000000-0005-0000-0000-0000E8290000}"/>
    <cellStyle name="Normal 2 4 2 4 2 4 3 3" xfId="25829" xr:uid="{00000000-0005-0000-0000-0000E5640000}"/>
    <cellStyle name="Normal 2 4 2 4 2 4 5" xfId="20816" xr:uid="{00000000-0005-0000-0000-000050510000}"/>
    <cellStyle name="Normal 2 4 2 4 2 5" xfId="12406" xr:uid="{00000000-0005-0000-0000-000076300000}"/>
    <cellStyle name="Normal 2 4 2 4 2 5 3" xfId="27504" xr:uid="{00000000-0005-0000-0000-0000706B0000}"/>
    <cellStyle name="Normal 2 4 2 4 2 6" xfId="7385" xr:uid="{00000000-0005-0000-0000-0000D91C0000}"/>
    <cellStyle name="Normal 2 4 2 4 2 6 3" xfId="22487" xr:uid="{00000000-0005-0000-0000-0000D7570000}"/>
    <cellStyle name="Normal 2 4 2 4 2 8" xfId="17474" xr:uid="{00000000-0005-0000-0000-000042440000}"/>
    <cellStyle name="Normal 2 4 2 4 3" xfId="2732" xr:uid="{00000000-0005-0000-0000-0000AC0A0000}"/>
    <cellStyle name="Normal 2 4 2 4 3 2" xfId="4422" xr:uid="{00000000-0005-0000-0000-000046110000}"/>
    <cellStyle name="Normal 2 4 2 4 3 2 2" xfId="14495" xr:uid="{00000000-0005-0000-0000-00009F380000}"/>
    <cellStyle name="Normal 2 4 2 4 3 2 2 3" xfId="29593" xr:uid="{00000000-0005-0000-0000-000099730000}"/>
    <cellStyle name="Normal 2 4 2 4 3 2 3" xfId="9475" xr:uid="{00000000-0005-0000-0000-000003250000}"/>
    <cellStyle name="Normal 2 4 2 4 3 2 3 3" xfId="24576" xr:uid="{00000000-0005-0000-0000-000000600000}"/>
    <cellStyle name="Normal 2 4 2 4 3 2 5" xfId="19563" xr:uid="{00000000-0005-0000-0000-00006B4C0000}"/>
    <cellStyle name="Normal 2 4 2 4 3 3" xfId="6114" xr:uid="{00000000-0005-0000-0000-0000E2170000}"/>
    <cellStyle name="Normal 2 4 2 4 3 3 2" xfId="16166" xr:uid="{00000000-0005-0000-0000-0000263F0000}"/>
    <cellStyle name="Normal 2 4 2 4 3 3 3" xfId="11146" xr:uid="{00000000-0005-0000-0000-00008A2B0000}"/>
    <cellStyle name="Normal 2 4 2 4 3 3 3 3" xfId="26247" xr:uid="{00000000-0005-0000-0000-000087660000}"/>
    <cellStyle name="Normal 2 4 2 4 3 3 5" xfId="21234" xr:uid="{00000000-0005-0000-0000-0000F2520000}"/>
    <cellStyle name="Normal 2 4 2 4 3 4" xfId="12824" xr:uid="{00000000-0005-0000-0000-000018320000}"/>
    <cellStyle name="Normal 2 4 2 4 3 4 3" xfId="27922" xr:uid="{00000000-0005-0000-0000-0000126D0000}"/>
    <cellStyle name="Normal 2 4 2 4 3 5" xfId="7803" xr:uid="{00000000-0005-0000-0000-00007B1E0000}"/>
    <cellStyle name="Normal 2 4 2 4 3 5 3" xfId="22905" xr:uid="{00000000-0005-0000-0000-000079590000}"/>
    <cellStyle name="Normal 2 4 2 4 3 7" xfId="17892" xr:uid="{00000000-0005-0000-0000-0000E4450000}"/>
    <cellStyle name="Normal 2 4 2 4 4" xfId="3585" xr:uid="{00000000-0005-0000-0000-0000010E0000}"/>
    <cellStyle name="Normal 2 4 2 4 4 2" xfId="13659" xr:uid="{00000000-0005-0000-0000-00005B350000}"/>
    <cellStyle name="Normal 2 4 2 4 4 2 3" xfId="28757" xr:uid="{00000000-0005-0000-0000-000055700000}"/>
    <cellStyle name="Normal 2 4 2 4 4 3" xfId="8639" xr:uid="{00000000-0005-0000-0000-0000BF210000}"/>
    <cellStyle name="Normal 2 4 2 4 4 3 3" xfId="23740" xr:uid="{00000000-0005-0000-0000-0000BC5C0000}"/>
    <cellStyle name="Normal 2 4 2 4 4 5" xfId="18727" xr:uid="{00000000-0005-0000-0000-000027490000}"/>
    <cellStyle name="Normal 2 4 2 4 5" xfId="5278" xr:uid="{00000000-0005-0000-0000-00009E140000}"/>
    <cellStyle name="Normal 2 4 2 4 5 2" xfId="15330" xr:uid="{00000000-0005-0000-0000-0000E23B0000}"/>
    <cellStyle name="Normal 2 4 2 4 5 2 3" xfId="30428" xr:uid="{00000000-0005-0000-0000-0000DC760000}"/>
    <cellStyle name="Normal 2 4 2 4 5 3" xfId="10310" xr:uid="{00000000-0005-0000-0000-000046280000}"/>
    <cellStyle name="Normal 2 4 2 4 5 3 3" xfId="25411" xr:uid="{00000000-0005-0000-0000-000043630000}"/>
    <cellStyle name="Normal 2 4 2 4 5 5" xfId="20398" xr:uid="{00000000-0005-0000-0000-0000AE4F0000}"/>
    <cellStyle name="Normal 2 4 2 4 6" xfId="11988" xr:uid="{00000000-0005-0000-0000-0000D42E0000}"/>
    <cellStyle name="Normal 2 4 2 4 6 3" xfId="27086" xr:uid="{00000000-0005-0000-0000-0000CE690000}"/>
    <cellStyle name="Normal 2 4 2 4 7" xfId="6967" xr:uid="{00000000-0005-0000-0000-0000371B0000}"/>
    <cellStyle name="Normal 2 4 2 4 7 3" xfId="22069" xr:uid="{00000000-0005-0000-0000-000035560000}"/>
    <cellStyle name="Normal 2 4 2 4 9" xfId="17056" xr:uid="{00000000-0005-0000-0000-0000A0420000}"/>
    <cellStyle name="Normal 2 4 2 5" xfId="2101" xr:uid="{00000000-0005-0000-0000-000035080000}"/>
    <cellStyle name="Normal 2 4 2 5 2" xfId="2942" xr:uid="{00000000-0005-0000-0000-00007E0B0000}"/>
    <cellStyle name="Normal 2 4 2 5 2 2" xfId="4632" xr:uid="{00000000-0005-0000-0000-000018120000}"/>
    <cellStyle name="Normal 2 4 2 5 2 2 2" xfId="14705" xr:uid="{00000000-0005-0000-0000-000071390000}"/>
    <cellStyle name="Normal 2 4 2 5 2 2 2 3" xfId="29803" xr:uid="{00000000-0005-0000-0000-00006B740000}"/>
    <cellStyle name="Normal 2 4 2 5 2 2 3" xfId="9685" xr:uid="{00000000-0005-0000-0000-0000D5250000}"/>
    <cellStyle name="Normal 2 4 2 5 2 2 3 3" xfId="24786" xr:uid="{00000000-0005-0000-0000-0000D2600000}"/>
    <cellStyle name="Normal 2 4 2 5 2 2 5" xfId="19773" xr:uid="{00000000-0005-0000-0000-00003D4D0000}"/>
    <cellStyle name="Normal 2 4 2 5 2 3" xfId="6324" xr:uid="{00000000-0005-0000-0000-0000B4180000}"/>
    <cellStyle name="Normal 2 4 2 5 2 3 2" xfId="16376" xr:uid="{00000000-0005-0000-0000-0000F83F0000}"/>
    <cellStyle name="Normal 2 4 2 5 2 3 3" xfId="11356" xr:uid="{00000000-0005-0000-0000-00005C2C0000}"/>
    <cellStyle name="Normal 2 4 2 5 2 3 3 3" xfId="26457" xr:uid="{00000000-0005-0000-0000-000059670000}"/>
    <cellStyle name="Normal 2 4 2 5 2 3 5" xfId="21444" xr:uid="{00000000-0005-0000-0000-0000C4530000}"/>
    <cellStyle name="Normal 2 4 2 5 2 4" xfId="13034" xr:uid="{00000000-0005-0000-0000-0000EA320000}"/>
    <cellStyle name="Normal 2 4 2 5 2 4 3" xfId="28132" xr:uid="{00000000-0005-0000-0000-0000E46D0000}"/>
    <cellStyle name="Normal 2 4 2 5 2 5" xfId="8013" xr:uid="{00000000-0005-0000-0000-00004D1F0000}"/>
    <cellStyle name="Normal 2 4 2 5 2 5 3" xfId="23115" xr:uid="{00000000-0005-0000-0000-00004B5A0000}"/>
    <cellStyle name="Normal 2 4 2 5 2 7" xfId="18102" xr:uid="{00000000-0005-0000-0000-0000B6460000}"/>
    <cellStyle name="Normal 2 4 2 5 3" xfId="3795" xr:uid="{00000000-0005-0000-0000-0000D30E0000}"/>
    <cellStyle name="Normal 2 4 2 5 3 2" xfId="13869" xr:uid="{00000000-0005-0000-0000-00002D360000}"/>
    <cellStyle name="Normal 2 4 2 5 3 2 3" xfId="28967" xr:uid="{00000000-0005-0000-0000-000027710000}"/>
    <cellStyle name="Normal 2 4 2 5 3 3" xfId="8849" xr:uid="{00000000-0005-0000-0000-000091220000}"/>
    <cellStyle name="Normal 2 4 2 5 3 3 3" xfId="23950" xr:uid="{00000000-0005-0000-0000-00008E5D0000}"/>
    <cellStyle name="Normal 2 4 2 5 3 5" xfId="18937" xr:uid="{00000000-0005-0000-0000-0000F9490000}"/>
    <cellStyle name="Normal 2 4 2 5 4" xfId="5488" xr:uid="{00000000-0005-0000-0000-000070150000}"/>
    <cellStyle name="Normal 2 4 2 5 4 2" xfId="15540" xr:uid="{00000000-0005-0000-0000-0000B43C0000}"/>
    <cellStyle name="Normal 2 4 2 5 4 2 3" xfId="30638" xr:uid="{00000000-0005-0000-0000-0000AE770000}"/>
    <cellStyle name="Normal 2 4 2 5 4 3" xfId="10520" xr:uid="{00000000-0005-0000-0000-000018290000}"/>
    <cellStyle name="Normal 2 4 2 5 4 3 3" xfId="25621" xr:uid="{00000000-0005-0000-0000-000015640000}"/>
    <cellStyle name="Normal 2 4 2 5 4 5" xfId="20608" xr:uid="{00000000-0005-0000-0000-000080500000}"/>
    <cellStyle name="Normal 2 4 2 5 5" xfId="12198" xr:uid="{00000000-0005-0000-0000-0000A62F0000}"/>
    <cellStyle name="Normal 2 4 2 5 5 3" xfId="27296" xr:uid="{00000000-0005-0000-0000-0000A06A0000}"/>
    <cellStyle name="Normal 2 4 2 5 6" xfId="7177" xr:uid="{00000000-0005-0000-0000-0000091C0000}"/>
    <cellStyle name="Normal 2 4 2 5 6 3" xfId="22279" xr:uid="{00000000-0005-0000-0000-000007570000}"/>
    <cellStyle name="Normal 2 4 2 5 8" xfId="17266" xr:uid="{00000000-0005-0000-0000-000072430000}"/>
    <cellStyle name="Normal 2 4 2 6" xfId="2522" xr:uid="{00000000-0005-0000-0000-0000DA090000}"/>
    <cellStyle name="Normal 2 4 2 6 2" xfId="4214" xr:uid="{00000000-0005-0000-0000-000076100000}"/>
    <cellStyle name="Normal 2 4 2 6 2 2" xfId="14287" xr:uid="{00000000-0005-0000-0000-0000CF370000}"/>
    <cellStyle name="Normal 2 4 2 6 2 2 3" xfId="29385" xr:uid="{00000000-0005-0000-0000-0000C9720000}"/>
    <cellStyle name="Normal 2 4 2 6 2 3" xfId="9267" xr:uid="{00000000-0005-0000-0000-000033240000}"/>
    <cellStyle name="Normal 2 4 2 6 2 3 3" xfId="24368" xr:uid="{00000000-0005-0000-0000-0000305F0000}"/>
    <cellStyle name="Normal 2 4 2 6 2 5" xfId="19355" xr:uid="{00000000-0005-0000-0000-00009B4B0000}"/>
    <cellStyle name="Normal 2 4 2 6 3" xfId="5906" xr:uid="{00000000-0005-0000-0000-000012170000}"/>
    <cellStyle name="Normal 2 4 2 6 3 2" xfId="15958" xr:uid="{00000000-0005-0000-0000-0000563E0000}"/>
    <cellStyle name="Normal 2 4 2 6 3 3" xfId="10938" xr:uid="{00000000-0005-0000-0000-0000BA2A0000}"/>
    <cellStyle name="Normal 2 4 2 6 3 3 3" xfId="26039" xr:uid="{00000000-0005-0000-0000-0000B7650000}"/>
    <cellStyle name="Normal 2 4 2 6 3 5" xfId="21026" xr:uid="{00000000-0005-0000-0000-000022520000}"/>
    <cellStyle name="Normal 2 4 2 6 4" xfId="12616" xr:uid="{00000000-0005-0000-0000-000048310000}"/>
    <cellStyle name="Normal 2 4 2 6 4 3" xfId="27714" xr:uid="{00000000-0005-0000-0000-0000426C0000}"/>
    <cellStyle name="Normal 2 4 2 6 5" xfId="7595" xr:uid="{00000000-0005-0000-0000-0000AB1D0000}"/>
    <cellStyle name="Normal 2 4 2 6 5 3" xfId="22697" xr:uid="{00000000-0005-0000-0000-0000A9580000}"/>
    <cellStyle name="Normal 2 4 2 6 7" xfId="17684" xr:uid="{00000000-0005-0000-0000-000014450000}"/>
    <cellStyle name="Normal 2 4 2 7" xfId="3373" xr:uid="{00000000-0005-0000-0000-00002D0D0000}"/>
    <cellStyle name="Normal 2 4 2 7 2" xfId="13451" xr:uid="{00000000-0005-0000-0000-00008B340000}"/>
    <cellStyle name="Normal 2 4 2 7 2 3" xfId="28549" xr:uid="{00000000-0005-0000-0000-0000856F0000}"/>
    <cellStyle name="Normal 2 4 2 7 3" xfId="8431" xr:uid="{00000000-0005-0000-0000-0000EF200000}"/>
    <cellStyle name="Normal 2 4 2 7 3 3" xfId="23532" xr:uid="{00000000-0005-0000-0000-0000EC5B0000}"/>
    <cellStyle name="Normal 2 4 2 7 5" xfId="18519" xr:uid="{00000000-0005-0000-0000-000057480000}"/>
    <cellStyle name="Normal 2 4 2 8" xfId="5067" xr:uid="{00000000-0005-0000-0000-0000CB130000}"/>
    <cellStyle name="Normal 2 4 2 8 2" xfId="15122" xr:uid="{00000000-0005-0000-0000-0000123B0000}"/>
    <cellStyle name="Normal 2 4 2 8 2 3" xfId="30220" xr:uid="{00000000-0005-0000-0000-00000C760000}"/>
    <cellStyle name="Normal 2 4 2 8 3" xfId="10102" xr:uid="{00000000-0005-0000-0000-000076270000}"/>
    <cellStyle name="Normal 2 4 2 8 3 3" xfId="25203" xr:uid="{00000000-0005-0000-0000-000073620000}"/>
    <cellStyle name="Normal 2 4 2 8 5" xfId="20190" xr:uid="{00000000-0005-0000-0000-0000DE4E0000}"/>
    <cellStyle name="Normal 2 4 2 9" xfId="11778" xr:uid="{00000000-0005-0000-0000-0000022E0000}"/>
    <cellStyle name="Normal 2 4 2 9 3" xfId="26878" xr:uid="{00000000-0005-0000-0000-0000FE680000}"/>
    <cellStyle name="Normal 2 4 3" xfId="937" xr:uid="{00000000-0005-0000-0000-0000A9030000}"/>
    <cellStyle name="Normal 2 5" xfId="1429" xr:uid="{00000000-0005-0000-0000-000095050000}"/>
    <cellStyle name="Normal 2 5 10" xfId="6758" xr:uid="{00000000-0005-0000-0000-0000661A0000}"/>
    <cellStyle name="Normal 2 5 10 3" xfId="21862" xr:uid="{00000000-0005-0000-0000-000066550000}"/>
    <cellStyle name="Normal 2 5 12" xfId="16847" xr:uid="{00000000-0005-0000-0000-0000CF410000}"/>
    <cellStyle name="Normal 2 5 2" xfId="1722" xr:uid="{00000000-0005-0000-0000-0000BA060000}"/>
    <cellStyle name="Normal 2 5 2 11" xfId="16901" xr:uid="{00000000-0005-0000-0000-000005420000}"/>
    <cellStyle name="Normal 2 5 2 2" xfId="1830" xr:uid="{00000000-0005-0000-0000-000026070000}"/>
    <cellStyle name="Normal 2 5 2 2 10" xfId="17005" xr:uid="{00000000-0005-0000-0000-00006D420000}"/>
    <cellStyle name="Normal 2 5 2 2 2" xfId="2047" xr:uid="{00000000-0005-0000-0000-0000FF070000}"/>
    <cellStyle name="Normal 2 5 2 2 2 2" xfId="2468" xr:uid="{00000000-0005-0000-0000-0000A4090000}"/>
    <cellStyle name="Normal 2 5 2 2 2 2 2" xfId="3307" xr:uid="{00000000-0005-0000-0000-0000EB0C0000}"/>
    <cellStyle name="Normal 2 5 2 2 2 2 2 2" xfId="4997" xr:uid="{00000000-0005-0000-0000-000085130000}"/>
    <cellStyle name="Normal 2 5 2 2 2 2 2 2 2" xfId="15070" xr:uid="{00000000-0005-0000-0000-0000DE3A0000}"/>
    <cellStyle name="Normal 2 5 2 2 2 2 2 2 2 3" xfId="30168" xr:uid="{00000000-0005-0000-0000-0000D8750000}"/>
    <cellStyle name="Normal 2 5 2 2 2 2 2 2 3" xfId="10050" xr:uid="{00000000-0005-0000-0000-000042270000}"/>
    <cellStyle name="Normal 2 5 2 2 2 2 2 2 3 3" xfId="25151" xr:uid="{00000000-0005-0000-0000-00003F620000}"/>
    <cellStyle name="Normal 2 5 2 2 2 2 2 2 5" xfId="20138" xr:uid="{00000000-0005-0000-0000-0000AA4E0000}"/>
    <cellStyle name="Normal 2 5 2 2 2 2 2 3" xfId="6689" xr:uid="{00000000-0005-0000-0000-0000211A0000}"/>
    <cellStyle name="Normal 2 5 2 2 2 2 2 3 2" xfId="16741" xr:uid="{00000000-0005-0000-0000-000065410000}"/>
    <cellStyle name="Normal 2 5 2 2 2 2 2 3 3" xfId="11721" xr:uid="{00000000-0005-0000-0000-0000C92D0000}"/>
    <cellStyle name="Normal 2 5 2 2 2 2 2 3 3 3" xfId="26822" xr:uid="{00000000-0005-0000-0000-0000C6680000}"/>
    <cellStyle name="Normal 2 5 2 2 2 2 2 3 5" xfId="21809" xr:uid="{00000000-0005-0000-0000-000031550000}"/>
    <cellStyle name="Normal 2 5 2 2 2 2 2 4" xfId="13399" xr:uid="{00000000-0005-0000-0000-000057340000}"/>
    <cellStyle name="Normal 2 5 2 2 2 2 2 4 3" xfId="28497" xr:uid="{00000000-0005-0000-0000-0000516F0000}"/>
    <cellStyle name="Normal 2 5 2 2 2 2 2 5" xfId="8378" xr:uid="{00000000-0005-0000-0000-0000BA200000}"/>
    <cellStyle name="Normal 2 5 2 2 2 2 2 5 3" xfId="23480" xr:uid="{00000000-0005-0000-0000-0000B85B0000}"/>
    <cellStyle name="Normal 2 5 2 2 2 2 2 7" xfId="18467" xr:uid="{00000000-0005-0000-0000-000023480000}"/>
    <cellStyle name="Normal 2 5 2 2 2 2 3" xfId="4160" xr:uid="{00000000-0005-0000-0000-000040100000}"/>
    <cellStyle name="Normal 2 5 2 2 2 2 3 2" xfId="14234" xr:uid="{00000000-0005-0000-0000-00009A370000}"/>
    <cellStyle name="Normal 2 5 2 2 2 2 3 2 3" xfId="29332" xr:uid="{00000000-0005-0000-0000-000094720000}"/>
    <cellStyle name="Normal 2 5 2 2 2 2 3 3" xfId="9214" xr:uid="{00000000-0005-0000-0000-0000FE230000}"/>
    <cellStyle name="Normal 2 5 2 2 2 2 3 3 3" xfId="24315" xr:uid="{00000000-0005-0000-0000-0000FB5E0000}"/>
    <cellStyle name="Normal 2 5 2 2 2 2 3 5" xfId="19302" xr:uid="{00000000-0005-0000-0000-0000664B0000}"/>
    <cellStyle name="Normal 2 5 2 2 2 2 4" xfId="5853" xr:uid="{00000000-0005-0000-0000-0000DD160000}"/>
    <cellStyle name="Normal 2 5 2 2 2 2 4 2" xfId="15905" xr:uid="{00000000-0005-0000-0000-0000213E0000}"/>
    <cellStyle name="Normal 2 5 2 2 2 2 4 3" xfId="10885" xr:uid="{00000000-0005-0000-0000-0000852A0000}"/>
    <cellStyle name="Normal 2 5 2 2 2 2 4 3 3" xfId="25986" xr:uid="{00000000-0005-0000-0000-000082650000}"/>
    <cellStyle name="Normal 2 5 2 2 2 2 4 5" xfId="20973" xr:uid="{00000000-0005-0000-0000-0000ED510000}"/>
    <cellStyle name="Normal 2 5 2 2 2 2 5" xfId="12563" xr:uid="{00000000-0005-0000-0000-000013310000}"/>
    <cellStyle name="Normal 2 5 2 2 2 2 5 3" xfId="27661" xr:uid="{00000000-0005-0000-0000-00000D6C0000}"/>
    <cellStyle name="Normal 2 5 2 2 2 2 6" xfId="7542" xr:uid="{00000000-0005-0000-0000-0000761D0000}"/>
    <cellStyle name="Normal 2 5 2 2 2 2 6 3" xfId="22644" xr:uid="{00000000-0005-0000-0000-000074580000}"/>
    <cellStyle name="Normal 2 5 2 2 2 2 8" xfId="17631" xr:uid="{00000000-0005-0000-0000-0000DF440000}"/>
    <cellStyle name="Normal 2 5 2 2 2 3" xfId="2889" xr:uid="{00000000-0005-0000-0000-0000490B0000}"/>
    <cellStyle name="Normal 2 5 2 2 2 3 2" xfId="4579" xr:uid="{00000000-0005-0000-0000-0000E3110000}"/>
    <cellStyle name="Normal 2 5 2 2 2 3 2 2" xfId="14652" xr:uid="{00000000-0005-0000-0000-00003C390000}"/>
    <cellStyle name="Normal 2 5 2 2 2 3 2 2 3" xfId="29750" xr:uid="{00000000-0005-0000-0000-000036740000}"/>
    <cellStyle name="Normal 2 5 2 2 2 3 2 3" xfId="9632" xr:uid="{00000000-0005-0000-0000-0000A0250000}"/>
    <cellStyle name="Normal 2 5 2 2 2 3 2 3 3" xfId="24733" xr:uid="{00000000-0005-0000-0000-00009D600000}"/>
    <cellStyle name="Normal 2 5 2 2 2 3 2 5" xfId="19720" xr:uid="{00000000-0005-0000-0000-0000084D0000}"/>
    <cellStyle name="Normal 2 5 2 2 2 3 3" xfId="6271" xr:uid="{00000000-0005-0000-0000-00007F180000}"/>
    <cellStyle name="Normal 2 5 2 2 2 3 3 2" xfId="16323" xr:uid="{00000000-0005-0000-0000-0000C33F0000}"/>
    <cellStyle name="Normal 2 5 2 2 2 3 3 3" xfId="11303" xr:uid="{00000000-0005-0000-0000-0000272C0000}"/>
    <cellStyle name="Normal 2 5 2 2 2 3 3 3 3" xfId="26404" xr:uid="{00000000-0005-0000-0000-000024670000}"/>
    <cellStyle name="Normal 2 5 2 2 2 3 3 5" xfId="21391" xr:uid="{00000000-0005-0000-0000-00008F530000}"/>
    <cellStyle name="Normal 2 5 2 2 2 3 4" xfId="12981" xr:uid="{00000000-0005-0000-0000-0000B5320000}"/>
    <cellStyle name="Normal 2 5 2 2 2 3 4 3" xfId="28079" xr:uid="{00000000-0005-0000-0000-0000AF6D0000}"/>
    <cellStyle name="Normal 2 5 2 2 2 3 5" xfId="7960" xr:uid="{00000000-0005-0000-0000-0000181F0000}"/>
    <cellStyle name="Normal 2 5 2 2 2 3 5 3" xfId="23062" xr:uid="{00000000-0005-0000-0000-0000165A0000}"/>
    <cellStyle name="Normal 2 5 2 2 2 3 7" xfId="18049" xr:uid="{00000000-0005-0000-0000-000081460000}"/>
    <cellStyle name="Normal 2 5 2 2 2 4" xfId="3742" xr:uid="{00000000-0005-0000-0000-00009E0E0000}"/>
    <cellStyle name="Normal 2 5 2 2 2 4 2" xfId="13816" xr:uid="{00000000-0005-0000-0000-0000F8350000}"/>
    <cellStyle name="Normal 2 5 2 2 2 4 2 3" xfId="28914" xr:uid="{00000000-0005-0000-0000-0000F2700000}"/>
    <cellStyle name="Normal 2 5 2 2 2 4 3" xfId="8796" xr:uid="{00000000-0005-0000-0000-00005C220000}"/>
    <cellStyle name="Normal 2 5 2 2 2 4 3 3" xfId="23897" xr:uid="{00000000-0005-0000-0000-0000595D0000}"/>
    <cellStyle name="Normal 2 5 2 2 2 4 5" xfId="18884" xr:uid="{00000000-0005-0000-0000-0000C4490000}"/>
    <cellStyle name="Normal 2 5 2 2 2 5" xfId="5435" xr:uid="{00000000-0005-0000-0000-00003B150000}"/>
    <cellStyle name="Normal 2 5 2 2 2 5 2" xfId="15487" xr:uid="{00000000-0005-0000-0000-00007F3C0000}"/>
    <cellStyle name="Normal 2 5 2 2 2 5 2 3" xfId="30585" xr:uid="{00000000-0005-0000-0000-000079770000}"/>
    <cellStyle name="Normal 2 5 2 2 2 5 3" xfId="10467" xr:uid="{00000000-0005-0000-0000-0000E3280000}"/>
    <cellStyle name="Normal 2 5 2 2 2 5 3 3" xfId="25568" xr:uid="{00000000-0005-0000-0000-0000E0630000}"/>
    <cellStyle name="Normal 2 5 2 2 2 5 5" xfId="20555" xr:uid="{00000000-0005-0000-0000-00004B500000}"/>
    <cellStyle name="Normal 2 5 2 2 2 6" xfId="12145" xr:uid="{00000000-0005-0000-0000-0000712F0000}"/>
    <cellStyle name="Normal 2 5 2 2 2 6 3" xfId="27243" xr:uid="{00000000-0005-0000-0000-00006B6A0000}"/>
    <cellStyle name="Normal 2 5 2 2 2 7" xfId="7124" xr:uid="{00000000-0005-0000-0000-0000D41B0000}"/>
    <cellStyle name="Normal 2 5 2 2 2 7 3" xfId="22226" xr:uid="{00000000-0005-0000-0000-0000D2560000}"/>
    <cellStyle name="Normal 2 5 2 2 2 9" xfId="17213" xr:uid="{00000000-0005-0000-0000-00003D430000}"/>
    <cellStyle name="Normal 2 5 2 2 3" xfId="2260" xr:uid="{00000000-0005-0000-0000-0000D4080000}"/>
    <cellStyle name="Normal 2 5 2 2 3 2" xfId="3099" xr:uid="{00000000-0005-0000-0000-00001B0C0000}"/>
    <cellStyle name="Normal 2 5 2 2 3 2 2" xfId="4789" xr:uid="{00000000-0005-0000-0000-0000B5120000}"/>
    <cellStyle name="Normal 2 5 2 2 3 2 2 2" xfId="14862" xr:uid="{00000000-0005-0000-0000-00000E3A0000}"/>
    <cellStyle name="Normal 2 5 2 2 3 2 2 2 3" xfId="29960" xr:uid="{00000000-0005-0000-0000-000008750000}"/>
    <cellStyle name="Normal 2 5 2 2 3 2 2 3" xfId="9842" xr:uid="{00000000-0005-0000-0000-000072260000}"/>
    <cellStyle name="Normal 2 5 2 2 3 2 2 3 3" xfId="24943" xr:uid="{00000000-0005-0000-0000-00006F610000}"/>
    <cellStyle name="Normal 2 5 2 2 3 2 2 5" xfId="19930" xr:uid="{00000000-0005-0000-0000-0000DA4D0000}"/>
    <cellStyle name="Normal 2 5 2 2 3 2 3" xfId="6481" xr:uid="{00000000-0005-0000-0000-000051190000}"/>
    <cellStyle name="Normal 2 5 2 2 3 2 3 2" xfId="16533" xr:uid="{00000000-0005-0000-0000-000095400000}"/>
    <cellStyle name="Normal 2 5 2 2 3 2 3 3" xfId="11513" xr:uid="{00000000-0005-0000-0000-0000F92C0000}"/>
    <cellStyle name="Normal 2 5 2 2 3 2 3 3 3" xfId="26614" xr:uid="{00000000-0005-0000-0000-0000F6670000}"/>
    <cellStyle name="Normal 2 5 2 2 3 2 3 5" xfId="21601" xr:uid="{00000000-0005-0000-0000-000061540000}"/>
    <cellStyle name="Normal 2 5 2 2 3 2 4" xfId="13191" xr:uid="{00000000-0005-0000-0000-000087330000}"/>
    <cellStyle name="Normal 2 5 2 2 3 2 4 3" xfId="28289" xr:uid="{00000000-0005-0000-0000-0000816E0000}"/>
    <cellStyle name="Normal 2 5 2 2 3 2 5" xfId="8170" xr:uid="{00000000-0005-0000-0000-0000EA1F0000}"/>
    <cellStyle name="Normal 2 5 2 2 3 2 5 3" xfId="23272" xr:uid="{00000000-0005-0000-0000-0000E85A0000}"/>
    <cellStyle name="Normal 2 5 2 2 3 2 7" xfId="18259" xr:uid="{00000000-0005-0000-0000-000053470000}"/>
    <cellStyle name="Normal 2 5 2 2 3 3" xfId="3952" xr:uid="{00000000-0005-0000-0000-0000700F0000}"/>
    <cellStyle name="Normal 2 5 2 2 3 3 2" xfId="14026" xr:uid="{00000000-0005-0000-0000-0000CA360000}"/>
    <cellStyle name="Normal 2 5 2 2 3 3 2 3" xfId="29124" xr:uid="{00000000-0005-0000-0000-0000C4710000}"/>
    <cellStyle name="Normal 2 5 2 2 3 3 3" xfId="9006" xr:uid="{00000000-0005-0000-0000-00002E230000}"/>
    <cellStyle name="Normal 2 5 2 2 3 3 3 3" xfId="24107" xr:uid="{00000000-0005-0000-0000-00002B5E0000}"/>
    <cellStyle name="Normal 2 5 2 2 3 3 5" xfId="19094" xr:uid="{00000000-0005-0000-0000-0000964A0000}"/>
    <cellStyle name="Normal 2 5 2 2 3 4" xfId="5645" xr:uid="{00000000-0005-0000-0000-00000D160000}"/>
    <cellStyle name="Normal 2 5 2 2 3 4 2" xfId="15697" xr:uid="{00000000-0005-0000-0000-0000513D0000}"/>
    <cellStyle name="Normal 2 5 2 2 3 4 2 3" xfId="30795" xr:uid="{00000000-0005-0000-0000-00004B780000}"/>
    <cellStyle name="Normal 2 5 2 2 3 4 3" xfId="10677" xr:uid="{00000000-0005-0000-0000-0000B5290000}"/>
    <cellStyle name="Normal 2 5 2 2 3 4 3 3" xfId="25778" xr:uid="{00000000-0005-0000-0000-0000B2640000}"/>
    <cellStyle name="Normal 2 5 2 2 3 4 5" xfId="20765" xr:uid="{00000000-0005-0000-0000-00001D510000}"/>
    <cellStyle name="Normal 2 5 2 2 3 5" xfId="12355" xr:uid="{00000000-0005-0000-0000-000043300000}"/>
    <cellStyle name="Normal 2 5 2 2 3 5 3" xfId="27453" xr:uid="{00000000-0005-0000-0000-00003D6B0000}"/>
    <cellStyle name="Normal 2 5 2 2 3 6" xfId="7334" xr:uid="{00000000-0005-0000-0000-0000A61C0000}"/>
    <cellStyle name="Normal 2 5 2 2 3 6 3" xfId="22436" xr:uid="{00000000-0005-0000-0000-0000A4570000}"/>
    <cellStyle name="Normal 2 5 2 2 3 8" xfId="17423" xr:uid="{00000000-0005-0000-0000-00000F440000}"/>
    <cellStyle name="Normal 2 5 2 2 4" xfId="2681" xr:uid="{00000000-0005-0000-0000-0000790A0000}"/>
    <cellStyle name="Normal 2 5 2 2 4 2" xfId="4371" xr:uid="{00000000-0005-0000-0000-000013110000}"/>
    <cellStyle name="Normal 2 5 2 2 4 2 2" xfId="14444" xr:uid="{00000000-0005-0000-0000-00006C380000}"/>
    <cellStyle name="Normal 2 5 2 2 4 2 2 3" xfId="29542" xr:uid="{00000000-0005-0000-0000-000066730000}"/>
    <cellStyle name="Normal 2 5 2 2 4 2 3" xfId="9424" xr:uid="{00000000-0005-0000-0000-0000D0240000}"/>
    <cellStyle name="Normal 2 5 2 2 4 2 3 3" xfId="24525" xr:uid="{00000000-0005-0000-0000-0000CD5F0000}"/>
    <cellStyle name="Normal 2 5 2 2 4 2 5" xfId="19512" xr:uid="{00000000-0005-0000-0000-0000384C0000}"/>
    <cellStyle name="Normal 2 5 2 2 4 3" xfId="6063" xr:uid="{00000000-0005-0000-0000-0000AF170000}"/>
    <cellStyle name="Normal 2 5 2 2 4 3 2" xfId="16115" xr:uid="{00000000-0005-0000-0000-0000F33E0000}"/>
    <cellStyle name="Normal 2 5 2 2 4 3 3" xfId="11095" xr:uid="{00000000-0005-0000-0000-0000572B0000}"/>
    <cellStyle name="Normal 2 5 2 2 4 3 3 3" xfId="26196" xr:uid="{00000000-0005-0000-0000-000054660000}"/>
    <cellStyle name="Normal 2 5 2 2 4 3 5" xfId="21183" xr:uid="{00000000-0005-0000-0000-0000BF520000}"/>
    <cellStyle name="Normal 2 5 2 2 4 4" xfId="12773" xr:uid="{00000000-0005-0000-0000-0000E5310000}"/>
    <cellStyle name="Normal 2 5 2 2 4 4 3" xfId="27871" xr:uid="{00000000-0005-0000-0000-0000DF6C0000}"/>
    <cellStyle name="Normal 2 5 2 2 4 5" xfId="7752" xr:uid="{00000000-0005-0000-0000-0000481E0000}"/>
    <cellStyle name="Normal 2 5 2 2 4 5 3" xfId="22854" xr:uid="{00000000-0005-0000-0000-000046590000}"/>
    <cellStyle name="Normal 2 5 2 2 4 7" xfId="17841" xr:uid="{00000000-0005-0000-0000-0000B1450000}"/>
    <cellStyle name="Normal 2 5 2 2 5" xfId="3534" xr:uid="{00000000-0005-0000-0000-0000CE0D0000}"/>
    <cellStyle name="Normal 2 5 2 2 5 2" xfId="13608" xr:uid="{00000000-0005-0000-0000-000028350000}"/>
    <cellStyle name="Normal 2 5 2 2 5 2 3" xfId="28706" xr:uid="{00000000-0005-0000-0000-000022700000}"/>
    <cellStyle name="Normal 2 5 2 2 5 3" xfId="8588" xr:uid="{00000000-0005-0000-0000-00008C210000}"/>
    <cellStyle name="Normal 2 5 2 2 5 3 3" xfId="23689" xr:uid="{00000000-0005-0000-0000-0000895C0000}"/>
    <cellStyle name="Normal 2 5 2 2 5 5" xfId="18676" xr:uid="{00000000-0005-0000-0000-0000F4480000}"/>
    <cellStyle name="Normal 2 5 2 2 6" xfId="5227" xr:uid="{00000000-0005-0000-0000-00006B140000}"/>
    <cellStyle name="Normal 2 5 2 2 6 2" xfId="15279" xr:uid="{00000000-0005-0000-0000-0000AF3B0000}"/>
    <cellStyle name="Normal 2 5 2 2 6 2 3" xfId="30377" xr:uid="{00000000-0005-0000-0000-0000A9760000}"/>
    <cellStyle name="Normal 2 5 2 2 6 3" xfId="10259" xr:uid="{00000000-0005-0000-0000-000013280000}"/>
    <cellStyle name="Normal 2 5 2 2 6 3 3" xfId="25360" xr:uid="{00000000-0005-0000-0000-000010630000}"/>
    <cellStyle name="Normal 2 5 2 2 6 5" xfId="20347" xr:uid="{00000000-0005-0000-0000-00007B4F0000}"/>
    <cellStyle name="Normal 2 5 2 2 7" xfId="11937" xr:uid="{00000000-0005-0000-0000-0000A12E0000}"/>
    <cellStyle name="Normal 2 5 2 2 7 3" xfId="27035" xr:uid="{00000000-0005-0000-0000-00009B690000}"/>
    <cellStyle name="Normal 2 5 2 2 8" xfId="6916" xr:uid="{00000000-0005-0000-0000-0000041B0000}"/>
    <cellStyle name="Normal 2 5 2 2 8 3" xfId="22018" xr:uid="{00000000-0005-0000-0000-000002560000}"/>
    <cellStyle name="Normal 2 5 2 3" xfId="1943" xr:uid="{00000000-0005-0000-0000-000097070000}"/>
    <cellStyle name="Normal 2 5 2 3 2" xfId="2364" xr:uid="{00000000-0005-0000-0000-00003C090000}"/>
    <cellStyle name="Normal 2 5 2 3 2 2" xfId="3203" xr:uid="{00000000-0005-0000-0000-0000830C0000}"/>
    <cellStyle name="Normal 2 5 2 3 2 2 2" xfId="4893" xr:uid="{00000000-0005-0000-0000-00001D130000}"/>
    <cellStyle name="Normal 2 5 2 3 2 2 2 2" xfId="14966" xr:uid="{00000000-0005-0000-0000-0000763A0000}"/>
    <cellStyle name="Normal 2 5 2 3 2 2 2 2 3" xfId="30064" xr:uid="{00000000-0005-0000-0000-000070750000}"/>
    <cellStyle name="Normal 2 5 2 3 2 2 2 3" xfId="9946" xr:uid="{00000000-0005-0000-0000-0000DA260000}"/>
    <cellStyle name="Normal 2 5 2 3 2 2 2 3 3" xfId="25047" xr:uid="{00000000-0005-0000-0000-0000D7610000}"/>
    <cellStyle name="Normal 2 5 2 3 2 2 2 5" xfId="20034" xr:uid="{00000000-0005-0000-0000-0000424E0000}"/>
    <cellStyle name="Normal 2 5 2 3 2 2 3" xfId="6585" xr:uid="{00000000-0005-0000-0000-0000B9190000}"/>
    <cellStyle name="Normal 2 5 2 3 2 2 3 2" xfId="16637" xr:uid="{00000000-0005-0000-0000-0000FD400000}"/>
    <cellStyle name="Normal 2 5 2 3 2 2 3 3" xfId="11617" xr:uid="{00000000-0005-0000-0000-0000612D0000}"/>
    <cellStyle name="Normal 2 5 2 3 2 2 3 3 3" xfId="26718" xr:uid="{00000000-0005-0000-0000-00005E680000}"/>
    <cellStyle name="Normal 2 5 2 3 2 2 3 5" xfId="21705" xr:uid="{00000000-0005-0000-0000-0000C9540000}"/>
    <cellStyle name="Normal 2 5 2 3 2 2 4" xfId="13295" xr:uid="{00000000-0005-0000-0000-0000EF330000}"/>
    <cellStyle name="Normal 2 5 2 3 2 2 4 3" xfId="28393" xr:uid="{00000000-0005-0000-0000-0000E96E0000}"/>
    <cellStyle name="Normal 2 5 2 3 2 2 5" xfId="8274" xr:uid="{00000000-0005-0000-0000-000052200000}"/>
    <cellStyle name="Normal 2 5 2 3 2 2 5 3" xfId="23376" xr:uid="{00000000-0005-0000-0000-0000505B0000}"/>
    <cellStyle name="Normal 2 5 2 3 2 2 7" xfId="18363" xr:uid="{00000000-0005-0000-0000-0000BB470000}"/>
    <cellStyle name="Normal 2 5 2 3 2 3" xfId="4056" xr:uid="{00000000-0005-0000-0000-0000D80F0000}"/>
    <cellStyle name="Normal 2 5 2 3 2 3 2" xfId="14130" xr:uid="{00000000-0005-0000-0000-000032370000}"/>
    <cellStyle name="Normal 2 5 2 3 2 3 2 3" xfId="29228" xr:uid="{00000000-0005-0000-0000-00002C720000}"/>
    <cellStyle name="Normal 2 5 2 3 2 3 3" xfId="9110" xr:uid="{00000000-0005-0000-0000-000096230000}"/>
    <cellStyle name="Normal 2 5 2 3 2 3 3 3" xfId="24211" xr:uid="{00000000-0005-0000-0000-0000935E0000}"/>
    <cellStyle name="Normal 2 5 2 3 2 3 5" xfId="19198" xr:uid="{00000000-0005-0000-0000-0000FE4A0000}"/>
    <cellStyle name="Normal 2 5 2 3 2 4" xfId="5749" xr:uid="{00000000-0005-0000-0000-000075160000}"/>
    <cellStyle name="Normal 2 5 2 3 2 4 2" xfId="15801" xr:uid="{00000000-0005-0000-0000-0000B93D0000}"/>
    <cellStyle name="Normal 2 5 2 3 2 4 2 3" xfId="30899" xr:uid="{00000000-0005-0000-0000-0000B3780000}"/>
    <cellStyle name="Normal 2 5 2 3 2 4 3" xfId="10781" xr:uid="{00000000-0005-0000-0000-00001D2A0000}"/>
    <cellStyle name="Normal 2 5 2 3 2 4 3 3" xfId="25882" xr:uid="{00000000-0005-0000-0000-00001A650000}"/>
    <cellStyle name="Normal 2 5 2 3 2 4 5" xfId="20869" xr:uid="{00000000-0005-0000-0000-000085510000}"/>
    <cellStyle name="Normal 2 5 2 3 2 5" xfId="12459" xr:uid="{00000000-0005-0000-0000-0000AB300000}"/>
    <cellStyle name="Normal 2 5 2 3 2 5 3" xfId="27557" xr:uid="{00000000-0005-0000-0000-0000A56B0000}"/>
    <cellStyle name="Normal 2 5 2 3 2 6" xfId="7438" xr:uid="{00000000-0005-0000-0000-00000E1D0000}"/>
    <cellStyle name="Normal 2 5 2 3 2 6 3" xfId="22540" xr:uid="{00000000-0005-0000-0000-00000C580000}"/>
    <cellStyle name="Normal 2 5 2 3 2 8" xfId="17527" xr:uid="{00000000-0005-0000-0000-000077440000}"/>
    <cellStyle name="Normal 2 5 2 3 3" xfId="2785" xr:uid="{00000000-0005-0000-0000-0000E10A0000}"/>
    <cellStyle name="Normal 2 5 2 3 3 2" xfId="4475" xr:uid="{00000000-0005-0000-0000-00007B110000}"/>
    <cellStyle name="Normal 2 5 2 3 3 2 2" xfId="14548" xr:uid="{00000000-0005-0000-0000-0000D4380000}"/>
    <cellStyle name="Normal 2 5 2 3 3 2 2 3" xfId="29646" xr:uid="{00000000-0005-0000-0000-0000CE730000}"/>
    <cellStyle name="Normal 2 5 2 3 3 2 3" xfId="9528" xr:uid="{00000000-0005-0000-0000-000038250000}"/>
    <cellStyle name="Normal 2 5 2 3 3 2 3 3" xfId="24629" xr:uid="{00000000-0005-0000-0000-000035600000}"/>
    <cellStyle name="Normal 2 5 2 3 3 2 5" xfId="19616" xr:uid="{00000000-0005-0000-0000-0000A04C0000}"/>
    <cellStyle name="Normal 2 5 2 3 3 3" xfId="6167" xr:uid="{00000000-0005-0000-0000-000017180000}"/>
    <cellStyle name="Normal 2 5 2 3 3 3 2" xfId="16219" xr:uid="{00000000-0005-0000-0000-00005B3F0000}"/>
    <cellStyle name="Normal 2 5 2 3 3 3 3" xfId="11199" xr:uid="{00000000-0005-0000-0000-0000BF2B0000}"/>
    <cellStyle name="Normal 2 5 2 3 3 3 3 3" xfId="26300" xr:uid="{00000000-0005-0000-0000-0000BC660000}"/>
    <cellStyle name="Normal 2 5 2 3 3 3 5" xfId="21287" xr:uid="{00000000-0005-0000-0000-000027530000}"/>
    <cellStyle name="Normal 2 5 2 3 3 4" xfId="12877" xr:uid="{00000000-0005-0000-0000-00004D320000}"/>
    <cellStyle name="Normal 2 5 2 3 3 4 3" xfId="27975" xr:uid="{00000000-0005-0000-0000-0000476D0000}"/>
    <cellStyle name="Normal 2 5 2 3 3 5" xfId="7856" xr:uid="{00000000-0005-0000-0000-0000B01E0000}"/>
    <cellStyle name="Normal 2 5 2 3 3 5 3" xfId="22958" xr:uid="{00000000-0005-0000-0000-0000AE590000}"/>
    <cellStyle name="Normal 2 5 2 3 3 7" xfId="17945" xr:uid="{00000000-0005-0000-0000-000019460000}"/>
    <cellStyle name="Normal 2 5 2 3 4" xfId="3638" xr:uid="{00000000-0005-0000-0000-0000360E0000}"/>
    <cellStyle name="Normal 2 5 2 3 4 2" xfId="13712" xr:uid="{00000000-0005-0000-0000-000090350000}"/>
    <cellStyle name="Normal 2 5 2 3 4 2 3" xfId="28810" xr:uid="{00000000-0005-0000-0000-00008A700000}"/>
    <cellStyle name="Normal 2 5 2 3 4 3" xfId="8692" xr:uid="{00000000-0005-0000-0000-0000F4210000}"/>
    <cellStyle name="Normal 2 5 2 3 4 3 3" xfId="23793" xr:uid="{00000000-0005-0000-0000-0000F15C0000}"/>
    <cellStyle name="Normal 2 5 2 3 4 5" xfId="18780" xr:uid="{00000000-0005-0000-0000-00005C490000}"/>
    <cellStyle name="Normal 2 5 2 3 5" xfId="5331" xr:uid="{00000000-0005-0000-0000-0000D3140000}"/>
    <cellStyle name="Normal 2 5 2 3 5 2" xfId="15383" xr:uid="{00000000-0005-0000-0000-0000173C0000}"/>
    <cellStyle name="Normal 2 5 2 3 5 2 3" xfId="30481" xr:uid="{00000000-0005-0000-0000-000011770000}"/>
    <cellStyle name="Normal 2 5 2 3 5 3" xfId="10363" xr:uid="{00000000-0005-0000-0000-00007B280000}"/>
    <cellStyle name="Normal 2 5 2 3 5 3 3" xfId="25464" xr:uid="{00000000-0005-0000-0000-000078630000}"/>
    <cellStyle name="Normal 2 5 2 3 5 5" xfId="20451" xr:uid="{00000000-0005-0000-0000-0000E34F0000}"/>
    <cellStyle name="Normal 2 5 2 3 6" xfId="12041" xr:uid="{00000000-0005-0000-0000-0000092F0000}"/>
    <cellStyle name="Normal 2 5 2 3 6 3" xfId="27139" xr:uid="{00000000-0005-0000-0000-0000036A0000}"/>
    <cellStyle name="Normal 2 5 2 3 7" xfId="7020" xr:uid="{00000000-0005-0000-0000-00006C1B0000}"/>
    <cellStyle name="Normal 2 5 2 3 7 3" xfId="22122" xr:uid="{00000000-0005-0000-0000-00006A560000}"/>
    <cellStyle name="Normal 2 5 2 3 9" xfId="17109" xr:uid="{00000000-0005-0000-0000-0000D5420000}"/>
    <cellStyle name="Normal 2 5 2 4" xfId="2156" xr:uid="{00000000-0005-0000-0000-00006C080000}"/>
    <cellStyle name="Normal 2 5 2 4 2" xfId="2995" xr:uid="{00000000-0005-0000-0000-0000B30B0000}"/>
    <cellStyle name="Normal 2 5 2 4 2 2" xfId="4685" xr:uid="{00000000-0005-0000-0000-00004D120000}"/>
    <cellStyle name="Normal 2 5 2 4 2 2 2" xfId="14758" xr:uid="{00000000-0005-0000-0000-0000A6390000}"/>
    <cellStyle name="Normal 2 5 2 4 2 2 2 3" xfId="29856" xr:uid="{00000000-0005-0000-0000-0000A0740000}"/>
    <cellStyle name="Normal 2 5 2 4 2 2 3" xfId="9738" xr:uid="{00000000-0005-0000-0000-00000A260000}"/>
    <cellStyle name="Normal 2 5 2 4 2 2 3 3" xfId="24839" xr:uid="{00000000-0005-0000-0000-000007610000}"/>
    <cellStyle name="Normal 2 5 2 4 2 2 5" xfId="19826" xr:uid="{00000000-0005-0000-0000-0000724D0000}"/>
    <cellStyle name="Normal 2 5 2 4 2 3" xfId="6377" xr:uid="{00000000-0005-0000-0000-0000E9180000}"/>
    <cellStyle name="Normal 2 5 2 4 2 3 2" xfId="16429" xr:uid="{00000000-0005-0000-0000-00002D400000}"/>
    <cellStyle name="Normal 2 5 2 4 2 3 3" xfId="11409" xr:uid="{00000000-0005-0000-0000-0000912C0000}"/>
    <cellStyle name="Normal 2 5 2 4 2 3 3 3" xfId="26510" xr:uid="{00000000-0005-0000-0000-00008E670000}"/>
    <cellStyle name="Normal 2 5 2 4 2 3 5" xfId="21497" xr:uid="{00000000-0005-0000-0000-0000F9530000}"/>
    <cellStyle name="Normal 2 5 2 4 2 4" xfId="13087" xr:uid="{00000000-0005-0000-0000-00001F330000}"/>
    <cellStyle name="Normal 2 5 2 4 2 4 3" xfId="28185" xr:uid="{00000000-0005-0000-0000-0000196E0000}"/>
    <cellStyle name="Normal 2 5 2 4 2 5" xfId="8066" xr:uid="{00000000-0005-0000-0000-0000821F0000}"/>
    <cellStyle name="Normal 2 5 2 4 2 5 3" xfId="23168" xr:uid="{00000000-0005-0000-0000-0000805A0000}"/>
    <cellStyle name="Normal 2 5 2 4 2 7" xfId="18155" xr:uid="{00000000-0005-0000-0000-0000EB460000}"/>
    <cellStyle name="Normal 2 5 2 4 3" xfId="3848" xr:uid="{00000000-0005-0000-0000-0000080F0000}"/>
    <cellStyle name="Normal 2 5 2 4 3 2" xfId="13922" xr:uid="{00000000-0005-0000-0000-000062360000}"/>
    <cellStyle name="Normal 2 5 2 4 3 2 3" xfId="29020" xr:uid="{00000000-0005-0000-0000-00005C710000}"/>
    <cellStyle name="Normal 2 5 2 4 3 3" xfId="8902" xr:uid="{00000000-0005-0000-0000-0000C6220000}"/>
    <cellStyle name="Normal 2 5 2 4 3 3 3" xfId="24003" xr:uid="{00000000-0005-0000-0000-0000C35D0000}"/>
    <cellStyle name="Normal 2 5 2 4 3 5" xfId="18990" xr:uid="{00000000-0005-0000-0000-00002E4A0000}"/>
    <cellStyle name="Normal 2 5 2 4 4" xfId="5541" xr:uid="{00000000-0005-0000-0000-0000A5150000}"/>
    <cellStyle name="Normal 2 5 2 4 4 2" xfId="15593" xr:uid="{00000000-0005-0000-0000-0000E93C0000}"/>
    <cellStyle name="Normal 2 5 2 4 4 2 3" xfId="30691" xr:uid="{00000000-0005-0000-0000-0000E3770000}"/>
    <cellStyle name="Normal 2 5 2 4 4 3" xfId="10573" xr:uid="{00000000-0005-0000-0000-00004D290000}"/>
    <cellStyle name="Normal 2 5 2 4 4 3 3" xfId="25674" xr:uid="{00000000-0005-0000-0000-00004A640000}"/>
    <cellStyle name="Normal 2 5 2 4 4 5" xfId="20661" xr:uid="{00000000-0005-0000-0000-0000B5500000}"/>
    <cellStyle name="Normal 2 5 2 4 5" xfId="12251" xr:uid="{00000000-0005-0000-0000-0000DB2F0000}"/>
    <cellStyle name="Normal 2 5 2 4 5 3" xfId="27349" xr:uid="{00000000-0005-0000-0000-0000D56A0000}"/>
    <cellStyle name="Normal 2 5 2 4 6" xfId="7230" xr:uid="{00000000-0005-0000-0000-00003E1C0000}"/>
    <cellStyle name="Normal 2 5 2 4 6 3" xfId="22332" xr:uid="{00000000-0005-0000-0000-00003C570000}"/>
    <cellStyle name="Normal 2 5 2 4 8" xfId="17319" xr:uid="{00000000-0005-0000-0000-0000A7430000}"/>
    <cellStyle name="Normal 2 5 2 5" xfId="2577" xr:uid="{00000000-0005-0000-0000-0000110A0000}"/>
    <cellStyle name="Normal 2 5 2 5 2" xfId="4267" xr:uid="{00000000-0005-0000-0000-0000AB100000}"/>
    <cellStyle name="Normal 2 5 2 5 2 2" xfId="14340" xr:uid="{00000000-0005-0000-0000-000004380000}"/>
    <cellStyle name="Normal 2 5 2 5 2 2 3" xfId="29438" xr:uid="{00000000-0005-0000-0000-0000FE720000}"/>
    <cellStyle name="Normal 2 5 2 5 2 3" xfId="9320" xr:uid="{00000000-0005-0000-0000-000068240000}"/>
    <cellStyle name="Normal 2 5 2 5 2 3 3" xfId="24421" xr:uid="{00000000-0005-0000-0000-0000655F0000}"/>
    <cellStyle name="Normal 2 5 2 5 2 5" xfId="19408" xr:uid="{00000000-0005-0000-0000-0000D04B0000}"/>
    <cellStyle name="Normal 2 5 2 5 3" xfId="5959" xr:uid="{00000000-0005-0000-0000-000047170000}"/>
    <cellStyle name="Normal 2 5 2 5 3 2" xfId="16011" xr:uid="{00000000-0005-0000-0000-00008B3E0000}"/>
    <cellStyle name="Normal 2 5 2 5 3 3" xfId="10991" xr:uid="{00000000-0005-0000-0000-0000EF2A0000}"/>
    <cellStyle name="Normal 2 5 2 5 3 3 3" xfId="26092" xr:uid="{00000000-0005-0000-0000-0000EC650000}"/>
    <cellStyle name="Normal 2 5 2 5 3 5" xfId="21079" xr:uid="{00000000-0005-0000-0000-000057520000}"/>
    <cellStyle name="Normal 2 5 2 5 4" xfId="12669" xr:uid="{00000000-0005-0000-0000-00007D310000}"/>
    <cellStyle name="Normal 2 5 2 5 4 3" xfId="27767" xr:uid="{00000000-0005-0000-0000-0000776C0000}"/>
    <cellStyle name="Normal 2 5 2 5 5" xfId="7648" xr:uid="{00000000-0005-0000-0000-0000E01D0000}"/>
    <cellStyle name="Normal 2 5 2 5 5 3" xfId="22750" xr:uid="{00000000-0005-0000-0000-0000DE580000}"/>
    <cellStyle name="Normal 2 5 2 5 7" xfId="17737" xr:uid="{00000000-0005-0000-0000-000049450000}"/>
    <cellStyle name="Normal 2 5 2 6" xfId="3430" xr:uid="{00000000-0005-0000-0000-0000660D0000}"/>
    <cellStyle name="Normal 2 5 2 6 2" xfId="13504" xr:uid="{00000000-0005-0000-0000-0000C0340000}"/>
    <cellStyle name="Normal 2 5 2 6 2 3" xfId="28602" xr:uid="{00000000-0005-0000-0000-0000BA6F0000}"/>
    <cellStyle name="Normal 2 5 2 6 3" xfId="8484" xr:uid="{00000000-0005-0000-0000-000024210000}"/>
    <cellStyle name="Normal 2 5 2 6 3 3" xfId="23585" xr:uid="{00000000-0005-0000-0000-0000215C0000}"/>
    <cellStyle name="Normal 2 5 2 6 5" xfId="18572" xr:uid="{00000000-0005-0000-0000-00008C480000}"/>
    <cellStyle name="Normal 2 5 2 7" xfId="5123" xr:uid="{00000000-0005-0000-0000-000003140000}"/>
    <cellStyle name="Normal 2 5 2 7 2" xfId="15175" xr:uid="{00000000-0005-0000-0000-0000473B0000}"/>
    <cellStyle name="Normal 2 5 2 7 2 3" xfId="30273" xr:uid="{00000000-0005-0000-0000-000041760000}"/>
    <cellStyle name="Normal 2 5 2 7 3" xfId="10155" xr:uid="{00000000-0005-0000-0000-0000AB270000}"/>
    <cellStyle name="Normal 2 5 2 7 3 3" xfId="25256" xr:uid="{00000000-0005-0000-0000-0000A8620000}"/>
    <cellStyle name="Normal 2 5 2 7 5" xfId="20243" xr:uid="{00000000-0005-0000-0000-0000134F0000}"/>
    <cellStyle name="Normal 2 5 2 8" xfId="11833" xr:uid="{00000000-0005-0000-0000-0000392E0000}"/>
    <cellStyle name="Normal 2 5 2 8 3" xfId="26931" xr:uid="{00000000-0005-0000-0000-000033690000}"/>
    <cellStyle name="Normal 2 5 2 9" xfId="6812" xr:uid="{00000000-0005-0000-0000-00009C1A0000}"/>
    <cellStyle name="Normal 2 5 2 9 3" xfId="21914" xr:uid="{00000000-0005-0000-0000-00009A550000}"/>
    <cellStyle name="Normal 2 5 3" xfId="1776" xr:uid="{00000000-0005-0000-0000-0000F0060000}"/>
    <cellStyle name="Normal 2 5 3 10" xfId="16953" xr:uid="{00000000-0005-0000-0000-000039420000}"/>
    <cellStyle name="Normal 2 5 3 2" xfId="1995" xr:uid="{00000000-0005-0000-0000-0000CB070000}"/>
    <cellStyle name="Normal 2 5 3 2 2" xfId="2416" xr:uid="{00000000-0005-0000-0000-000070090000}"/>
    <cellStyle name="Normal 2 5 3 2 2 2" xfId="3255" xr:uid="{00000000-0005-0000-0000-0000B70C0000}"/>
    <cellStyle name="Normal 2 5 3 2 2 2 2" xfId="4945" xr:uid="{00000000-0005-0000-0000-000051130000}"/>
    <cellStyle name="Normal 2 5 3 2 2 2 2 2" xfId="15018" xr:uid="{00000000-0005-0000-0000-0000AA3A0000}"/>
    <cellStyle name="Normal 2 5 3 2 2 2 2 2 3" xfId="30116" xr:uid="{00000000-0005-0000-0000-0000A4750000}"/>
    <cellStyle name="Normal 2 5 3 2 2 2 2 3" xfId="9998" xr:uid="{00000000-0005-0000-0000-00000E270000}"/>
    <cellStyle name="Normal 2 5 3 2 2 2 2 3 3" xfId="25099" xr:uid="{00000000-0005-0000-0000-00000B620000}"/>
    <cellStyle name="Normal 2 5 3 2 2 2 2 5" xfId="20086" xr:uid="{00000000-0005-0000-0000-0000764E0000}"/>
    <cellStyle name="Normal 2 5 3 2 2 2 3" xfId="6637" xr:uid="{00000000-0005-0000-0000-0000ED190000}"/>
    <cellStyle name="Normal 2 5 3 2 2 2 3 2" xfId="16689" xr:uid="{00000000-0005-0000-0000-000031410000}"/>
    <cellStyle name="Normal 2 5 3 2 2 2 3 3" xfId="11669" xr:uid="{00000000-0005-0000-0000-0000952D0000}"/>
    <cellStyle name="Normal 2 5 3 2 2 2 3 3 3" xfId="26770" xr:uid="{00000000-0005-0000-0000-000092680000}"/>
    <cellStyle name="Normal 2 5 3 2 2 2 3 5" xfId="21757" xr:uid="{00000000-0005-0000-0000-0000FD540000}"/>
    <cellStyle name="Normal 2 5 3 2 2 2 4" xfId="13347" xr:uid="{00000000-0005-0000-0000-000023340000}"/>
    <cellStyle name="Normal 2 5 3 2 2 2 4 3" xfId="28445" xr:uid="{00000000-0005-0000-0000-00001D6F0000}"/>
    <cellStyle name="Normal 2 5 3 2 2 2 5" xfId="8326" xr:uid="{00000000-0005-0000-0000-000086200000}"/>
    <cellStyle name="Normal 2 5 3 2 2 2 5 3" xfId="23428" xr:uid="{00000000-0005-0000-0000-0000845B0000}"/>
    <cellStyle name="Normal 2 5 3 2 2 2 7" xfId="18415" xr:uid="{00000000-0005-0000-0000-0000EF470000}"/>
    <cellStyle name="Normal 2 5 3 2 2 3" xfId="4108" xr:uid="{00000000-0005-0000-0000-00000C100000}"/>
    <cellStyle name="Normal 2 5 3 2 2 3 2" xfId="14182" xr:uid="{00000000-0005-0000-0000-000066370000}"/>
    <cellStyle name="Normal 2 5 3 2 2 3 2 3" xfId="29280" xr:uid="{00000000-0005-0000-0000-000060720000}"/>
    <cellStyle name="Normal 2 5 3 2 2 3 3" xfId="9162" xr:uid="{00000000-0005-0000-0000-0000CA230000}"/>
    <cellStyle name="Normal 2 5 3 2 2 3 3 3" xfId="24263" xr:uid="{00000000-0005-0000-0000-0000C75E0000}"/>
    <cellStyle name="Normal 2 5 3 2 2 3 5" xfId="19250" xr:uid="{00000000-0005-0000-0000-0000324B0000}"/>
    <cellStyle name="Normal 2 5 3 2 2 4" xfId="5801" xr:uid="{00000000-0005-0000-0000-0000A9160000}"/>
    <cellStyle name="Normal 2 5 3 2 2 4 2" xfId="15853" xr:uid="{00000000-0005-0000-0000-0000ED3D0000}"/>
    <cellStyle name="Normal 2 5 3 2 2 4 3" xfId="10833" xr:uid="{00000000-0005-0000-0000-0000512A0000}"/>
    <cellStyle name="Normal 2 5 3 2 2 4 3 3" xfId="25934" xr:uid="{00000000-0005-0000-0000-00004E650000}"/>
    <cellStyle name="Normal 2 5 3 2 2 4 5" xfId="20921" xr:uid="{00000000-0005-0000-0000-0000B9510000}"/>
    <cellStyle name="Normal 2 5 3 2 2 5" xfId="12511" xr:uid="{00000000-0005-0000-0000-0000DF300000}"/>
    <cellStyle name="Normal 2 5 3 2 2 5 3" xfId="27609" xr:uid="{00000000-0005-0000-0000-0000D96B0000}"/>
    <cellStyle name="Normal 2 5 3 2 2 6" xfId="7490" xr:uid="{00000000-0005-0000-0000-0000421D0000}"/>
    <cellStyle name="Normal 2 5 3 2 2 6 3" xfId="22592" xr:uid="{00000000-0005-0000-0000-000040580000}"/>
    <cellStyle name="Normal 2 5 3 2 2 8" xfId="17579" xr:uid="{00000000-0005-0000-0000-0000AB440000}"/>
    <cellStyle name="Normal 2 5 3 2 3" xfId="2837" xr:uid="{00000000-0005-0000-0000-0000150B0000}"/>
    <cellStyle name="Normal 2 5 3 2 3 2" xfId="4527" xr:uid="{00000000-0005-0000-0000-0000AF110000}"/>
    <cellStyle name="Normal 2 5 3 2 3 2 2" xfId="14600" xr:uid="{00000000-0005-0000-0000-000008390000}"/>
    <cellStyle name="Normal 2 5 3 2 3 2 2 3" xfId="29698" xr:uid="{00000000-0005-0000-0000-000002740000}"/>
    <cellStyle name="Normal 2 5 3 2 3 2 3" xfId="9580" xr:uid="{00000000-0005-0000-0000-00006C250000}"/>
    <cellStyle name="Normal 2 5 3 2 3 2 3 3" xfId="24681" xr:uid="{00000000-0005-0000-0000-000069600000}"/>
    <cellStyle name="Normal 2 5 3 2 3 2 5" xfId="19668" xr:uid="{00000000-0005-0000-0000-0000D44C0000}"/>
    <cellStyle name="Normal 2 5 3 2 3 3" xfId="6219" xr:uid="{00000000-0005-0000-0000-00004B180000}"/>
    <cellStyle name="Normal 2 5 3 2 3 3 2" xfId="16271" xr:uid="{00000000-0005-0000-0000-00008F3F0000}"/>
    <cellStyle name="Normal 2 5 3 2 3 3 3" xfId="11251" xr:uid="{00000000-0005-0000-0000-0000F32B0000}"/>
    <cellStyle name="Normal 2 5 3 2 3 3 3 3" xfId="26352" xr:uid="{00000000-0005-0000-0000-0000F0660000}"/>
    <cellStyle name="Normal 2 5 3 2 3 3 5" xfId="21339" xr:uid="{00000000-0005-0000-0000-00005B530000}"/>
    <cellStyle name="Normal 2 5 3 2 3 4" xfId="12929" xr:uid="{00000000-0005-0000-0000-000081320000}"/>
    <cellStyle name="Normal 2 5 3 2 3 4 3" xfId="28027" xr:uid="{00000000-0005-0000-0000-00007B6D0000}"/>
    <cellStyle name="Normal 2 5 3 2 3 5" xfId="7908" xr:uid="{00000000-0005-0000-0000-0000E41E0000}"/>
    <cellStyle name="Normal 2 5 3 2 3 5 3" xfId="23010" xr:uid="{00000000-0005-0000-0000-0000E2590000}"/>
    <cellStyle name="Normal 2 5 3 2 3 7" xfId="17997" xr:uid="{00000000-0005-0000-0000-00004D460000}"/>
    <cellStyle name="Normal 2 5 3 2 4" xfId="3690" xr:uid="{00000000-0005-0000-0000-00006A0E0000}"/>
    <cellStyle name="Normal 2 5 3 2 4 2" xfId="13764" xr:uid="{00000000-0005-0000-0000-0000C4350000}"/>
    <cellStyle name="Normal 2 5 3 2 4 2 3" xfId="28862" xr:uid="{00000000-0005-0000-0000-0000BE700000}"/>
    <cellStyle name="Normal 2 5 3 2 4 3" xfId="8744" xr:uid="{00000000-0005-0000-0000-000028220000}"/>
    <cellStyle name="Normal 2 5 3 2 4 3 3" xfId="23845" xr:uid="{00000000-0005-0000-0000-0000255D0000}"/>
    <cellStyle name="Normal 2 5 3 2 4 5" xfId="18832" xr:uid="{00000000-0005-0000-0000-000090490000}"/>
    <cellStyle name="Normal 2 5 3 2 5" xfId="5383" xr:uid="{00000000-0005-0000-0000-000007150000}"/>
    <cellStyle name="Normal 2 5 3 2 5 2" xfId="15435" xr:uid="{00000000-0005-0000-0000-00004B3C0000}"/>
    <cellStyle name="Normal 2 5 3 2 5 2 3" xfId="30533" xr:uid="{00000000-0005-0000-0000-000045770000}"/>
    <cellStyle name="Normal 2 5 3 2 5 3" xfId="10415" xr:uid="{00000000-0005-0000-0000-0000AF280000}"/>
    <cellStyle name="Normal 2 5 3 2 5 3 3" xfId="25516" xr:uid="{00000000-0005-0000-0000-0000AC630000}"/>
    <cellStyle name="Normal 2 5 3 2 5 5" xfId="20503" xr:uid="{00000000-0005-0000-0000-000017500000}"/>
    <cellStyle name="Normal 2 5 3 2 6" xfId="12093" xr:uid="{00000000-0005-0000-0000-00003D2F0000}"/>
    <cellStyle name="Normal 2 5 3 2 6 3" xfId="27191" xr:uid="{00000000-0005-0000-0000-0000376A0000}"/>
    <cellStyle name="Normal 2 5 3 2 7" xfId="7072" xr:uid="{00000000-0005-0000-0000-0000A01B0000}"/>
    <cellStyle name="Normal 2 5 3 2 7 3" xfId="22174" xr:uid="{00000000-0005-0000-0000-00009E560000}"/>
    <cellStyle name="Normal 2 5 3 2 9" xfId="17161" xr:uid="{00000000-0005-0000-0000-000009430000}"/>
    <cellStyle name="Normal 2 5 3 3" xfId="2208" xr:uid="{00000000-0005-0000-0000-0000A0080000}"/>
    <cellStyle name="Normal 2 5 3 3 2" xfId="3047" xr:uid="{00000000-0005-0000-0000-0000E70B0000}"/>
    <cellStyle name="Normal 2 5 3 3 2 2" xfId="4737" xr:uid="{00000000-0005-0000-0000-000081120000}"/>
    <cellStyle name="Normal 2 5 3 3 2 2 2" xfId="14810" xr:uid="{00000000-0005-0000-0000-0000DA390000}"/>
    <cellStyle name="Normal 2 5 3 3 2 2 2 3" xfId="29908" xr:uid="{00000000-0005-0000-0000-0000D4740000}"/>
    <cellStyle name="Normal 2 5 3 3 2 2 3" xfId="9790" xr:uid="{00000000-0005-0000-0000-00003E260000}"/>
    <cellStyle name="Normal 2 5 3 3 2 2 3 3" xfId="24891" xr:uid="{00000000-0005-0000-0000-00003B610000}"/>
    <cellStyle name="Normal 2 5 3 3 2 2 5" xfId="19878" xr:uid="{00000000-0005-0000-0000-0000A64D0000}"/>
    <cellStyle name="Normal 2 5 3 3 2 3" xfId="6429" xr:uid="{00000000-0005-0000-0000-00001D190000}"/>
    <cellStyle name="Normal 2 5 3 3 2 3 2" xfId="16481" xr:uid="{00000000-0005-0000-0000-000061400000}"/>
    <cellStyle name="Normal 2 5 3 3 2 3 3" xfId="11461" xr:uid="{00000000-0005-0000-0000-0000C52C0000}"/>
    <cellStyle name="Normal 2 5 3 3 2 3 3 3" xfId="26562" xr:uid="{00000000-0005-0000-0000-0000C2670000}"/>
    <cellStyle name="Normal 2 5 3 3 2 3 5" xfId="21549" xr:uid="{00000000-0005-0000-0000-00002D540000}"/>
    <cellStyle name="Normal 2 5 3 3 2 4" xfId="13139" xr:uid="{00000000-0005-0000-0000-000053330000}"/>
    <cellStyle name="Normal 2 5 3 3 2 4 3" xfId="28237" xr:uid="{00000000-0005-0000-0000-00004D6E0000}"/>
    <cellStyle name="Normal 2 5 3 3 2 5" xfId="8118" xr:uid="{00000000-0005-0000-0000-0000B61F0000}"/>
    <cellStyle name="Normal 2 5 3 3 2 5 3" xfId="23220" xr:uid="{00000000-0005-0000-0000-0000B45A0000}"/>
    <cellStyle name="Normal 2 5 3 3 2 7" xfId="18207" xr:uid="{00000000-0005-0000-0000-00001F470000}"/>
    <cellStyle name="Normal 2 5 3 3 3" xfId="3900" xr:uid="{00000000-0005-0000-0000-00003C0F0000}"/>
    <cellStyle name="Normal 2 5 3 3 3 2" xfId="13974" xr:uid="{00000000-0005-0000-0000-000096360000}"/>
    <cellStyle name="Normal 2 5 3 3 3 2 3" xfId="29072" xr:uid="{00000000-0005-0000-0000-000090710000}"/>
    <cellStyle name="Normal 2 5 3 3 3 3" xfId="8954" xr:uid="{00000000-0005-0000-0000-0000FA220000}"/>
    <cellStyle name="Normal 2 5 3 3 3 3 3" xfId="24055" xr:uid="{00000000-0005-0000-0000-0000F75D0000}"/>
    <cellStyle name="Normal 2 5 3 3 3 5" xfId="19042" xr:uid="{00000000-0005-0000-0000-0000624A0000}"/>
    <cellStyle name="Normal 2 5 3 3 4" xfId="5593" xr:uid="{00000000-0005-0000-0000-0000D9150000}"/>
    <cellStyle name="Normal 2 5 3 3 4 2" xfId="15645" xr:uid="{00000000-0005-0000-0000-00001D3D0000}"/>
    <cellStyle name="Normal 2 5 3 3 4 2 3" xfId="30743" xr:uid="{00000000-0005-0000-0000-000017780000}"/>
    <cellStyle name="Normal 2 5 3 3 4 3" xfId="10625" xr:uid="{00000000-0005-0000-0000-000081290000}"/>
    <cellStyle name="Normal 2 5 3 3 4 3 3" xfId="25726" xr:uid="{00000000-0005-0000-0000-00007E640000}"/>
    <cellStyle name="Normal 2 5 3 3 4 5" xfId="20713" xr:uid="{00000000-0005-0000-0000-0000E9500000}"/>
    <cellStyle name="Normal 2 5 3 3 5" xfId="12303" xr:uid="{00000000-0005-0000-0000-00000F300000}"/>
    <cellStyle name="Normal 2 5 3 3 5 3" xfId="27401" xr:uid="{00000000-0005-0000-0000-0000096B0000}"/>
    <cellStyle name="Normal 2 5 3 3 6" xfId="7282" xr:uid="{00000000-0005-0000-0000-0000721C0000}"/>
    <cellStyle name="Normal 2 5 3 3 6 3" xfId="22384" xr:uid="{00000000-0005-0000-0000-000070570000}"/>
    <cellStyle name="Normal 2 5 3 3 8" xfId="17371" xr:uid="{00000000-0005-0000-0000-0000DB430000}"/>
    <cellStyle name="Normal 2 5 3 4" xfId="2629" xr:uid="{00000000-0005-0000-0000-0000450A0000}"/>
    <cellStyle name="Normal 2 5 3 4 2" xfId="4319" xr:uid="{00000000-0005-0000-0000-0000DF100000}"/>
    <cellStyle name="Normal 2 5 3 4 2 2" xfId="14392" xr:uid="{00000000-0005-0000-0000-000038380000}"/>
    <cellStyle name="Normal 2 5 3 4 2 2 3" xfId="29490" xr:uid="{00000000-0005-0000-0000-000032730000}"/>
    <cellStyle name="Normal 2 5 3 4 2 3" xfId="9372" xr:uid="{00000000-0005-0000-0000-00009C240000}"/>
    <cellStyle name="Normal 2 5 3 4 2 3 3" xfId="24473" xr:uid="{00000000-0005-0000-0000-0000995F0000}"/>
    <cellStyle name="Normal 2 5 3 4 2 5" xfId="19460" xr:uid="{00000000-0005-0000-0000-0000044C0000}"/>
    <cellStyle name="Normal 2 5 3 4 3" xfId="6011" xr:uid="{00000000-0005-0000-0000-00007B170000}"/>
    <cellStyle name="Normal 2 5 3 4 3 2" xfId="16063" xr:uid="{00000000-0005-0000-0000-0000BF3E0000}"/>
    <cellStyle name="Normal 2 5 3 4 3 3" xfId="11043" xr:uid="{00000000-0005-0000-0000-0000232B0000}"/>
    <cellStyle name="Normal 2 5 3 4 3 3 3" xfId="26144" xr:uid="{00000000-0005-0000-0000-000020660000}"/>
    <cellStyle name="Normal 2 5 3 4 3 5" xfId="21131" xr:uid="{00000000-0005-0000-0000-00008B520000}"/>
    <cellStyle name="Normal 2 5 3 4 4" xfId="12721" xr:uid="{00000000-0005-0000-0000-0000B1310000}"/>
    <cellStyle name="Normal 2 5 3 4 4 3" xfId="27819" xr:uid="{00000000-0005-0000-0000-0000AB6C0000}"/>
    <cellStyle name="Normal 2 5 3 4 5" xfId="7700" xr:uid="{00000000-0005-0000-0000-0000141E0000}"/>
    <cellStyle name="Normal 2 5 3 4 5 3" xfId="22802" xr:uid="{00000000-0005-0000-0000-000012590000}"/>
    <cellStyle name="Normal 2 5 3 4 7" xfId="17789" xr:uid="{00000000-0005-0000-0000-00007D450000}"/>
    <cellStyle name="Normal 2 5 3 5" xfId="3482" xr:uid="{00000000-0005-0000-0000-00009A0D0000}"/>
    <cellStyle name="Normal 2 5 3 5 2" xfId="13556" xr:uid="{00000000-0005-0000-0000-0000F4340000}"/>
    <cellStyle name="Normal 2 5 3 5 2 3" xfId="28654" xr:uid="{00000000-0005-0000-0000-0000EE6F0000}"/>
    <cellStyle name="Normal 2 5 3 5 3" xfId="8536" xr:uid="{00000000-0005-0000-0000-000058210000}"/>
    <cellStyle name="Normal 2 5 3 5 3 3" xfId="23637" xr:uid="{00000000-0005-0000-0000-0000555C0000}"/>
    <cellStyle name="Normal 2 5 3 5 5" xfId="18624" xr:uid="{00000000-0005-0000-0000-0000C0480000}"/>
    <cellStyle name="Normal 2 5 3 6" xfId="5175" xr:uid="{00000000-0005-0000-0000-000037140000}"/>
    <cellStyle name="Normal 2 5 3 6 2" xfId="15227" xr:uid="{00000000-0005-0000-0000-00007B3B0000}"/>
    <cellStyle name="Normal 2 5 3 6 2 3" xfId="30325" xr:uid="{00000000-0005-0000-0000-000075760000}"/>
    <cellStyle name="Normal 2 5 3 6 3" xfId="10207" xr:uid="{00000000-0005-0000-0000-0000DF270000}"/>
    <cellStyle name="Normal 2 5 3 6 3 3" xfId="25308" xr:uid="{00000000-0005-0000-0000-0000DC620000}"/>
    <cellStyle name="Normal 2 5 3 6 5" xfId="20295" xr:uid="{00000000-0005-0000-0000-0000474F0000}"/>
    <cellStyle name="Normal 2 5 3 7" xfId="11885" xr:uid="{00000000-0005-0000-0000-00006D2E0000}"/>
    <cellStyle name="Normal 2 5 3 7 3" xfId="26983" xr:uid="{00000000-0005-0000-0000-000067690000}"/>
    <cellStyle name="Normal 2 5 3 8" xfId="6864" xr:uid="{00000000-0005-0000-0000-0000D01A0000}"/>
    <cellStyle name="Normal 2 5 3 8 3" xfId="21966" xr:uid="{00000000-0005-0000-0000-0000CE550000}"/>
    <cellStyle name="Normal 2 5 4" xfId="1889" xr:uid="{00000000-0005-0000-0000-000061070000}"/>
    <cellStyle name="Normal 2 5 4 2" xfId="2312" xr:uid="{00000000-0005-0000-0000-000008090000}"/>
    <cellStyle name="Normal 2 5 4 2 2" xfId="3151" xr:uid="{00000000-0005-0000-0000-00004F0C0000}"/>
    <cellStyle name="Normal 2 5 4 2 2 2" xfId="4841" xr:uid="{00000000-0005-0000-0000-0000E9120000}"/>
    <cellStyle name="Normal 2 5 4 2 2 2 2" xfId="14914" xr:uid="{00000000-0005-0000-0000-0000423A0000}"/>
    <cellStyle name="Normal 2 5 4 2 2 2 2 3" xfId="30012" xr:uid="{00000000-0005-0000-0000-00003C750000}"/>
    <cellStyle name="Normal 2 5 4 2 2 2 3" xfId="9894" xr:uid="{00000000-0005-0000-0000-0000A6260000}"/>
    <cellStyle name="Normal 2 5 4 2 2 2 3 3" xfId="24995" xr:uid="{00000000-0005-0000-0000-0000A3610000}"/>
    <cellStyle name="Normal 2 5 4 2 2 2 5" xfId="19982" xr:uid="{00000000-0005-0000-0000-00000E4E0000}"/>
    <cellStyle name="Normal 2 5 4 2 2 3" xfId="6533" xr:uid="{00000000-0005-0000-0000-000085190000}"/>
    <cellStyle name="Normal 2 5 4 2 2 3 2" xfId="16585" xr:uid="{00000000-0005-0000-0000-0000C9400000}"/>
    <cellStyle name="Normal 2 5 4 2 2 3 3" xfId="11565" xr:uid="{00000000-0005-0000-0000-00002D2D0000}"/>
    <cellStyle name="Normal 2 5 4 2 2 3 3 3" xfId="26666" xr:uid="{00000000-0005-0000-0000-00002A680000}"/>
    <cellStyle name="Normal 2 5 4 2 2 3 5" xfId="21653" xr:uid="{00000000-0005-0000-0000-000095540000}"/>
    <cellStyle name="Normal 2 5 4 2 2 4" xfId="13243" xr:uid="{00000000-0005-0000-0000-0000BB330000}"/>
    <cellStyle name="Normal 2 5 4 2 2 4 3" xfId="28341" xr:uid="{00000000-0005-0000-0000-0000B56E0000}"/>
    <cellStyle name="Normal 2 5 4 2 2 5" xfId="8222" xr:uid="{00000000-0005-0000-0000-00001E200000}"/>
    <cellStyle name="Normal 2 5 4 2 2 5 3" xfId="23324" xr:uid="{00000000-0005-0000-0000-00001C5B0000}"/>
    <cellStyle name="Normal 2 5 4 2 2 7" xfId="18311" xr:uid="{00000000-0005-0000-0000-000087470000}"/>
    <cellStyle name="Normal 2 5 4 2 3" xfId="4004" xr:uid="{00000000-0005-0000-0000-0000A40F0000}"/>
    <cellStyle name="Normal 2 5 4 2 3 2" xfId="14078" xr:uid="{00000000-0005-0000-0000-0000FE360000}"/>
    <cellStyle name="Normal 2 5 4 2 3 2 3" xfId="29176" xr:uid="{00000000-0005-0000-0000-0000F8710000}"/>
    <cellStyle name="Normal 2 5 4 2 3 3" xfId="9058" xr:uid="{00000000-0005-0000-0000-000062230000}"/>
    <cellStyle name="Normal 2 5 4 2 3 3 3" xfId="24159" xr:uid="{00000000-0005-0000-0000-00005F5E0000}"/>
    <cellStyle name="Normal 2 5 4 2 3 5" xfId="19146" xr:uid="{00000000-0005-0000-0000-0000CA4A0000}"/>
    <cellStyle name="Normal 2 5 4 2 4" xfId="5697" xr:uid="{00000000-0005-0000-0000-000041160000}"/>
    <cellStyle name="Normal 2 5 4 2 4 2" xfId="15749" xr:uid="{00000000-0005-0000-0000-0000853D0000}"/>
    <cellStyle name="Normal 2 5 4 2 4 2 3" xfId="30847" xr:uid="{00000000-0005-0000-0000-00007F780000}"/>
    <cellStyle name="Normal 2 5 4 2 4 3" xfId="10729" xr:uid="{00000000-0005-0000-0000-0000E9290000}"/>
    <cellStyle name="Normal 2 5 4 2 4 3 3" xfId="25830" xr:uid="{00000000-0005-0000-0000-0000E6640000}"/>
    <cellStyle name="Normal 2 5 4 2 4 5" xfId="20817" xr:uid="{00000000-0005-0000-0000-000051510000}"/>
    <cellStyle name="Normal 2 5 4 2 5" xfId="12407" xr:uid="{00000000-0005-0000-0000-000077300000}"/>
    <cellStyle name="Normal 2 5 4 2 5 3" xfId="27505" xr:uid="{00000000-0005-0000-0000-0000716B0000}"/>
    <cellStyle name="Normal 2 5 4 2 6" xfId="7386" xr:uid="{00000000-0005-0000-0000-0000DA1C0000}"/>
    <cellStyle name="Normal 2 5 4 2 6 3" xfId="22488" xr:uid="{00000000-0005-0000-0000-0000D8570000}"/>
    <cellStyle name="Normal 2 5 4 2 8" xfId="17475" xr:uid="{00000000-0005-0000-0000-000043440000}"/>
    <cellStyle name="Normal 2 5 4 3" xfId="2733" xr:uid="{00000000-0005-0000-0000-0000AD0A0000}"/>
    <cellStyle name="Normal 2 5 4 3 2" xfId="4423" xr:uid="{00000000-0005-0000-0000-000047110000}"/>
    <cellStyle name="Normal 2 5 4 3 2 2" xfId="14496" xr:uid="{00000000-0005-0000-0000-0000A0380000}"/>
    <cellStyle name="Normal 2 5 4 3 2 2 3" xfId="29594" xr:uid="{00000000-0005-0000-0000-00009A730000}"/>
    <cellStyle name="Normal 2 5 4 3 2 3" xfId="9476" xr:uid="{00000000-0005-0000-0000-000004250000}"/>
    <cellStyle name="Normal 2 5 4 3 2 3 3" xfId="24577" xr:uid="{00000000-0005-0000-0000-000001600000}"/>
    <cellStyle name="Normal 2 5 4 3 2 5" xfId="19564" xr:uid="{00000000-0005-0000-0000-00006C4C0000}"/>
    <cellStyle name="Normal 2 5 4 3 3" xfId="6115" xr:uid="{00000000-0005-0000-0000-0000E3170000}"/>
    <cellStyle name="Normal 2 5 4 3 3 2" xfId="16167" xr:uid="{00000000-0005-0000-0000-0000273F0000}"/>
    <cellStyle name="Normal 2 5 4 3 3 3" xfId="11147" xr:uid="{00000000-0005-0000-0000-00008B2B0000}"/>
    <cellStyle name="Normal 2 5 4 3 3 3 3" xfId="26248" xr:uid="{00000000-0005-0000-0000-000088660000}"/>
    <cellStyle name="Normal 2 5 4 3 3 5" xfId="21235" xr:uid="{00000000-0005-0000-0000-0000F3520000}"/>
    <cellStyle name="Normal 2 5 4 3 4" xfId="12825" xr:uid="{00000000-0005-0000-0000-000019320000}"/>
    <cellStyle name="Normal 2 5 4 3 4 3" xfId="27923" xr:uid="{00000000-0005-0000-0000-0000136D0000}"/>
    <cellStyle name="Normal 2 5 4 3 5" xfId="7804" xr:uid="{00000000-0005-0000-0000-00007C1E0000}"/>
    <cellStyle name="Normal 2 5 4 3 5 3" xfId="22906" xr:uid="{00000000-0005-0000-0000-00007A590000}"/>
    <cellStyle name="Normal 2 5 4 3 7" xfId="17893" xr:uid="{00000000-0005-0000-0000-0000E5450000}"/>
    <cellStyle name="Normal 2 5 4 4" xfId="3586" xr:uid="{00000000-0005-0000-0000-0000020E0000}"/>
    <cellStyle name="Normal 2 5 4 4 2" xfId="13660" xr:uid="{00000000-0005-0000-0000-00005C350000}"/>
    <cellStyle name="Normal 2 5 4 4 2 3" xfId="28758" xr:uid="{00000000-0005-0000-0000-000056700000}"/>
    <cellStyle name="Normal 2 5 4 4 3" xfId="8640" xr:uid="{00000000-0005-0000-0000-0000C0210000}"/>
    <cellStyle name="Normal 2 5 4 4 3 3" xfId="23741" xr:uid="{00000000-0005-0000-0000-0000BD5C0000}"/>
    <cellStyle name="Normal 2 5 4 4 5" xfId="18728" xr:uid="{00000000-0005-0000-0000-000028490000}"/>
    <cellStyle name="Normal 2 5 4 5" xfId="5279" xr:uid="{00000000-0005-0000-0000-00009F140000}"/>
    <cellStyle name="Normal 2 5 4 5 2" xfId="15331" xr:uid="{00000000-0005-0000-0000-0000E33B0000}"/>
    <cellStyle name="Normal 2 5 4 5 2 3" xfId="30429" xr:uid="{00000000-0005-0000-0000-0000DD760000}"/>
    <cellStyle name="Normal 2 5 4 5 3" xfId="10311" xr:uid="{00000000-0005-0000-0000-000047280000}"/>
    <cellStyle name="Normal 2 5 4 5 3 3" xfId="25412" xr:uid="{00000000-0005-0000-0000-000044630000}"/>
    <cellStyle name="Normal 2 5 4 5 5" xfId="20399" xr:uid="{00000000-0005-0000-0000-0000AF4F0000}"/>
    <cellStyle name="Normal 2 5 4 6" xfId="11989" xr:uid="{00000000-0005-0000-0000-0000D52E0000}"/>
    <cellStyle name="Normal 2 5 4 6 3" xfId="27087" xr:uid="{00000000-0005-0000-0000-0000CF690000}"/>
    <cellStyle name="Normal 2 5 4 7" xfId="6968" xr:uid="{00000000-0005-0000-0000-0000381B0000}"/>
    <cellStyle name="Normal 2 5 4 7 3" xfId="22070" xr:uid="{00000000-0005-0000-0000-000036560000}"/>
    <cellStyle name="Normal 2 5 4 9" xfId="17057" xr:uid="{00000000-0005-0000-0000-0000A1420000}"/>
    <cellStyle name="Normal 2 5 5" xfId="2102" xr:uid="{00000000-0005-0000-0000-000036080000}"/>
    <cellStyle name="Normal 2 5 5 2" xfId="2943" xr:uid="{00000000-0005-0000-0000-00007F0B0000}"/>
    <cellStyle name="Normal 2 5 5 2 2" xfId="4633" xr:uid="{00000000-0005-0000-0000-000019120000}"/>
    <cellStyle name="Normal 2 5 5 2 2 2" xfId="14706" xr:uid="{00000000-0005-0000-0000-000072390000}"/>
    <cellStyle name="Normal 2 5 5 2 2 2 3" xfId="29804" xr:uid="{00000000-0005-0000-0000-00006C740000}"/>
    <cellStyle name="Normal 2 5 5 2 2 3" xfId="9686" xr:uid="{00000000-0005-0000-0000-0000D6250000}"/>
    <cellStyle name="Normal 2 5 5 2 2 3 3" xfId="24787" xr:uid="{00000000-0005-0000-0000-0000D3600000}"/>
    <cellStyle name="Normal 2 5 5 2 2 5" xfId="19774" xr:uid="{00000000-0005-0000-0000-00003E4D0000}"/>
    <cellStyle name="Normal 2 5 5 2 3" xfId="6325" xr:uid="{00000000-0005-0000-0000-0000B5180000}"/>
    <cellStyle name="Normal 2 5 5 2 3 2" xfId="16377" xr:uid="{00000000-0005-0000-0000-0000F93F0000}"/>
    <cellStyle name="Normal 2 5 5 2 3 3" xfId="11357" xr:uid="{00000000-0005-0000-0000-00005D2C0000}"/>
    <cellStyle name="Normal 2 5 5 2 3 3 3" xfId="26458" xr:uid="{00000000-0005-0000-0000-00005A670000}"/>
    <cellStyle name="Normal 2 5 5 2 3 5" xfId="21445" xr:uid="{00000000-0005-0000-0000-0000C5530000}"/>
    <cellStyle name="Normal 2 5 5 2 4" xfId="13035" xr:uid="{00000000-0005-0000-0000-0000EB320000}"/>
    <cellStyle name="Normal 2 5 5 2 4 3" xfId="28133" xr:uid="{00000000-0005-0000-0000-0000E56D0000}"/>
    <cellStyle name="Normal 2 5 5 2 5" xfId="8014" xr:uid="{00000000-0005-0000-0000-00004E1F0000}"/>
    <cellStyle name="Normal 2 5 5 2 5 3" xfId="23116" xr:uid="{00000000-0005-0000-0000-00004C5A0000}"/>
    <cellStyle name="Normal 2 5 5 2 7" xfId="18103" xr:uid="{00000000-0005-0000-0000-0000B7460000}"/>
    <cellStyle name="Normal 2 5 5 3" xfId="3796" xr:uid="{00000000-0005-0000-0000-0000D40E0000}"/>
    <cellStyle name="Normal 2 5 5 3 2" xfId="13870" xr:uid="{00000000-0005-0000-0000-00002E360000}"/>
    <cellStyle name="Normal 2 5 5 3 2 3" xfId="28968" xr:uid="{00000000-0005-0000-0000-000028710000}"/>
    <cellStyle name="Normal 2 5 5 3 3" xfId="8850" xr:uid="{00000000-0005-0000-0000-000092220000}"/>
    <cellStyle name="Normal 2 5 5 3 3 3" xfId="23951" xr:uid="{00000000-0005-0000-0000-00008F5D0000}"/>
    <cellStyle name="Normal 2 5 5 3 5" xfId="18938" xr:uid="{00000000-0005-0000-0000-0000FA490000}"/>
    <cellStyle name="Normal 2 5 5 4" xfId="5489" xr:uid="{00000000-0005-0000-0000-000071150000}"/>
    <cellStyle name="Normal 2 5 5 4 2" xfId="15541" xr:uid="{00000000-0005-0000-0000-0000B53C0000}"/>
    <cellStyle name="Normal 2 5 5 4 2 3" xfId="30639" xr:uid="{00000000-0005-0000-0000-0000AF770000}"/>
    <cellStyle name="Normal 2 5 5 4 3" xfId="10521" xr:uid="{00000000-0005-0000-0000-000019290000}"/>
    <cellStyle name="Normal 2 5 5 4 3 3" xfId="25622" xr:uid="{00000000-0005-0000-0000-000016640000}"/>
    <cellStyle name="Normal 2 5 5 4 5" xfId="20609" xr:uid="{00000000-0005-0000-0000-000081500000}"/>
    <cellStyle name="Normal 2 5 5 5" xfId="12199" xr:uid="{00000000-0005-0000-0000-0000A72F0000}"/>
    <cellStyle name="Normal 2 5 5 5 3" xfId="27297" xr:uid="{00000000-0005-0000-0000-0000A16A0000}"/>
    <cellStyle name="Normal 2 5 5 6" xfId="7178" xr:uid="{00000000-0005-0000-0000-00000A1C0000}"/>
    <cellStyle name="Normal 2 5 5 6 3" xfId="22280" xr:uid="{00000000-0005-0000-0000-000008570000}"/>
    <cellStyle name="Normal 2 5 5 8" xfId="17267" xr:uid="{00000000-0005-0000-0000-000073430000}"/>
    <cellStyle name="Normal 2 5 6" xfId="2523" xr:uid="{00000000-0005-0000-0000-0000DB090000}"/>
    <cellStyle name="Normal 2 5 6 2" xfId="4215" xr:uid="{00000000-0005-0000-0000-000077100000}"/>
    <cellStyle name="Normal 2 5 6 2 2" xfId="14288" xr:uid="{00000000-0005-0000-0000-0000D0370000}"/>
    <cellStyle name="Normal 2 5 6 2 2 3" xfId="29386" xr:uid="{00000000-0005-0000-0000-0000CA720000}"/>
    <cellStyle name="Normal 2 5 6 2 3" xfId="9268" xr:uid="{00000000-0005-0000-0000-000034240000}"/>
    <cellStyle name="Normal 2 5 6 2 3 3" xfId="24369" xr:uid="{00000000-0005-0000-0000-0000315F0000}"/>
    <cellStyle name="Normal 2 5 6 2 5" xfId="19356" xr:uid="{00000000-0005-0000-0000-00009C4B0000}"/>
    <cellStyle name="Normal 2 5 6 3" xfId="5907" xr:uid="{00000000-0005-0000-0000-000013170000}"/>
    <cellStyle name="Normal 2 5 6 3 2" xfId="15959" xr:uid="{00000000-0005-0000-0000-0000573E0000}"/>
    <cellStyle name="Normal 2 5 6 3 3" xfId="10939" xr:uid="{00000000-0005-0000-0000-0000BB2A0000}"/>
    <cellStyle name="Normal 2 5 6 3 3 3" xfId="26040" xr:uid="{00000000-0005-0000-0000-0000B8650000}"/>
    <cellStyle name="Normal 2 5 6 3 5" xfId="21027" xr:uid="{00000000-0005-0000-0000-000023520000}"/>
    <cellStyle name="Normal 2 5 6 4" xfId="12617" xr:uid="{00000000-0005-0000-0000-000049310000}"/>
    <cellStyle name="Normal 2 5 6 4 3" xfId="27715" xr:uid="{00000000-0005-0000-0000-0000436C0000}"/>
    <cellStyle name="Normal 2 5 6 5" xfId="7596" xr:uid="{00000000-0005-0000-0000-0000AC1D0000}"/>
    <cellStyle name="Normal 2 5 6 5 3" xfId="22698" xr:uid="{00000000-0005-0000-0000-0000AA580000}"/>
    <cellStyle name="Normal 2 5 6 7" xfId="17685" xr:uid="{00000000-0005-0000-0000-000015450000}"/>
    <cellStyle name="Normal 2 5 7" xfId="3374" xr:uid="{00000000-0005-0000-0000-00002E0D0000}"/>
    <cellStyle name="Normal 2 5 7 2" xfId="13452" xr:uid="{00000000-0005-0000-0000-00008C340000}"/>
    <cellStyle name="Normal 2 5 7 2 3" xfId="28550" xr:uid="{00000000-0005-0000-0000-0000866F0000}"/>
    <cellStyle name="Normal 2 5 7 3" xfId="8432" xr:uid="{00000000-0005-0000-0000-0000F0200000}"/>
    <cellStyle name="Normal 2 5 7 3 3" xfId="23533" xr:uid="{00000000-0005-0000-0000-0000ED5B0000}"/>
    <cellStyle name="Normal 2 5 7 5" xfId="18520" xr:uid="{00000000-0005-0000-0000-000058480000}"/>
    <cellStyle name="Normal 2 5 8" xfId="5068" xr:uid="{00000000-0005-0000-0000-0000CC130000}"/>
    <cellStyle name="Normal 2 5 8 2" xfId="15123" xr:uid="{00000000-0005-0000-0000-0000133B0000}"/>
    <cellStyle name="Normal 2 5 8 2 3" xfId="30221" xr:uid="{00000000-0005-0000-0000-00000D760000}"/>
    <cellStyle name="Normal 2 5 8 3" xfId="10103" xr:uid="{00000000-0005-0000-0000-000077270000}"/>
    <cellStyle name="Normal 2 5 8 3 3" xfId="25204" xr:uid="{00000000-0005-0000-0000-000074620000}"/>
    <cellStyle name="Normal 2 5 8 5" xfId="20191" xr:uid="{00000000-0005-0000-0000-0000DF4E0000}"/>
    <cellStyle name="Normal 2 5 9" xfId="11779" xr:uid="{00000000-0005-0000-0000-0000032E0000}"/>
    <cellStyle name="Normal 2 5 9 3" xfId="26879" xr:uid="{00000000-0005-0000-0000-0000FF680000}"/>
    <cellStyle name="Normal 2 7" xfId="934" xr:uid="{00000000-0005-0000-0000-0000A6030000}"/>
    <cellStyle name="Normal 2 8" xfId="409" xr:uid="{00000000-0005-0000-0000-000099010000}"/>
    <cellStyle name="Normal 20" xfId="938" xr:uid="{00000000-0005-0000-0000-0000AA030000}"/>
    <cellStyle name="Normal 21" xfId="939" xr:uid="{00000000-0005-0000-0000-0000AB030000}"/>
    <cellStyle name="Normal 22" xfId="940" xr:uid="{00000000-0005-0000-0000-0000AC030000}"/>
    <cellStyle name="Normal 23" xfId="941" xr:uid="{00000000-0005-0000-0000-0000AD030000}"/>
    <cellStyle name="Normal 24" xfId="942" xr:uid="{00000000-0005-0000-0000-0000AE030000}"/>
    <cellStyle name="Normal 25" xfId="943" xr:uid="{00000000-0005-0000-0000-0000AF030000}"/>
    <cellStyle name="Normal 26" xfId="944" xr:uid="{00000000-0005-0000-0000-0000B0030000}"/>
    <cellStyle name="Normal 26 2" xfId="945" xr:uid="{00000000-0005-0000-0000-0000B1030000}"/>
    <cellStyle name="Normal 26_Sheet2" xfId="1050" xr:uid="{00000000-0005-0000-0000-00001A040000}"/>
    <cellStyle name="Normal 27" xfId="946" xr:uid="{00000000-0005-0000-0000-0000B2030000}"/>
    <cellStyle name="Normal 27 2" xfId="947" xr:uid="{00000000-0005-0000-0000-0000B3030000}"/>
    <cellStyle name="Normal 27_Sheet2" xfId="1049" xr:uid="{00000000-0005-0000-0000-000019040000}"/>
    <cellStyle name="Normal 28" xfId="948" xr:uid="{00000000-0005-0000-0000-0000B4030000}"/>
    <cellStyle name="Normal 28 2" xfId="949" xr:uid="{00000000-0005-0000-0000-0000B5030000}"/>
    <cellStyle name="Normal 28 3" xfId="1430" xr:uid="{00000000-0005-0000-0000-000096050000}"/>
    <cellStyle name="Normal 28 3 10" xfId="6759" xr:uid="{00000000-0005-0000-0000-0000671A0000}"/>
    <cellStyle name="Normal 28 3 10 3" xfId="21863" xr:uid="{00000000-0005-0000-0000-000067550000}"/>
    <cellStyle name="Normal 28 3 12" xfId="16848" xr:uid="{00000000-0005-0000-0000-0000D0410000}"/>
    <cellStyle name="Normal 28 3 2" xfId="1723" xr:uid="{00000000-0005-0000-0000-0000BB060000}"/>
    <cellStyle name="Normal 28 3 2 11" xfId="16902" xr:uid="{00000000-0005-0000-0000-000006420000}"/>
    <cellStyle name="Normal 28 3 2 2" xfId="1831" xr:uid="{00000000-0005-0000-0000-000027070000}"/>
    <cellStyle name="Normal 28 3 2 2 10" xfId="17006" xr:uid="{00000000-0005-0000-0000-00006E420000}"/>
    <cellStyle name="Normal 28 3 2 2 2" xfId="2048" xr:uid="{00000000-0005-0000-0000-000000080000}"/>
    <cellStyle name="Normal 28 3 2 2 2 2" xfId="2469" xr:uid="{00000000-0005-0000-0000-0000A5090000}"/>
    <cellStyle name="Normal 28 3 2 2 2 2 2" xfId="3308" xr:uid="{00000000-0005-0000-0000-0000EC0C0000}"/>
    <cellStyle name="Normal 28 3 2 2 2 2 2 2" xfId="4998" xr:uid="{00000000-0005-0000-0000-000086130000}"/>
    <cellStyle name="Normal 28 3 2 2 2 2 2 2 2" xfId="15071" xr:uid="{00000000-0005-0000-0000-0000DF3A0000}"/>
    <cellStyle name="Normal 28 3 2 2 2 2 2 2 2 3" xfId="30169" xr:uid="{00000000-0005-0000-0000-0000D9750000}"/>
    <cellStyle name="Normal 28 3 2 2 2 2 2 2 3" xfId="10051" xr:uid="{00000000-0005-0000-0000-000043270000}"/>
    <cellStyle name="Normal 28 3 2 2 2 2 2 2 3 3" xfId="25152" xr:uid="{00000000-0005-0000-0000-000040620000}"/>
    <cellStyle name="Normal 28 3 2 2 2 2 2 2 5" xfId="20139" xr:uid="{00000000-0005-0000-0000-0000AB4E0000}"/>
    <cellStyle name="Normal 28 3 2 2 2 2 2 3" xfId="6690" xr:uid="{00000000-0005-0000-0000-0000221A0000}"/>
    <cellStyle name="Normal 28 3 2 2 2 2 2 3 2" xfId="16742" xr:uid="{00000000-0005-0000-0000-000066410000}"/>
    <cellStyle name="Normal 28 3 2 2 2 2 2 3 3" xfId="11722" xr:uid="{00000000-0005-0000-0000-0000CA2D0000}"/>
    <cellStyle name="Normal 28 3 2 2 2 2 2 3 3 3" xfId="26823" xr:uid="{00000000-0005-0000-0000-0000C7680000}"/>
    <cellStyle name="Normal 28 3 2 2 2 2 2 3 5" xfId="21810" xr:uid="{00000000-0005-0000-0000-000032550000}"/>
    <cellStyle name="Normal 28 3 2 2 2 2 2 4" xfId="13400" xr:uid="{00000000-0005-0000-0000-000058340000}"/>
    <cellStyle name="Normal 28 3 2 2 2 2 2 4 3" xfId="28498" xr:uid="{00000000-0005-0000-0000-0000526F0000}"/>
    <cellStyle name="Normal 28 3 2 2 2 2 2 5" xfId="8379" xr:uid="{00000000-0005-0000-0000-0000BB200000}"/>
    <cellStyle name="Normal 28 3 2 2 2 2 2 5 3" xfId="23481" xr:uid="{00000000-0005-0000-0000-0000B95B0000}"/>
    <cellStyle name="Normal 28 3 2 2 2 2 2 7" xfId="18468" xr:uid="{00000000-0005-0000-0000-000024480000}"/>
    <cellStyle name="Normal 28 3 2 2 2 2 3" xfId="4161" xr:uid="{00000000-0005-0000-0000-000041100000}"/>
    <cellStyle name="Normal 28 3 2 2 2 2 3 2" xfId="14235" xr:uid="{00000000-0005-0000-0000-00009B370000}"/>
    <cellStyle name="Normal 28 3 2 2 2 2 3 2 3" xfId="29333" xr:uid="{00000000-0005-0000-0000-000095720000}"/>
    <cellStyle name="Normal 28 3 2 2 2 2 3 3" xfId="9215" xr:uid="{00000000-0005-0000-0000-0000FF230000}"/>
    <cellStyle name="Normal 28 3 2 2 2 2 3 3 3" xfId="24316" xr:uid="{00000000-0005-0000-0000-0000FC5E0000}"/>
    <cellStyle name="Normal 28 3 2 2 2 2 3 5" xfId="19303" xr:uid="{00000000-0005-0000-0000-0000674B0000}"/>
    <cellStyle name="Normal 28 3 2 2 2 2 4" xfId="5854" xr:uid="{00000000-0005-0000-0000-0000DE160000}"/>
    <cellStyle name="Normal 28 3 2 2 2 2 4 2" xfId="15906" xr:uid="{00000000-0005-0000-0000-0000223E0000}"/>
    <cellStyle name="Normal 28 3 2 2 2 2 4 3" xfId="10886" xr:uid="{00000000-0005-0000-0000-0000862A0000}"/>
    <cellStyle name="Normal 28 3 2 2 2 2 4 3 3" xfId="25987" xr:uid="{00000000-0005-0000-0000-000083650000}"/>
    <cellStyle name="Normal 28 3 2 2 2 2 4 5" xfId="20974" xr:uid="{00000000-0005-0000-0000-0000EE510000}"/>
    <cellStyle name="Normal 28 3 2 2 2 2 5" xfId="12564" xr:uid="{00000000-0005-0000-0000-000014310000}"/>
    <cellStyle name="Normal 28 3 2 2 2 2 5 3" xfId="27662" xr:uid="{00000000-0005-0000-0000-00000E6C0000}"/>
    <cellStyle name="Normal 28 3 2 2 2 2 6" xfId="7543" xr:uid="{00000000-0005-0000-0000-0000771D0000}"/>
    <cellStyle name="Normal 28 3 2 2 2 2 6 3" xfId="22645" xr:uid="{00000000-0005-0000-0000-000075580000}"/>
    <cellStyle name="Normal 28 3 2 2 2 2 8" xfId="17632" xr:uid="{00000000-0005-0000-0000-0000E0440000}"/>
    <cellStyle name="Normal 28 3 2 2 2 3" xfId="2890" xr:uid="{00000000-0005-0000-0000-00004A0B0000}"/>
    <cellStyle name="Normal 28 3 2 2 2 3 2" xfId="4580" xr:uid="{00000000-0005-0000-0000-0000E4110000}"/>
    <cellStyle name="Normal 28 3 2 2 2 3 2 2" xfId="14653" xr:uid="{00000000-0005-0000-0000-00003D390000}"/>
    <cellStyle name="Normal 28 3 2 2 2 3 2 2 3" xfId="29751" xr:uid="{00000000-0005-0000-0000-000037740000}"/>
    <cellStyle name="Normal 28 3 2 2 2 3 2 3" xfId="9633" xr:uid="{00000000-0005-0000-0000-0000A1250000}"/>
    <cellStyle name="Normal 28 3 2 2 2 3 2 3 3" xfId="24734" xr:uid="{00000000-0005-0000-0000-00009E600000}"/>
    <cellStyle name="Normal 28 3 2 2 2 3 2 5" xfId="19721" xr:uid="{00000000-0005-0000-0000-0000094D0000}"/>
    <cellStyle name="Normal 28 3 2 2 2 3 3" xfId="6272" xr:uid="{00000000-0005-0000-0000-000080180000}"/>
    <cellStyle name="Normal 28 3 2 2 2 3 3 2" xfId="16324" xr:uid="{00000000-0005-0000-0000-0000C43F0000}"/>
    <cellStyle name="Normal 28 3 2 2 2 3 3 3" xfId="11304" xr:uid="{00000000-0005-0000-0000-0000282C0000}"/>
    <cellStyle name="Normal 28 3 2 2 2 3 3 3 3" xfId="26405" xr:uid="{00000000-0005-0000-0000-000025670000}"/>
    <cellStyle name="Normal 28 3 2 2 2 3 3 5" xfId="21392" xr:uid="{00000000-0005-0000-0000-000090530000}"/>
    <cellStyle name="Normal 28 3 2 2 2 3 4" xfId="12982" xr:uid="{00000000-0005-0000-0000-0000B6320000}"/>
    <cellStyle name="Normal 28 3 2 2 2 3 4 3" xfId="28080" xr:uid="{00000000-0005-0000-0000-0000B06D0000}"/>
    <cellStyle name="Normal 28 3 2 2 2 3 5" xfId="7961" xr:uid="{00000000-0005-0000-0000-0000191F0000}"/>
    <cellStyle name="Normal 28 3 2 2 2 3 5 3" xfId="23063" xr:uid="{00000000-0005-0000-0000-0000175A0000}"/>
    <cellStyle name="Normal 28 3 2 2 2 3 7" xfId="18050" xr:uid="{00000000-0005-0000-0000-000082460000}"/>
    <cellStyle name="Normal 28 3 2 2 2 4" xfId="3743" xr:uid="{00000000-0005-0000-0000-00009F0E0000}"/>
    <cellStyle name="Normal 28 3 2 2 2 4 2" xfId="13817" xr:uid="{00000000-0005-0000-0000-0000F9350000}"/>
    <cellStyle name="Normal 28 3 2 2 2 4 2 3" xfId="28915" xr:uid="{00000000-0005-0000-0000-0000F3700000}"/>
    <cellStyle name="Normal 28 3 2 2 2 4 3" xfId="8797" xr:uid="{00000000-0005-0000-0000-00005D220000}"/>
    <cellStyle name="Normal 28 3 2 2 2 4 3 3" xfId="23898" xr:uid="{00000000-0005-0000-0000-00005A5D0000}"/>
    <cellStyle name="Normal 28 3 2 2 2 4 5" xfId="18885" xr:uid="{00000000-0005-0000-0000-0000C5490000}"/>
    <cellStyle name="Normal 28 3 2 2 2 5" xfId="5436" xr:uid="{00000000-0005-0000-0000-00003C150000}"/>
    <cellStyle name="Normal 28 3 2 2 2 5 2" xfId="15488" xr:uid="{00000000-0005-0000-0000-0000803C0000}"/>
    <cellStyle name="Normal 28 3 2 2 2 5 2 3" xfId="30586" xr:uid="{00000000-0005-0000-0000-00007A770000}"/>
    <cellStyle name="Normal 28 3 2 2 2 5 3" xfId="10468" xr:uid="{00000000-0005-0000-0000-0000E4280000}"/>
    <cellStyle name="Normal 28 3 2 2 2 5 3 3" xfId="25569" xr:uid="{00000000-0005-0000-0000-0000E1630000}"/>
    <cellStyle name="Normal 28 3 2 2 2 5 5" xfId="20556" xr:uid="{00000000-0005-0000-0000-00004C500000}"/>
    <cellStyle name="Normal 28 3 2 2 2 6" xfId="12146" xr:uid="{00000000-0005-0000-0000-0000722F0000}"/>
    <cellStyle name="Normal 28 3 2 2 2 6 3" xfId="27244" xr:uid="{00000000-0005-0000-0000-00006C6A0000}"/>
    <cellStyle name="Normal 28 3 2 2 2 7" xfId="7125" xr:uid="{00000000-0005-0000-0000-0000D51B0000}"/>
    <cellStyle name="Normal 28 3 2 2 2 7 3" xfId="22227" xr:uid="{00000000-0005-0000-0000-0000D3560000}"/>
    <cellStyle name="Normal 28 3 2 2 2 9" xfId="17214" xr:uid="{00000000-0005-0000-0000-00003E430000}"/>
    <cellStyle name="Normal 28 3 2 2 3" xfId="2261" xr:uid="{00000000-0005-0000-0000-0000D5080000}"/>
    <cellStyle name="Normal 28 3 2 2 3 2" xfId="3100" xr:uid="{00000000-0005-0000-0000-00001C0C0000}"/>
    <cellStyle name="Normal 28 3 2 2 3 2 2" xfId="4790" xr:uid="{00000000-0005-0000-0000-0000B6120000}"/>
    <cellStyle name="Normal 28 3 2 2 3 2 2 2" xfId="14863" xr:uid="{00000000-0005-0000-0000-00000F3A0000}"/>
    <cellStyle name="Normal 28 3 2 2 3 2 2 2 3" xfId="29961" xr:uid="{00000000-0005-0000-0000-000009750000}"/>
    <cellStyle name="Normal 28 3 2 2 3 2 2 3" xfId="9843" xr:uid="{00000000-0005-0000-0000-000073260000}"/>
    <cellStyle name="Normal 28 3 2 2 3 2 2 3 3" xfId="24944" xr:uid="{00000000-0005-0000-0000-000070610000}"/>
    <cellStyle name="Normal 28 3 2 2 3 2 2 5" xfId="19931" xr:uid="{00000000-0005-0000-0000-0000DB4D0000}"/>
    <cellStyle name="Normal 28 3 2 2 3 2 3" xfId="6482" xr:uid="{00000000-0005-0000-0000-000052190000}"/>
    <cellStyle name="Normal 28 3 2 2 3 2 3 2" xfId="16534" xr:uid="{00000000-0005-0000-0000-000096400000}"/>
    <cellStyle name="Normal 28 3 2 2 3 2 3 3" xfId="11514" xr:uid="{00000000-0005-0000-0000-0000FA2C0000}"/>
    <cellStyle name="Normal 28 3 2 2 3 2 3 3 3" xfId="26615" xr:uid="{00000000-0005-0000-0000-0000F7670000}"/>
    <cellStyle name="Normal 28 3 2 2 3 2 3 5" xfId="21602" xr:uid="{00000000-0005-0000-0000-000062540000}"/>
    <cellStyle name="Normal 28 3 2 2 3 2 4" xfId="13192" xr:uid="{00000000-0005-0000-0000-000088330000}"/>
    <cellStyle name="Normal 28 3 2 2 3 2 4 3" xfId="28290" xr:uid="{00000000-0005-0000-0000-0000826E0000}"/>
    <cellStyle name="Normal 28 3 2 2 3 2 5" xfId="8171" xr:uid="{00000000-0005-0000-0000-0000EB1F0000}"/>
    <cellStyle name="Normal 28 3 2 2 3 2 5 3" xfId="23273" xr:uid="{00000000-0005-0000-0000-0000E95A0000}"/>
    <cellStyle name="Normal 28 3 2 2 3 2 7" xfId="18260" xr:uid="{00000000-0005-0000-0000-000054470000}"/>
    <cellStyle name="Normal 28 3 2 2 3 3" xfId="3953" xr:uid="{00000000-0005-0000-0000-0000710F0000}"/>
    <cellStyle name="Normal 28 3 2 2 3 3 2" xfId="14027" xr:uid="{00000000-0005-0000-0000-0000CB360000}"/>
    <cellStyle name="Normal 28 3 2 2 3 3 2 3" xfId="29125" xr:uid="{00000000-0005-0000-0000-0000C5710000}"/>
    <cellStyle name="Normal 28 3 2 2 3 3 3" xfId="9007" xr:uid="{00000000-0005-0000-0000-00002F230000}"/>
    <cellStyle name="Normal 28 3 2 2 3 3 3 3" xfId="24108" xr:uid="{00000000-0005-0000-0000-00002C5E0000}"/>
    <cellStyle name="Normal 28 3 2 2 3 3 5" xfId="19095" xr:uid="{00000000-0005-0000-0000-0000974A0000}"/>
    <cellStyle name="Normal 28 3 2 2 3 4" xfId="5646" xr:uid="{00000000-0005-0000-0000-00000E160000}"/>
    <cellStyle name="Normal 28 3 2 2 3 4 2" xfId="15698" xr:uid="{00000000-0005-0000-0000-0000523D0000}"/>
    <cellStyle name="Normal 28 3 2 2 3 4 2 3" xfId="30796" xr:uid="{00000000-0005-0000-0000-00004C780000}"/>
    <cellStyle name="Normal 28 3 2 2 3 4 3" xfId="10678" xr:uid="{00000000-0005-0000-0000-0000B6290000}"/>
    <cellStyle name="Normal 28 3 2 2 3 4 3 3" xfId="25779" xr:uid="{00000000-0005-0000-0000-0000B3640000}"/>
    <cellStyle name="Normal 28 3 2 2 3 4 5" xfId="20766" xr:uid="{00000000-0005-0000-0000-00001E510000}"/>
    <cellStyle name="Normal 28 3 2 2 3 5" xfId="12356" xr:uid="{00000000-0005-0000-0000-000044300000}"/>
    <cellStyle name="Normal 28 3 2 2 3 5 3" xfId="27454" xr:uid="{00000000-0005-0000-0000-00003E6B0000}"/>
    <cellStyle name="Normal 28 3 2 2 3 6" xfId="7335" xr:uid="{00000000-0005-0000-0000-0000A71C0000}"/>
    <cellStyle name="Normal 28 3 2 2 3 6 3" xfId="22437" xr:uid="{00000000-0005-0000-0000-0000A5570000}"/>
    <cellStyle name="Normal 28 3 2 2 3 8" xfId="17424" xr:uid="{00000000-0005-0000-0000-000010440000}"/>
    <cellStyle name="Normal 28 3 2 2 4" xfId="2682" xr:uid="{00000000-0005-0000-0000-00007A0A0000}"/>
    <cellStyle name="Normal 28 3 2 2 4 2" xfId="4372" xr:uid="{00000000-0005-0000-0000-000014110000}"/>
    <cellStyle name="Normal 28 3 2 2 4 2 2" xfId="14445" xr:uid="{00000000-0005-0000-0000-00006D380000}"/>
    <cellStyle name="Normal 28 3 2 2 4 2 2 3" xfId="29543" xr:uid="{00000000-0005-0000-0000-000067730000}"/>
    <cellStyle name="Normal 28 3 2 2 4 2 3" xfId="9425" xr:uid="{00000000-0005-0000-0000-0000D1240000}"/>
    <cellStyle name="Normal 28 3 2 2 4 2 3 3" xfId="24526" xr:uid="{00000000-0005-0000-0000-0000CE5F0000}"/>
    <cellStyle name="Normal 28 3 2 2 4 2 5" xfId="19513" xr:uid="{00000000-0005-0000-0000-0000394C0000}"/>
    <cellStyle name="Normal 28 3 2 2 4 3" xfId="6064" xr:uid="{00000000-0005-0000-0000-0000B0170000}"/>
    <cellStyle name="Normal 28 3 2 2 4 3 2" xfId="16116" xr:uid="{00000000-0005-0000-0000-0000F43E0000}"/>
    <cellStyle name="Normal 28 3 2 2 4 3 3" xfId="11096" xr:uid="{00000000-0005-0000-0000-0000582B0000}"/>
    <cellStyle name="Normal 28 3 2 2 4 3 3 3" xfId="26197" xr:uid="{00000000-0005-0000-0000-000055660000}"/>
    <cellStyle name="Normal 28 3 2 2 4 3 5" xfId="21184" xr:uid="{00000000-0005-0000-0000-0000C0520000}"/>
    <cellStyle name="Normal 28 3 2 2 4 4" xfId="12774" xr:uid="{00000000-0005-0000-0000-0000E6310000}"/>
    <cellStyle name="Normal 28 3 2 2 4 4 3" xfId="27872" xr:uid="{00000000-0005-0000-0000-0000E06C0000}"/>
    <cellStyle name="Normal 28 3 2 2 4 5" xfId="7753" xr:uid="{00000000-0005-0000-0000-0000491E0000}"/>
    <cellStyle name="Normal 28 3 2 2 4 5 3" xfId="22855" xr:uid="{00000000-0005-0000-0000-000047590000}"/>
    <cellStyle name="Normal 28 3 2 2 4 7" xfId="17842" xr:uid="{00000000-0005-0000-0000-0000B2450000}"/>
    <cellStyle name="Normal 28 3 2 2 5" xfId="3535" xr:uid="{00000000-0005-0000-0000-0000CF0D0000}"/>
    <cellStyle name="Normal 28 3 2 2 5 2" xfId="13609" xr:uid="{00000000-0005-0000-0000-000029350000}"/>
    <cellStyle name="Normal 28 3 2 2 5 2 3" xfId="28707" xr:uid="{00000000-0005-0000-0000-000023700000}"/>
    <cellStyle name="Normal 28 3 2 2 5 3" xfId="8589" xr:uid="{00000000-0005-0000-0000-00008D210000}"/>
    <cellStyle name="Normal 28 3 2 2 5 3 3" xfId="23690" xr:uid="{00000000-0005-0000-0000-00008A5C0000}"/>
    <cellStyle name="Normal 28 3 2 2 5 5" xfId="18677" xr:uid="{00000000-0005-0000-0000-0000F5480000}"/>
    <cellStyle name="Normal 28 3 2 2 6" xfId="5228" xr:uid="{00000000-0005-0000-0000-00006C140000}"/>
    <cellStyle name="Normal 28 3 2 2 6 2" xfId="15280" xr:uid="{00000000-0005-0000-0000-0000B03B0000}"/>
    <cellStyle name="Normal 28 3 2 2 6 2 3" xfId="30378" xr:uid="{00000000-0005-0000-0000-0000AA760000}"/>
    <cellStyle name="Normal 28 3 2 2 6 3" xfId="10260" xr:uid="{00000000-0005-0000-0000-000014280000}"/>
    <cellStyle name="Normal 28 3 2 2 6 3 3" xfId="25361" xr:uid="{00000000-0005-0000-0000-000011630000}"/>
    <cellStyle name="Normal 28 3 2 2 6 5" xfId="20348" xr:uid="{00000000-0005-0000-0000-00007C4F0000}"/>
    <cellStyle name="Normal 28 3 2 2 7" xfId="11938" xr:uid="{00000000-0005-0000-0000-0000A22E0000}"/>
    <cellStyle name="Normal 28 3 2 2 7 3" xfId="27036" xr:uid="{00000000-0005-0000-0000-00009C690000}"/>
    <cellStyle name="Normal 28 3 2 2 8" xfId="6917" xr:uid="{00000000-0005-0000-0000-0000051B0000}"/>
    <cellStyle name="Normal 28 3 2 2 8 3" xfId="22019" xr:uid="{00000000-0005-0000-0000-000003560000}"/>
    <cellStyle name="Normal 28 3 2 3" xfId="1944" xr:uid="{00000000-0005-0000-0000-000098070000}"/>
    <cellStyle name="Normal 28 3 2 3 2" xfId="2365" xr:uid="{00000000-0005-0000-0000-00003D090000}"/>
    <cellStyle name="Normal 28 3 2 3 2 2" xfId="3204" xr:uid="{00000000-0005-0000-0000-0000840C0000}"/>
    <cellStyle name="Normal 28 3 2 3 2 2 2" xfId="4894" xr:uid="{00000000-0005-0000-0000-00001E130000}"/>
    <cellStyle name="Normal 28 3 2 3 2 2 2 2" xfId="14967" xr:uid="{00000000-0005-0000-0000-0000773A0000}"/>
    <cellStyle name="Normal 28 3 2 3 2 2 2 2 3" xfId="30065" xr:uid="{00000000-0005-0000-0000-000071750000}"/>
    <cellStyle name="Normal 28 3 2 3 2 2 2 3" xfId="9947" xr:uid="{00000000-0005-0000-0000-0000DB260000}"/>
    <cellStyle name="Normal 28 3 2 3 2 2 2 3 3" xfId="25048" xr:uid="{00000000-0005-0000-0000-0000D8610000}"/>
    <cellStyle name="Normal 28 3 2 3 2 2 2 5" xfId="20035" xr:uid="{00000000-0005-0000-0000-0000434E0000}"/>
    <cellStyle name="Normal 28 3 2 3 2 2 3" xfId="6586" xr:uid="{00000000-0005-0000-0000-0000BA190000}"/>
    <cellStyle name="Normal 28 3 2 3 2 2 3 2" xfId="16638" xr:uid="{00000000-0005-0000-0000-0000FE400000}"/>
    <cellStyle name="Normal 28 3 2 3 2 2 3 3" xfId="11618" xr:uid="{00000000-0005-0000-0000-0000622D0000}"/>
    <cellStyle name="Normal 28 3 2 3 2 2 3 3 3" xfId="26719" xr:uid="{00000000-0005-0000-0000-00005F680000}"/>
    <cellStyle name="Normal 28 3 2 3 2 2 3 5" xfId="21706" xr:uid="{00000000-0005-0000-0000-0000CA540000}"/>
    <cellStyle name="Normal 28 3 2 3 2 2 4" xfId="13296" xr:uid="{00000000-0005-0000-0000-0000F0330000}"/>
    <cellStyle name="Normal 28 3 2 3 2 2 4 3" xfId="28394" xr:uid="{00000000-0005-0000-0000-0000EA6E0000}"/>
    <cellStyle name="Normal 28 3 2 3 2 2 5" xfId="8275" xr:uid="{00000000-0005-0000-0000-000053200000}"/>
    <cellStyle name="Normal 28 3 2 3 2 2 5 3" xfId="23377" xr:uid="{00000000-0005-0000-0000-0000515B0000}"/>
    <cellStyle name="Normal 28 3 2 3 2 2 7" xfId="18364" xr:uid="{00000000-0005-0000-0000-0000BC470000}"/>
    <cellStyle name="Normal 28 3 2 3 2 3" xfId="4057" xr:uid="{00000000-0005-0000-0000-0000D90F0000}"/>
    <cellStyle name="Normal 28 3 2 3 2 3 2" xfId="14131" xr:uid="{00000000-0005-0000-0000-000033370000}"/>
    <cellStyle name="Normal 28 3 2 3 2 3 2 3" xfId="29229" xr:uid="{00000000-0005-0000-0000-00002D720000}"/>
    <cellStyle name="Normal 28 3 2 3 2 3 3" xfId="9111" xr:uid="{00000000-0005-0000-0000-000097230000}"/>
    <cellStyle name="Normal 28 3 2 3 2 3 3 3" xfId="24212" xr:uid="{00000000-0005-0000-0000-0000945E0000}"/>
    <cellStyle name="Normal 28 3 2 3 2 3 5" xfId="19199" xr:uid="{00000000-0005-0000-0000-0000FF4A0000}"/>
    <cellStyle name="Normal 28 3 2 3 2 4" xfId="5750" xr:uid="{00000000-0005-0000-0000-000076160000}"/>
    <cellStyle name="Normal 28 3 2 3 2 4 2" xfId="15802" xr:uid="{00000000-0005-0000-0000-0000BA3D0000}"/>
    <cellStyle name="Normal 28 3 2 3 2 4 2 3" xfId="30900" xr:uid="{00000000-0005-0000-0000-0000B4780000}"/>
    <cellStyle name="Normal 28 3 2 3 2 4 3" xfId="10782" xr:uid="{00000000-0005-0000-0000-00001E2A0000}"/>
    <cellStyle name="Normal 28 3 2 3 2 4 3 3" xfId="25883" xr:uid="{00000000-0005-0000-0000-00001B650000}"/>
    <cellStyle name="Normal 28 3 2 3 2 4 5" xfId="20870" xr:uid="{00000000-0005-0000-0000-000086510000}"/>
    <cellStyle name="Normal 28 3 2 3 2 5" xfId="12460" xr:uid="{00000000-0005-0000-0000-0000AC300000}"/>
    <cellStyle name="Normal 28 3 2 3 2 5 3" xfId="27558" xr:uid="{00000000-0005-0000-0000-0000A66B0000}"/>
    <cellStyle name="Normal 28 3 2 3 2 6" xfId="7439" xr:uid="{00000000-0005-0000-0000-00000F1D0000}"/>
    <cellStyle name="Normal 28 3 2 3 2 6 3" xfId="22541" xr:uid="{00000000-0005-0000-0000-00000D580000}"/>
    <cellStyle name="Normal 28 3 2 3 2 8" xfId="17528" xr:uid="{00000000-0005-0000-0000-000078440000}"/>
    <cellStyle name="Normal 28 3 2 3 3" xfId="2786" xr:uid="{00000000-0005-0000-0000-0000E20A0000}"/>
    <cellStyle name="Normal 28 3 2 3 3 2" xfId="4476" xr:uid="{00000000-0005-0000-0000-00007C110000}"/>
    <cellStyle name="Normal 28 3 2 3 3 2 2" xfId="14549" xr:uid="{00000000-0005-0000-0000-0000D5380000}"/>
    <cellStyle name="Normal 28 3 2 3 3 2 2 3" xfId="29647" xr:uid="{00000000-0005-0000-0000-0000CF730000}"/>
    <cellStyle name="Normal 28 3 2 3 3 2 3" xfId="9529" xr:uid="{00000000-0005-0000-0000-000039250000}"/>
    <cellStyle name="Normal 28 3 2 3 3 2 3 3" xfId="24630" xr:uid="{00000000-0005-0000-0000-000036600000}"/>
    <cellStyle name="Normal 28 3 2 3 3 2 5" xfId="19617" xr:uid="{00000000-0005-0000-0000-0000A14C0000}"/>
    <cellStyle name="Normal 28 3 2 3 3 3" xfId="6168" xr:uid="{00000000-0005-0000-0000-000018180000}"/>
    <cellStyle name="Normal 28 3 2 3 3 3 2" xfId="16220" xr:uid="{00000000-0005-0000-0000-00005C3F0000}"/>
    <cellStyle name="Normal 28 3 2 3 3 3 3" xfId="11200" xr:uid="{00000000-0005-0000-0000-0000C02B0000}"/>
    <cellStyle name="Normal 28 3 2 3 3 3 3 3" xfId="26301" xr:uid="{00000000-0005-0000-0000-0000BD660000}"/>
    <cellStyle name="Normal 28 3 2 3 3 3 5" xfId="21288" xr:uid="{00000000-0005-0000-0000-000028530000}"/>
    <cellStyle name="Normal 28 3 2 3 3 4" xfId="12878" xr:uid="{00000000-0005-0000-0000-00004E320000}"/>
    <cellStyle name="Normal 28 3 2 3 3 4 3" xfId="27976" xr:uid="{00000000-0005-0000-0000-0000486D0000}"/>
    <cellStyle name="Normal 28 3 2 3 3 5" xfId="7857" xr:uid="{00000000-0005-0000-0000-0000B11E0000}"/>
    <cellStyle name="Normal 28 3 2 3 3 5 3" xfId="22959" xr:uid="{00000000-0005-0000-0000-0000AF590000}"/>
    <cellStyle name="Normal 28 3 2 3 3 7" xfId="17946" xr:uid="{00000000-0005-0000-0000-00001A460000}"/>
    <cellStyle name="Normal 28 3 2 3 4" xfId="3639" xr:uid="{00000000-0005-0000-0000-0000370E0000}"/>
    <cellStyle name="Normal 28 3 2 3 4 2" xfId="13713" xr:uid="{00000000-0005-0000-0000-000091350000}"/>
    <cellStyle name="Normal 28 3 2 3 4 2 3" xfId="28811" xr:uid="{00000000-0005-0000-0000-00008B700000}"/>
    <cellStyle name="Normal 28 3 2 3 4 3" xfId="8693" xr:uid="{00000000-0005-0000-0000-0000F5210000}"/>
    <cellStyle name="Normal 28 3 2 3 4 3 3" xfId="23794" xr:uid="{00000000-0005-0000-0000-0000F25C0000}"/>
    <cellStyle name="Normal 28 3 2 3 4 5" xfId="18781" xr:uid="{00000000-0005-0000-0000-00005D490000}"/>
    <cellStyle name="Normal 28 3 2 3 5" xfId="5332" xr:uid="{00000000-0005-0000-0000-0000D4140000}"/>
    <cellStyle name="Normal 28 3 2 3 5 2" xfId="15384" xr:uid="{00000000-0005-0000-0000-0000183C0000}"/>
    <cellStyle name="Normal 28 3 2 3 5 2 3" xfId="30482" xr:uid="{00000000-0005-0000-0000-000012770000}"/>
    <cellStyle name="Normal 28 3 2 3 5 3" xfId="10364" xr:uid="{00000000-0005-0000-0000-00007C280000}"/>
    <cellStyle name="Normal 28 3 2 3 5 3 3" xfId="25465" xr:uid="{00000000-0005-0000-0000-000079630000}"/>
    <cellStyle name="Normal 28 3 2 3 5 5" xfId="20452" xr:uid="{00000000-0005-0000-0000-0000E44F0000}"/>
    <cellStyle name="Normal 28 3 2 3 6" xfId="12042" xr:uid="{00000000-0005-0000-0000-00000A2F0000}"/>
    <cellStyle name="Normal 28 3 2 3 6 3" xfId="27140" xr:uid="{00000000-0005-0000-0000-0000046A0000}"/>
    <cellStyle name="Normal 28 3 2 3 7" xfId="7021" xr:uid="{00000000-0005-0000-0000-00006D1B0000}"/>
    <cellStyle name="Normal 28 3 2 3 7 3" xfId="22123" xr:uid="{00000000-0005-0000-0000-00006B560000}"/>
    <cellStyle name="Normal 28 3 2 3 9" xfId="17110" xr:uid="{00000000-0005-0000-0000-0000D6420000}"/>
    <cellStyle name="Normal 28 3 2 4" xfId="2157" xr:uid="{00000000-0005-0000-0000-00006D080000}"/>
    <cellStyle name="Normal 28 3 2 4 2" xfId="2996" xr:uid="{00000000-0005-0000-0000-0000B40B0000}"/>
    <cellStyle name="Normal 28 3 2 4 2 2" xfId="4686" xr:uid="{00000000-0005-0000-0000-00004E120000}"/>
    <cellStyle name="Normal 28 3 2 4 2 2 2" xfId="14759" xr:uid="{00000000-0005-0000-0000-0000A7390000}"/>
    <cellStyle name="Normal 28 3 2 4 2 2 2 3" xfId="29857" xr:uid="{00000000-0005-0000-0000-0000A1740000}"/>
    <cellStyle name="Normal 28 3 2 4 2 2 3" xfId="9739" xr:uid="{00000000-0005-0000-0000-00000B260000}"/>
    <cellStyle name="Normal 28 3 2 4 2 2 3 3" xfId="24840" xr:uid="{00000000-0005-0000-0000-000008610000}"/>
    <cellStyle name="Normal 28 3 2 4 2 2 5" xfId="19827" xr:uid="{00000000-0005-0000-0000-0000734D0000}"/>
    <cellStyle name="Normal 28 3 2 4 2 3" xfId="6378" xr:uid="{00000000-0005-0000-0000-0000EA180000}"/>
    <cellStyle name="Normal 28 3 2 4 2 3 2" xfId="16430" xr:uid="{00000000-0005-0000-0000-00002E400000}"/>
    <cellStyle name="Normal 28 3 2 4 2 3 3" xfId="11410" xr:uid="{00000000-0005-0000-0000-0000922C0000}"/>
    <cellStyle name="Normal 28 3 2 4 2 3 3 3" xfId="26511" xr:uid="{00000000-0005-0000-0000-00008F670000}"/>
    <cellStyle name="Normal 28 3 2 4 2 3 5" xfId="21498" xr:uid="{00000000-0005-0000-0000-0000FA530000}"/>
    <cellStyle name="Normal 28 3 2 4 2 4" xfId="13088" xr:uid="{00000000-0005-0000-0000-000020330000}"/>
    <cellStyle name="Normal 28 3 2 4 2 4 3" xfId="28186" xr:uid="{00000000-0005-0000-0000-00001A6E0000}"/>
    <cellStyle name="Normal 28 3 2 4 2 5" xfId="8067" xr:uid="{00000000-0005-0000-0000-0000831F0000}"/>
    <cellStyle name="Normal 28 3 2 4 2 5 3" xfId="23169" xr:uid="{00000000-0005-0000-0000-0000815A0000}"/>
    <cellStyle name="Normal 28 3 2 4 2 7" xfId="18156" xr:uid="{00000000-0005-0000-0000-0000EC460000}"/>
    <cellStyle name="Normal 28 3 2 4 3" xfId="3849" xr:uid="{00000000-0005-0000-0000-0000090F0000}"/>
    <cellStyle name="Normal 28 3 2 4 3 2" xfId="13923" xr:uid="{00000000-0005-0000-0000-000063360000}"/>
    <cellStyle name="Normal 28 3 2 4 3 2 3" xfId="29021" xr:uid="{00000000-0005-0000-0000-00005D710000}"/>
    <cellStyle name="Normal 28 3 2 4 3 3" xfId="8903" xr:uid="{00000000-0005-0000-0000-0000C7220000}"/>
    <cellStyle name="Normal 28 3 2 4 3 3 3" xfId="24004" xr:uid="{00000000-0005-0000-0000-0000C45D0000}"/>
    <cellStyle name="Normal 28 3 2 4 3 5" xfId="18991" xr:uid="{00000000-0005-0000-0000-00002F4A0000}"/>
    <cellStyle name="Normal 28 3 2 4 4" xfId="5542" xr:uid="{00000000-0005-0000-0000-0000A6150000}"/>
    <cellStyle name="Normal 28 3 2 4 4 2" xfId="15594" xr:uid="{00000000-0005-0000-0000-0000EA3C0000}"/>
    <cellStyle name="Normal 28 3 2 4 4 2 3" xfId="30692" xr:uid="{00000000-0005-0000-0000-0000E4770000}"/>
    <cellStyle name="Normal 28 3 2 4 4 3" xfId="10574" xr:uid="{00000000-0005-0000-0000-00004E290000}"/>
    <cellStyle name="Normal 28 3 2 4 4 3 3" xfId="25675" xr:uid="{00000000-0005-0000-0000-00004B640000}"/>
    <cellStyle name="Normal 28 3 2 4 4 5" xfId="20662" xr:uid="{00000000-0005-0000-0000-0000B6500000}"/>
    <cellStyle name="Normal 28 3 2 4 5" xfId="12252" xr:uid="{00000000-0005-0000-0000-0000DC2F0000}"/>
    <cellStyle name="Normal 28 3 2 4 5 3" xfId="27350" xr:uid="{00000000-0005-0000-0000-0000D66A0000}"/>
    <cellStyle name="Normal 28 3 2 4 6" xfId="7231" xr:uid="{00000000-0005-0000-0000-00003F1C0000}"/>
    <cellStyle name="Normal 28 3 2 4 6 3" xfId="22333" xr:uid="{00000000-0005-0000-0000-00003D570000}"/>
    <cellStyle name="Normal 28 3 2 4 8" xfId="17320" xr:uid="{00000000-0005-0000-0000-0000A8430000}"/>
    <cellStyle name="Normal 28 3 2 5" xfId="2578" xr:uid="{00000000-0005-0000-0000-0000120A0000}"/>
    <cellStyle name="Normal 28 3 2 5 2" xfId="4268" xr:uid="{00000000-0005-0000-0000-0000AC100000}"/>
    <cellStyle name="Normal 28 3 2 5 2 2" xfId="14341" xr:uid="{00000000-0005-0000-0000-000005380000}"/>
    <cellStyle name="Normal 28 3 2 5 2 2 3" xfId="29439" xr:uid="{00000000-0005-0000-0000-0000FF720000}"/>
    <cellStyle name="Normal 28 3 2 5 2 3" xfId="9321" xr:uid="{00000000-0005-0000-0000-000069240000}"/>
    <cellStyle name="Normal 28 3 2 5 2 3 3" xfId="24422" xr:uid="{00000000-0005-0000-0000-0000665F0000}"/>
    <cellStyle name="Normal 28 3 2 5 2 5" xfId="19409" xr:uid="{00000000-0005-0000-0000-0000D14B0000}"/>
    <cellStyle name="Normal 28 3 2 5 3" xfId="5960" xr:uid="{00000000-0005-0000-0000-000048170000}"/>
    <cellStyle name="Normal 28 3 2 5 3 2" xfId="16012" xr:uid="{00000000-0005-0000-0000-00008C3E0000}"/>
    <cellStyle name="Normal 28 3 2 5 3 3" xfId="10992" xr:uid="{00000000-0005-0000-0000-0000F02A0000}"/>
    <cellStyle name="Normal 28 3 2 5 3 3 3" xfId="26093" xr:uid="{00000000-0005-0000-0000-0000ED650000}"/>
    <cellStyle name="Normal 28 3 2 5 3 5" xfId="21080" xr:uid="{00000000-0005-0000-0000-000058520000}"/>
    <cellStyle name="Normal 28 3 2 5 4" xfId="12670" xr:uid="{00000000-0005-0000-0000-00007E310000}"/>
    <cellStyle name="Normal 28 3 2 5 4 3" xfId="27768" xr:uid="{00000000-0005-0000-0000-0000786C0000}"/>
    <cellStyle name="Normal 28 3 2 5 5" xfId="7649" xr:uid="{00000000-0005-0000-0000-0000E11D0000}"/>
    <cellStyle name="Normal 28 3 2 5 5 3" xfId="22751" xr:uid="{00000000-0005-0000-0000-0000DF580000}"/>
    <cellStyle name="Normal 28 3 2 5 7" xfId="17738" xr:uid="{00000000-0005-0000-0000-00004A450000}"/>
    <cellStyle name="Normal 28 3 2 6" xfId="3431" xr:uid="{00000000-0005-0000-0000-0000670D0000}"/>
    <cellStyle name="Normal 28 3 2 6 2" xfId="13505" xr:uid="{00000000-0005-0000-0000-0000C1340000}"/>
    <cellStyle name="Normal 28 3 2 6 2 3" xfId="28603" xr:uid="{00000000-0005-0000-0000-0000BB6F0000}"/>
    <cellStyle name="Normal 28 3 2 6 3" xfId="8485" xr:uid="{00000000-0005-0000-0000-000025210000}"/>
    <cellStyle name="Normal 28 3 2 6 3 3" xfId="23586" xr:uid="{00000000-0005-0000-0000-0000225C0000}"/>
    <cellStyle name="Normal 28 3 2 6 5" xfId="18573" xr:uid="{00000000-0005-0000-0000-00008D480000}"/>
    <cellStyle name="Normal 28 3 2 7" xfId="5124" xr:uid="{00000000-0005-0000-0000-000004140000}"/>
    <cellStyle name="Normal 28 3 2 7 2" xfId="15176" xr:uid="{00000000-0005-0000-0000-0000483B0000}"/>
    <cellStyle name="Normal 28 3 2 7 2 3" xfId="30274" xr:uid="{00000000-0005-0000-0000-000042760000}"/>
    <cellStyle name="Normal 28 3 2 7 3" xfId="10156" xr:uid="{00000000-0005-0000-0000-0000AC270000}"/>
    <cellStyle name="Normal 28 3 2 7 3 3" xfId="25257" xr:uid="{00000000-0005-0000-0000-0000A9620000}"/>
    <cellStyle name="Normal 28 3 2 7 5" xfId="20244" xr:uid="{00000000-0005-0000-0000-0000144F0000}"/>
    <cellStyle name="Normal 28 3 2 8" xfId="11834" xr:uid="{00000000-0005-0000-0000-00003A2E0000}"/>
    <cellStyle name="Normal 28 3 2 8 3" xfId="26932" xr:uid="{00000000-0005-0000-0000-000034690000}"/>
    <cellStyle name="Normal 28 3 2 9" xfId="6813" xr:uid="{00000000-0005-0000-0000-00009D1A0000}"/>
    <cellStyle name="Normal 28 3 2 9 3" xfId="21915" xr:uid="{00000000-0005-0000-0000-00009B550000}"/>
    <cellStyle name="Normal 28 3 3" xfId="1777" xr:uid="{00000000-0005-0000-0000-0000F1060000}"/>
    <cellStyle name="Normal 28 3 3 10" xfId="16954" xr:uid="{00000000-0005-0000-0000-00003A420000}"/>
    <cellStyle name="Normal 28 3 3 2" xfId="1996" xr:uid="{00000000-0005-0000-0000-0000CC070000}"/>
    <cellStyle name="Normal 28 3 3 2 2" xfId="2417" xr:uid="{00000000-0005-0000-0000-000071090000}"/>
    <cellStyle name="Normal 28 3 3 2 2 2" xfId="3256" xr:uid="{00000000-0005-0000-0000-0000B80C0000}"/>
    <cellStyle name="Normal 28 3 3 2 2 2 2" xfId="4946" xr:uid="{00000000-0005-0000-0000-000052130000}"/>
    <cellStyle name="Normal 28 3 3 2 2 2 2 2" xfId="15019" xr:uid="{00000000-0005-0000-0000-0000AB3A0000}"/>
    <cellStyle name="Normal 28 3 3 2 2 2 2 2 3" xfId="30117" xr:uid="{00000000-0005-0000-0000-0000A5750000}"/>
    <cellStyle name="Normal 28 3 3 2 2 2 2 3" xfId="9999" xr:uid="{00000000-0005-0000-0000-00000F270000}"/>
    <cellStyle name="Normal 28 3 3 2 2 2 2 3 3" xfId="25100" xr:uid="{00000000-0005-0000-0000-00000C620000}"/>
    <cellStyle name="Normal 28 3 3 2 2 2 2 5" xfId="20087" xr:uid="{00000000-0005-0000-0000-0000774E0000}"/>
    <cellStyle name="Normal 28 3 3 2 2 2 3" xfId="6638" xr:uid="{00000000-0005-0000-0000-0000EE190000}"/>
    <cellStyle name="Normal 28 3 3 2 2 2 3 2" xfId="16690" xr:uid="{00000000-0005-0000-0000-000032410000}"/>
    <cellStyle name="Normal 28 3 3 2 2 2 3 3" xfId="11670" xr:uid="{00000000-0005-0000-0000-0000962D0000}"/>
    <cellStyle name="Normal 28 3 3 2 2 2 3 3 3" xfId="26771" xr:uid="{00000000-0005-0000-0000-000093680000}"/>
    <cellStyle name="Normal 28 3 3 2 2 2 3 5" xfId="21758" xr:uid="{00000000-0005-0000-0000-0000FE540000}"/>
    <cellStyle name="Normal 28 3 3 2 2 2 4" xfId="13348" xr:uid="{00000000-0005-0000-0000-000024340000}"/>
    <cellStyle name="Normal 28 3 3 2 2 2 4 3" xfId="28446" xr:uid="{00000000-0005-0000-0000-00001E6F0000}"/>
    <cellStyle name="Normal 28 3 3 2 2 2 5" xfId="8327" xr:uid="{00000000-0005-0000-0000-000087200000}"/>
    <cellStyle name="Normal 28 3 3 2 2 2 5 3" xfId="23429" xr:uid="{00000000-0005-0000-0000-0000855B0000}"/>
    <cellStyle name="Normal 28 3 3 2 2 2 7" xfId="18416" xr:uid="{00000000-0005-0000-0000-0000F0470000}"/>
    <cellStyle name="Normal 28 3 3 2 2 3" xfId="4109" xr:uid="{00000000-0005-0000-0000-00000D100000}"/>
    <cellStyle name="Normal 28 3 3 2 2 3 2" xfId="14183" xr:uid="{00000000-0005-0000-0000-000067370000}"/>
    <cellStyle name="Normal 28 3 3 2 2 3 2 3" xfId="29281" xr:uid="{00000000-0005-0000-0000-000061720000}"/>
    <cellStyle name="Normal 28 3 3 2 2 3 3" xfId="9163" xr:uid="{00000000-0005-0000-0000-0000CB230000}"/>
    <cellStyle name="Normal 28 3 3 2 2 3 3 3" xfId="24264" xr:uid="{00000000-0005-0000-0000-0000C85E0000}"/>
    <cellStyle name="Normal 28 3 3 2 2 3 5" xfId="19251" xr:uid="{00000000-0005-0000-0000-0000334B0000}"/>
    <cellStyle name="Normal 28 3 3 2 2 4" xfId="5802" xr:uid="{00000000-0005-0000-0000-0000AA160000}"/>
    <cellStyle name="Normal 28 3 3 2 2 4 2" xfId="15854" xr:uid="{00000000-0005-0000-0000-0000EE3D0000}"/>
    <cellStyle name="Normal 28 3 3 2 2 4 3" xfId="10834" xr:uid="{00000000-0005-0000-0000-0000522A0000}"/>
    <cellStyle name="Normal 28 3 3 2 2 4 3 3" xfId="25935" xr:uid="{00000000-0005-0000-0000-00004F650000}"/>
    <cellStyle name="Normal 28 3 3 2 2 4 5" xfId="20922" xr:uid="{00000000-0005-0000-0000-0000BA510000}"/>
    <cellStyle name="Normal 28 3 3 2 2 5" xfId="12512" xr:uid="{00000000-0005-0000-0000-0000E0300000}"/>
    <cellStyle name="Normal 28 3 3 2 2 5 3" xfId="27610" xr:uid="{00000000-0005-0000-0000-0000DA6B0000}"/>
    <cellStyle name="Normal 28 3 3 2 2 6" xfId="7491" xr:uid="{00000000-0005-0000-0000-0000431D0000}"/>
    <cellStyle name="Normal 28 3 3 2 2 6 3" xfId="22593" xr:uid="{00000000-0005-0000-0000-000041580000}"/>
    <cellStyle name="Normal 28 3 3 2 2 8" xfId="17580" xr:uid="{00000000-0005-0000-0000-0000AC440000}"/>
    <cellStyle name="Normal 28 3 3 2 3" xfId="2838" xr:uid="{00000000-0005-0000-0000-0000160B0000}"/>
    <cellStyle name="Normal 28 3 3 2 3 2" xfId="4528" xr:uid="{00000000-0005-0000-0000-0000B0110000}"/>
    <cellStyle name="Normal 28 3 3 2 3 2 2" xfId="14601" xr:uid="{00000000-0005-0000-0000-000009390000}"/>
    <cellStyle name="Normal 28 3 3 2 3 2 2 3" xfId="29699" xr:uid="{00000000-0005-0000-0000-000003740000}"/>
    <cellStyle name="Normal 28 3 3 2 3 2 3" xfId="9581" xr:uid="{00000000-0005-0000-0000-00006D250000}"/>
    <cellStyle name="Normal 28 3 3 2 3 2 3 3" xfId="24682" xr:uid="{00000000-0005-0000-0000-00006A600000}"/>
    <cellStyle name="Normal 28 3 3 2 3 2 5" xfId="19669" xr:uid="{00000000-0005-0000-0000-0000D54C0000}"/>
    <cellStyle name="Normal 28 3 3 2 3 3" xfId="6220" xr:uid="{00000000-0005-0000-0000-00004C180000}"/>
    <cellStyle name="Normal 28 3 3 2 3 3 2" xfId="16272" xr:uid="{00000000-0005-0000-0000-0000903F0000}"/>
    <cellStyle name="Normal 28 3 3 2 3 3 3" xfId="11252" xr:uid="{00000000-0005-0000-0000-0000F42B0000}"/>
    <cellStyle name="Normal 28 3 3 2 3 3 3 3" xfId="26353" xr:uid="{00000000-0005-0000-0000-0000F1660000}"/>
    <cellStyle name="Normal 28 3 3 2 3 3 5" xfId="21340" xr:uid="{00000000-0005-0000-0000-00005C530000}"/>
    <cellStyle name="Normal 28 3 3 2 3 4" xfId="12930" xr:uid="{00000000-0005-0000-0000-000082320000}"/>
    <cellStyle name="Normal 28 3 3 2 3 4 3" xfId="28028" xr:uid="{00000000-0005-0000-0000-00007C6D0000}"/>
    <cellStyle name="Normal 28 3 3 2 3 5" xfId="7909" xr:uid="{00000000-0005-0000-0000-0000E51E0000}"/>
    <cellStyle name="Normal 28 3 3 2 3 5 3" xfId="23011" xr:uid="{00000000-0005-0000-0000-0000E3590000}"/>
    <cellStyle name="Normal 28 3 3 2 3 7" xfId="17998" xr:uid="{00000000-0005-0000-0000-00004E460000}"/>
    <cellStyle name="Normal 28 3 3 2 4" xfId="3691" xr:uid="{00000000-0005-0000-0000-00006B0E0000}"/>
    <cellStyle name="Normal 28 3 3 2 4 2" xfId="13765" xr:uid="{00000000-0005-0000-0000-0000C5350000}"/>
    <cellStyle name="Normal 28 3 3 2 4 2 3" xfId="28863" xr:uid="{00000000-0005-0000-0000-0000BF700000}"/>
    <cellStyle name="Normal 28 3 3 2 4 3" xfId="8745" xr:uid="{00000000-0005-0000-0000-000029220000}"/>
    <cellStyle name="Normal 28 3 3 2 4 3 3" xfId="23846" xr:uid="{00000000-0005-0000-0000-0000265D0000}"/>
    <cellStyle name="Normal 28 3 3 2 4 5" xfId="18833" xr:uid="{00000000-0005-0000-0000-000091490000}"/>
    <cellStyle name="Normal 28 3 3 2 5" xfId="5384" xr:uid="{00000000-0005-0000-0000-000008150000}"/>
    <cellStyle name="Normal 28 3 3 2 5 2" xfId="15436" xr:uid="{00000000-0005-0000-0000-00004C3C0000}"/>
    <cellStyle name="Normal 28 3 3 2 5 2 3" xfId="30534" xr:uid="{00000000-0005-0000-0000-000046770000}"/>
    <cellStyle name="Normal 28 3 3 2 5 3" xfId="10416" xr:uid="{00000000-0005-0000-0000-0000B0280000}"/>
    <cellStyle name="Normal 28 3 3 2 5 3 3" xfId="25517" xr:uid="{00000000-0005-0000-0000-0000AD630000}"/>
    <cellStyle name="Normal 28 3 3 2 5 5" xfId="20504" xr:uid="{00000000-0005-0000-0000-000018500000}"/>
    <cellStyle name="Normal 28 3 3 2 6" xfId="12094" xr:uid="{00000000-0005-0000-0000-00003E2F0000}"/>
    <cellStyle name="Normal 28 3 3 2 6 3" xfId="27192" xr:uid="{00000000-0005-0000-0000-0000386A0000}"/>
    <cellStyle name="Normal 28 3 3 2 7" xfId="7073" xr:uid="{00000000-0005-0000-0000-0000A11B0000}"/>
    <cellStyle name="Normal 28 3 3 2 7 3" xfId="22175" xr:uid="{00000000-0005-0000-0000-00009F560000}"/>
    <cellStyle name="Normal 28 3 3 2 9" xfId="17162" xr:uid="{00000000-0005-0000-0000-00000A430000}"/>
    <cellStyle name="Normal 28 3 3 3" xfId="2209" xr:uid="{00000000-0005-0000-0000-0000A1080000}"/>
    <cellStyle name="Normal 28 3 3 3 2" xfId="3048" xr:uid="{00000000-0005-0000-0000-0000E80B0000}"/>
    <cellStyle name="Normal 28 3 3 3 2 2" xfId="4738" xr:uid="{00000000-0005-0000-0000-000082120000}"/>
    <cellStyle name="Normal 28 3 3 3 2 2 2" xfId="14811" xr:uid="{00000000-0005-0000-0000-0000DB390000}"/>
    <cellStyle name="Normal 28 3 3 3 2 2 2 3" xfId="29909" xr:uid="{00000000-0005-0000-0000-0000D5740000}"/>
    <cellStyle name="Normal 28 3 3 3 2 2 3" xfId="9791" xr:uid="{00000000-0005-0000-0000-00003F260000}"/>
    <cellStyle name="Normal 28 3 3 3 2 2 3 3" xfId="24892" xr:uid="{00000000-0005-0000-0000-00003C610000}"/>
    <cellStyle name="Normal 28 3 3 3 2 2 5" xfId="19879" xr:uid="{00000000-0005-0000-0000-0000A74D0000}"/>
    <cellStyle name="Normal 28 3 3 3 2 3" xfId="6430" xr:uid="{00000000-0005-0000-0000-00001E190000}"/>
    <cellStyle name="Normal 28 3 3 3 2 3 2" xfId="16482" xr:uid="{00000000-0005-0000-0000-000062400000}"/>
    <cellStyle name="Normal 28 3 3 3 2 3 3" xfId="11462" xr:uid="{00000000-0005-0000-0000-0000C62C0000}"/>
    <cellStyle name="Normal 28 3 3 3 2 3 3 3" xfId="26563" xr:uid="{00000000-0005-0000-0000-0000C3670000}"/>
    <cellStyle name="Normal 28 3 3 3 2 3 5" xfId="21550" xr:uid="{00000000-0005-0000-0000-00002E540000}"/>
    <cellStyle name="Normal 28 3 3 3 2 4" xfId="13140" xr:uid="{00000000-0005-0000-0000-000054330000}"/>
    <cellStyle name="Normal 28 3 3 3 2 4 3" xfId="28238" xr:uid="{00000000-0005-0000-0000-00004E6E0000}"/>
    <cellStyle name="Normal 28 3 3 3 2 5" xfId="8119" xr:uid="{00000000-0005-0000-0000-0000B71F0000}"/>
    <cellStyle name="Normal 28 3 3 3 2 5 3" xfId="23221" xr:uid="{00000000-0005-0000-0000-0000B55A0000}"/>
    <cellStyle name="Normal 28 3 3 3 2 7" xfId="18208" xr:uid="{00000000-0005-0000-0000-000020470000}"/>
    <cellStyle name="Normal 28 3 3 3 3" xfId="3901" xr:uid="{00000000-0005-0000-0000-00003D0F0000}"/>
    <cellStyle name="Normal 28 3 3 3 3 2" xfId="13975" xr:uid="{00000000-0005-0000-0000-000097360000}"/>
    <cellStyle name="Normal 28 3 3 3 3 2 3" xfId="29073" xr:uid="{00000000-0005-0000-0000-000091710000}"/>
    <cellStyle name="Normal 28 3 3 3 3 3" xfId="8955" xr:uid="{00000000-0005-0000-0000-0000FB220000}"/>
    <cellStyle name="Normal 28 3 3 3 3 3 3" xfId="24056" xr:uid="{00000000-0005-0000-0000-0000F85D0000}"/>
    <cellStyle name="Normal 28 3 3 3 3 5" xfId="19043" xr:uid="{00000000-0005-0000-0000-0000634A0000}"/>
    <cellStyle name="Normal 28 3 3 3 4" xfId="5594" xr:uid="{00000000-0005-0000-0000-0000DA150000}"/>
    <cellStyle name="Normal 28 3 3 3 4 2" xfId="15646" xr:uid="{00000000-0005-0000-0000-00001E3D0000}"/>
    <cellStyle name="Normal 28 3 3 3 4 2 3" xfId="30744" xr:uid="{00000000-0005-0000-0000-000018780000}"/>
    <cellStyle name="Normal 28 3 3 3 4 3" xfId="10626" xr:uid="{00000000-0005-0000-0000-000082290000}"/>
    <cellStyle name="Normal 28 3 3 3 4 3 3" xfId="25727" xr:uid="{00000000-0005-0000-0000-00007F640000}"/>
    <cellStyle name="Normal 28 3 3 3 4 5" xfId="20714" xr:uid="{00000000-0005-0000-0000-0000EA500000}"/>
    <cellStyle name="Normal 28 3 3 3 5" xfId="12304" xr:uid="{00000000-0005-0000-0000-000010300000}"/>
    <cellStyle name="Normal 28 3 3 3 5 3" xfId="27402" xr:uid="{00000000-0005-0000-0000-00000A6B0000}"/>
    <cellStyle name="Normal 28 3 3 3 6" xfId="7283" xr:uid="{00000000-0005-0000-0000-0000731C0000}"/>
    <cellStyle name="Normal 28 3 3 3 6 3" xfId="22385" xr:uid="{00000000-0005-0000-0000-000071570000}"/>
    <cellStyle name="Normal 28 3 3 3 8" xfId="17372" xr:uid="{00000000-0005-0000-0000-0000DC430000}"/>
    <cellStyle name="Normal 28 3 3 4" xfId="2630" xr:uid="{00000000-0005-0000-0000-0000460A0000}"/>
    <cellStyle name="Normal 28 3 3 4 2" xfId="4320" xr:uid="{00000000-0005-0000-0000-0000E0100000}"/>
    <cellStyle name="Normal 28 3 3 4 2 2" xfId="14393" xr:uid="{00000000-0005-0000-0000-000039380000}"/>
    <cellStyle name="Normal 28 3 3 4 2 2 3" xfId="29491" xr:uid="{00000000-0005-0000-0000-000033730000}"/>
    <cellStyle name="Normal 28 3 3 4 2 3" xfId="9373" xr:uid="{00000000-0005-0000-0000-00009D240000}"/>
    <cellStyle name="Normal 28 3 3 4 2 3 3" xfId="24474" xr:uid="{00000000-0005-0000-0000-00009A5F0000}"/>
    <cellStyle name="Normal 28 3 3 4 2 5" xfId="19461" xr:uid="{00000000-0005-0000-0000-0000054C0000}"/>
    <cellStyle name="Normal 28 3 3 4 3" xfId="6012" xr:uid="{00000000-0005-0000-0000-00007C170000}"/>
    <cellStyle name="Normal 28 3 3 4 3 2" xfId="16064" xr:uid="{00000000-0005-0000-0000-0000C03E0000}"/>
    <cellStyle name="Normal 28 3 3 4 3 3" xfId="11044" xr:uid="{00000000-0005-0000-0000-0000242B0000}"/>
    <cellStyle name="Normal 28 3 3 4 3 3 3" xfId="26145" xr:uid="{00000000-0005-0000-0000-000021660000}"/>
    <cellStyle name="Normal 28 3 3 4 3 5" xfId="21132" xr:uid="{00000000-0005-0000-0000-00008C520000}"/>
    <cellStyle name="Normal 28 3 3 4 4" xfId="12722" xr:uid="{00000000-0005-0000-0000-0000B2310000}"/>
    <cellStyle name="Normal 28 3 3 4 4 3" xfId="27820" xr:uid="{00000000-0005-0000-0000-0000AC6C0000}"/>
    <cellStyle name="Normal 28 3 3 4 5" xfId="7701" xr:uid="{00000000-0005-0000-0000-0000151E0000}"/>
    <cellStyle name="Normal 28 3 3 4 5 3" xfId="22803" xr:uid="{00000000-0005-0000-0000-000013590000}"/>
    <cellStyle name="Normal 28 3 3 4 7" xfId="17790" xr:uid="{00000000-0005-0000-0000-00007E450000}"/>
    <cellStyle name="Normal 28 3 3 5" xfId="3483" xr:uid="{00000000-0005-0000-0000-00009B0D0000}"/>
    <cellStyle name="Normal 28 3 3 5 2" xfId="13557" xr:uid="{00000000-0005-0000-0000-0000F5340000}"/>
    <cellStyle name="Normal 28 3 3 5 2 3" xfId="28655" xr:uid="{00000000-0005-0000-0000-0000EF6F0000}"/>
    <cellStyle name="Normal 28 3 3 5 3" xfId="8537" xr:uid="{00000000-0005-0000-0000-000059210000}"/>
    <cellStyle name="Normal 28 3 3 5 3 3" xfId="23638" xr:uid="{00000000-0005-0000-0000-0000565C0000}"/>
    <cellStyle name="Normal 28 3 3 5 5" xfId="18625" xr:uid="{00000000-0005-0000-0000-0000C1480000}"/>
    <cellStyle name="Normal 28 3 3 6" xfId="5176" xr:uid="{00000000-0005-0000-0000-000038140000}"/>
    <cellStyle name="Normal 28 3 3 6 2" xfId="15228" xr:uid="{00000000-0005-0000-0000-00007C3B0000}"/>
    <cellStyle name="Normal 28 3 3 6 2 3" xfId="30326" xr:uid="{00000000-0005-0000-0000-000076760000}"/>
    <cellStyle name="Normal 28 3 3 6 3" xfId="10208" xr:uid="{00000000-0005-0000-0000-0000E0270000}"/>
    <cellStyle name="Normal 28 3 3 6 3 3" xfId="25309" xr:uid="{00000000-0005-0000-0000-0000DD620000}"/>
    <cellStyle name="Normal 28 3 3 6 5" xfId="20296" xr:uid="{00000000-0005-0000-0000-0000484F0000}"/>
    <cellStyle name="Normal 28 3 3 7" xfId="11886" xr:uid="{00000000-0005-0000-0000-00006E2E0000}"/>
    <cellStyle name="Normal 28 3 3 7 3" xfId="26984" xr:uid="{00000000-0005-0000-0000-000068690000}"/>
    <cellStyle name="Normal 28 3 3 8" xfId="6865" xr:uid="{00000000-0005-0000-0000-0000D11A0000}"/>
    <cellStyle name="Normal 28 3 3 8 3" xfId="21967" xr:uid="{00000000-0005-0000-0000-0000CF550000}"/>
    <cellStyle name="Normal 28 3 4" xfId="1890" xr:uid="{00000000-0005-0000-0000-000062070000}"/>
    <cellStyle name="Normal 28 3 4 2" xfId="2313" xr:uid="{00000000-0005-0000-0000-000009090000}"/>
    <cellStyle name="Normal 28 3 4 2 2" xfId="3152" xr:uid="{00000000-0005-0000-0000-0000500C0000}"/>
    <cellStyle name="Normal 28 3 4 2 2 2" xfId="4842" xr:uid="{00000000-0005-0000-0000-0000EA120000}"/>
    <cellStyle name="Normal 28 3 4 2 2 2 2" xfId="14915" xr:uid="{00000000-0005-0000-0000-0000433A0000}"/>
    <cellStyle name="Normal 28 3 4 2 2 2 2 3" xfId="30013" xr:uid="{00000000-0005-0000-0000-00003D750000}"/>
    <cellStyle name="Normal 28 3 4 2 2 2 3" xfId="9895" xr:uid="{00000000-0005-0000-0000-0000A7260000}"/>
    <cellStyle name="Normal 28 3 4 2 2 2 3 3" xfId="24996" xr:uid="{00000000-0005-0000-0000-0000A4610000}"/>
    <cellStyle name="Normal 28 3 4 2 2 2 5" xfId="19983" xr:uid="{00000000-0005-0000-0000-00000F4E0000}"/>
    <cellStyle name="Normal 28 3 4 2 2 3" xfId="6534" xr:uid="{00000000-0005-0000-0000-000086190000}"/>
    <cellStyle name="Normal 28 3 4 2 2 3 2" xfId="16586" xr:uid="{00000000-0005-0000-0000-0000CA400000}"/>
    <cellStyle name="Normal 28 3 4 2 2 3 3" xfId="11566" xr:uid="{00000000-0005-0000-0000-00002E2D0000}"/>
    <cellStyle name="Normal 28 3 4 2 2 3 3 3" xfId="26667" xr:uid="{00000000-0005-0000-0000-00002B680000}"/>
    <cellStyle name="Normal 28 3 4 2 2 3 5" xfId="21654" xr:uid="{00000000-0005-0000-0000-000096540000}"/>
    <cellStyle name="Normal 28 3 4 2 2 4" xfId="13244" xr:uid="{00000000-0005-0000-0000-0000BC330000}"/>
    <cellStyle name="Normal 28 3 4 2 2 4 3" xfId="28342" xr:uid="{00000000-0005-0000-0000-0000B66E0000}"/>
    <cellStyle name="Normal 28 3 4 2 2 5" xfId="8223" xr:uid="{00000000-0005-0000-0000-00001F200000}"/>
    <cellStyle name="Normal 28 3 4 2 2 5 3" xfId="23325" xr:uid="{00000000-0005-0000-0000-00001D5B0000}"/>
    <cellStyle name="Normal 28 3 4 2 2 7" xfId="18312" xr:uid="{00000000-0005-0000-0000-000088470000}"/>
    <cellStyle name="Normal 28 3 4 2 3" xfId="4005" xr:uid="{00000000-0005-0000-0000-0000A50F0000}"/>
    <cellStyle name="Normal 28 3 4 2 3 2" xfId="14079" xr:uid="{00000000-0005-0000-0000-0000FF360000}"/>
    <cellStyle name="Normal 28 3 4 2 3 2 3" xfId="29177" xr:uid="{00000000-0005-0000-0000-0000F9710000}"/>
    <cellStyle name="Normal 28 3 4 2 3 3" xfId="9059" xr:uid="{00000000-0005-0000-0000-000063230000}"/>
    <cellStyle name="Normal 28 3 4 2 3 3 3" xfId="24160" xr:uid="{00000000-0005-0000-0000-0000605E0000}"/>
    <cellStyle name="Normal 28 3 4 2 3 5" xfId="19147" xr:uid="{00000000-0005-0000-0000-0000CB4A0000}"/>
    <cellStyle name="Normal 28 3 4 2 4" xfId="5698" xr:uid="{00000000-0005-0000-0000-000042160000}"/>
    <cellStyle name="Normal 28 3 4 2 4 2" xfId="15750" xr:uid="{00000000-0005-0000-0000-0000863D0000}"/>
    <cellStyle name="Normal 28 3 4 2 4 2 3" xfId="30848" xr:uid="{00000000-0005-0000-0000-000080780000}"/>
    <cellStyle name="Normal 28 3 4 2 4 3" xfId="10730" xr:uid="{00000000-0005-0000-0000-0000EA290000}"/>
    <cellStyle name="Normal 28 3 4 2 4 3 3" xfId="25831" xr:uid="{00000000-0005-0000-0000-0000E7640000}"/>
    <cellStyle name="Normal 28 3 4 2 4 5" xfId="20818" xr:uid="{00000000-0005-0000-0000-000052510000}"/>
    <cellStyle name="Normal 28 3 4 2 5" xfId="12408" xr:uid="{00000000-0005-0000-0000-000078300000}"/>
    <cellStyle name="Normal 28 3 4 2 5 3" xfId="27506" xr:uid="{00000000-0005-0000-0000-0000726B0000}"/>
    <cellStyle name="Normal 28 3 4 2 6" xfId="7387" xr:uid="{00000000-0005-0000-0000-0000DB1C0000}"/>
    <cellStyle name="Normal 28 3 4 2 6 3" xfId="22489" xr:uid="{00000000-0005-0000-0000-0000D9570000}"/>
    <cellStyle name="Normal 28 3 4 2 8" xfId="17476" xr:uid="{00000000-0005-0000-0000-000044440000}"/>
    <cellStyle name="Normal 28 3 4 3" xfId="2734" xr:uid="{00000000-0005-0000-0000-0000AE0A0000}"/>
    <cellStyle name="Normal 28 3 4 3 2" xfId="4424" xr:uid="{00000000-0005-0000-0000-000048110000}"/>
    <cellStyle name="Normal 28 3 4 3 2 2" xfId="14497" xr:uid="{00000000-0005-0000-0000-0000A1380000}"/>
    <cellStyle name="Normal 28 3 4 3 2 2 3" xfId="29595" xr:uid="{00000000-0005-0000-0000-00009B730000}"/>
    <cellStyle name="Normal 28 3 4 3 2 3" xfId="9477" xr:uid="{00000000-0005-0000-0000-000005250000}"/>
    <cellStyle name="Normal 28 3 4 3 2 3 3" xfId="24578" xr:uid="{00000000-0005-0000-0000-000002600000}"/>
    <cellStyle name="Normal 28 3 4 3 2 5" xfId="19565" xr:uid="{00000000-0005-0000-0000-00006D4C0000}"/>
    <cellStyle name="Normal 28 3 4 3 3" xfId="6116" xr:uid="{00000000-0005-0000-0000-0000E4170000}"/>
    <cellStyle name="Normal 28 3 4 3 3 2" xfId="16168" xr:uid="{00000000-0005-0000-0000-0000283F0000}"/>
    <cellStyle name="Normal 28 3 4 3 3 3" xfId="11148" xr:uid="{00000000-0005-0000-0000-00008C2B0000}"/>
    <cellStyle name="Normal 28 3 4 3 3 3 3" xfId="26249" xr:uid="{00000000-0005-0000-0000-000089660000}"/>
    <cellStyle name="Normal 28 3 4 3 3 5" xfId="21236" xr:uid="{00000000-0005-0000-0000-0000F4520000}"/>
    <cellStyle name="Normal 28 3 4 3 4" xfId="12826" xr:uid="{00000000-0005-0000-0000-00001A320000}"/>
    <cellStyle name="Normal 28 3 4 3 4 3" xfId="27924" xr:uid="{00000000-0005-0000-0000-0000146D0000}"/>
    <cellStyle name="Normal 28 3 4 3 5" xfId="7805" xr:uid="{00000000-0005-0000-0000-00007D1E0000}"/>
    <cellStyle name="Normal 28 3 4 3 5 3" xfId="22907" xr:uid="{00000000-0005-0000-0000-00007B590000}"/>
    <cellStyle name="Normal 28 3 4 3 7" xfId="17894" xr:uid="{00000000-0005-0000-0000-0000E6450000}"/>
    <cellStyle name="Normal 28 3 4 4" xfId="3587" xr:uid="{00000000-0005-0000-0000-0000030E0000}"/>
    <cellStyle name="Normal 28 3 4 4 2" xfId="13661" xr:uid="{00000000-0005-0000-0000-00005D350000}"/>
    <cellStyle name="Normal 28 3 4 4 2 3" xfId="28759" xr:uid="{00000000-0005-0000-0000-000057700000}"/>
    <cellStyle name="Normal 28 3 4 4 3" xfId="8641" xr:uid="{00000000-0005-0000-0000-0000C1210000}"/>
    <cellStyle name="Normal 28 3 4 4 3 3" xfId="23742" xr:uid="{00000000-0005-0000-0000-0000BE5C0000}"/>
    <cellStyle name="Normal 28 3 4 4 5" xfId="18729" xr:uid="{00000000-0005-0000-0000-000029490000}"/>
    <cellStyle name="Normal 28 3 4 5" xfId="5280" xr:uid="{00000000-0005-0000-0000-0000A0140000}"/>
    <cellStyle name="Normal 28 3 4 5 2" xfId="15332" xr:uid="{00000000-0005-0000-0000-0000E43B0000}"/>
    <cellStyle name="Normal 28 3 4 5 2 3" xfId="30430" xr:uid="{00000000-0005-0000-0000-0000DE760000}"/>
    <cellStyle name="Normal 28 3 4 5 3" xfId="10312" xr:uid="{00000000-0005-0000-0000-000048280000}"/>
    <cellStyle name="Normal 28 3 4 5 3 3" xfId="25413" xr:uid="{00000000-0005-0000-0000-000045630000}"/>
    <cellStyle name="Normal 28 3 4 5 5" xfId="20400" xr:uid="{00000000-0005-0000-0000-0000B04F0000}"/>
    <cellStyle name="Normal 28 3 4 6" xfId="11990" xr:uid="{00000000-0005-0000-0000-0000D62E0000}"/>
    <cellStyle name="Normal 28 3 4 6 3" xfId="27088" xr:uid="{00000000-0005-0000-0000-0000D0690000}"/>
    <cellStyle name="Normal 28 3 4 7" xfId="6969" xr:uid="{00000000-0005-0000-0000-0000391B0000}"/>
    <cellStyle name="Normal 28 3 4 7 3" xfId="22071" xr:uid="{00000000-0005-0000-0000-000037560000}"/>
    <cellStyle name="Normal 28 3 4 9" xfId="17058" xr:uid="{00000000-0005-0000-0000-0000A2420000}"/>
    <cellStyle name="Normal 28 3 5" xfId="2103" xr:uid="{00000000-0005-0000-0000-000037080000}"/>
    <cellStyle name="Normal 28 3 5 2" xfId="2944" xr:uid="{00000000-0005-0000-0000-0000800B0000}"/>
    <cellStyle name="Normal 28 3 5 2 2" xfId="4634" xr:uid="{00000000-0005-0000-0000-00001A120000}"/>
    <cellStyle name="Normal 28 3 5 2 2 2" xfId="14707" xr:uid="{00000000-0005-0000-0000-000073390000}"/>
    <cellStyle name="Normal 28 3 5 2 2 2 3" xfId="29805" xr:uid="{00000000-0005-0000-0000-00006D740000}"/>
    <cellStyle name="Normal 28 3 5 2 2 3" xfId="9687" xr:uid="{00000000-0005-0000-0000-0000D7250000}"/>
    <cellStyle name="Normal 28 3 5 2 2 3 3" xfId="24788" xr:uid="{00000000-0005-0000-0000-0000D4600000}"/>
    <cellStyle name="Normal 28 3 5 2 2 5" xfId="19775" xr:uid="{00000000-0005-0000-0000-00003F4D0000}"/>
    <cellStyle name="Normal 28 3 5 2 3" xfId="6326" xr:uid="{00000000-0005-0000-0000-0000B6180000}"/>
    <cellStyle name="Normal 28 3 5 2 3 2" xfId="16378" xr:uid="{00000000-0005-0000-0000-0000FA3F0000}"/>
    <cellStyle name="Normal 28 3 5 2 3 3" xfId="11358" xr:uid="{00000000-0005-0000-0000-00005E2C0000}"/>
    <cellStyle name="Normal 28 3 5 2 3 3 3" xfId="26459" xr:uid="{00000000-0005-0000-0000-00005B670000}"/>
    <cellStyle name="Normal 28 3 5 2 3 5" xfId="21446" xr:uid="{00000000-0005-0000-0000-0000C6530000}"/>
    <cellStyle name="Normal 28 3 5 2 4" xfId="13036" xr:uid="{00000000-0005-0000-0000-0000EC320000}"/>
    <cellStyle name="Normal 28 3 5 2 4 3" xfId="28134" xr:uid="{00000000-0005-0000-0000-0000E66D0000}"/>
    <cellStyle name="Normal 28 3 5 2 5" xfId="8015" xr:uid="{00000000-0005-0000-0000-00004F1F0000}"/>
    <cellStyle name="Normal 28 3 5 2 5 3" xfId="23117" xr:uid="{00000000-0005-0000-0000-00004D5A0000}"/>
    <cellStyle name="Normal 28 3 5 2 7" xfId="18104" xr:uid="{00000000-0005-0000-0000-0000B8460000}"/>
    <cellStyle name="Normal 28 3 5 3" xfId="3797" xr:uid="{00000000-0005-0000-0000-0000D50E0000}"/>
    <cellStyle name="Normal 28 3 5 3 2" xfId="13871" xr:uid="{00000000-0005-0000-0000-00002F360000}"/>
    <cellStyle name="Normal 28 3 5 3 2 3" xfId="28969" xr:uid="{00000000-0005-0000-0000-000029710000}"/>
    <cellStyle name="Normal 28 3 5 3 3" xfId="8851" xr:uid="{00000000-0005-0000-0000-000093220000}"/>
    <cellStyle name="Normal 28 3 5 3 3 3" xfId="23952" xr:uid="{00000000-0005-0000-0000-0000905D0000}"/>
    <cellStyle name="Normal 28 3 5 3 5" xfId="18939" xr:uid="{00000000-0005-0000-0000-0000FB490000}"/>
    <cellStyle name="Normal 28 3 5 4" xfId="5490" xr:uid="{00000000-0005-0000-0000-000072150000}"/>
    <cellStyle name="Normal 28 3 5 4 2" xfId="15542" xr:uid="{00000000-0005-0000-0000-0000B63C0000}"/>
    <cellStyle name="Normal 28 3 5 4 2 3" xfId="30640" xr:uid="{00000000-0005-0000-0000-0000B0770000}"/>
    <cellStyle name="Normal 28 3 5 4 3" xfId="10522" xr:uid="{00000000-0005-0000-0000-00001A290000}"/>
    <cellStyle name="Normal 28 3 5 4 3 3" xfId="25623" xr:uid="{00000000-0005-0000-0000-000017640000}"/>
    <cellStyle name="Normal 28 3 5 4 5" xfId="20610" xr:uid="{00000000-0005-0000-0000-000082500000}"/>
    <cellStyle name="Normal 28 3 5 5" xfId="12200" xr:uid="{00000000-0005-0000-0000-0000A82F0000}"/>
    <cellStyle name="Normal 28 3 5 5 3" xfId="27298" xr:uid="{00000000-0005-0000-0000-0000A26A0000}"/>
    <cellStyle name="Normal 28 3 5 6" xfId="7179" xr:uid="{00000000-0005-0000-0000-00000B1C0000}"/>
    <cellStyle name="Normal 28 3 5 6 3" xfId="22281" xr:uid="{00000000-0005-0000-0000-000009570000}"/>
    <cellStyle name="Normal 28 3 5 8" xfId="17268" xr:uid="{00000000-0005-0000-0000-000074430000}"/>
    <cellStyle name="Normal 28 3 6" xfId="2524" xr:uid="{00000000-0005-0000-0000-0000DC090000}"/>
    <cellStyle name="Normal 28 3 6 2" xfId="4216" xr:uid="{00000000-0005-0000-0000-000078100000}"/>
    <cellStyle name="Normal 28 3 6 2 2" xfId="14289" xr:uid="{00000000-0005-0000-0000-0000D1370000}"/>
    <cellStyle name="Normal 28 3 6 2 2 3" xfId="29387" xr:uid="{00000000-0005-0000-0000-0000CB720000}"/>
    <cellStyle name="Normal 28 3 6 2 3" xfId="9269" xr:uid="{00000000-0005-0000-0000-000035240000}"/>
    <cellStyle name="Normal 28 3 6 2 3 3" xfId="24370" xr:uid="{00000000-0005-0000-0000-0000325F0000}"/>
    <cellStyle name="Normal 28 3 6 2 5" xfId="19357" xr:uid="{00000000-0005-0000-0000-00009D4B0000}"/>
    <cellStyle name="Normal 28 3 6 3" xfId="5908" xr:uid="{00000000-0005-0000-0000-000014170000}"/>
    <cellStyle name="Normal 28 3 6 3 2" xfId="15960" xr:uid="{00000000-0005-0000-0000-0000583E0000}"/>
    <cellStyle name="Normal 28 3 6 3 3" xfId="10940" xr:uid="{00000000-0005-0000-0000-0000BC2A0000}"/>
    <cellStyle name="Normal 28 3 6 3 3 3" xfId="26041" xr:uid="{00000000-0005-0000-0000-0000B9650000}"/>
    <cellStyle name="Normal 28 3 6 3 5" xfId="21028" xr:uid="{00000000-0005-0000-0000-000024520000}"/>
    <cellStyle name="Normal 28 3 6 4" xfId="12618" xr:uid="{00000000-0005-0000-0000-00004A310000}"/>
    <cellStyle name="Normal 28 3 6 4 3" xfId="27716" xr:uid="{00000000-0005-0000-0000-0000446C0000}"/>
    <cellStyle name="Normal 28 3 6 5" xfId="7597" xr:uid="{00000000-0005-0000-0000-0000AD1D0000}"/>
    <cellStyle name="Normal 28 3 6 5 3" xfId="22699" xr:uid="{00000000-0005-0000-0000-0000AB580000}"/>
    <cellStyle name="Normal 28 3 6 7" xfId="17686" xr:uid="{00000000-0005-0000-0000-000016450000}"/>
    <cellStyle name="Normal 28 3 7" xfId="3375" xr:uid="{00000000-0005-0000-0000-00002F0D0000}"/>
    <cellStyle name="Normal 28 3 7 2" xfId="13453" xr:uid="{00000000-0005-0000-0000-00008D340000}"/>
    <cellStyle name="Normal 28 3 7 2 3" xfId="28551" xr:uid="{00000000-0005-0000-0000-0000876F0000}"/>
    <cellStyle name="Normal 28 3 7 3" xfId="8433" xr:uid="{00000000-0005-0000-0000-0000F1200000}"/>
    <cellStyle name="Normal 28 3 7 3 3" xfId="23534" xr:uid="{00000000-0005-0000-0000-0000EE5B0000}"/>
    <cellStyle name="Normal 28 3 7 5" xfId="18521" xr:uid="{00000000-0005-0000-0000-000059480000}"/>
    <cellStyle name="Normal 28 3 8" xfId="5069" xr:uid="{00000000-0005-0000-0000-0000CD130000}"/>
    <cellStyle name="Normal 28 3 8 2" xfId="15124" xr:uid="{00000000-0005-0000-0000-0000143B0000}"/>
    <cellStyle name="Normal 28 3 8 2 3" xfId="30222" xr:uid="{00000000-0005-0000-0000-00000E760000}"/>
    <cellStyle name="Normal 28 3 8 3" xfId="10104" xr:uid="{00000000-0005-0000-0000-000078270000}"/>
    <cellStyle name="Normal 28 3 8 3 3" xfId="25205" xr:uid="{00000000-0005-0000-0000-000075620000}"/>
    <cellStyle name="Normal 28 3 8 5" xfId="20192" xr:uid="{00000000-0005-0000-0000-0000E04E0000}"/>
    <cellStyle name="Normal 28 3 9" xfId="11780" xr:uid="{00000000-0005-0000-0000-0000042E0000}"/>
    <cellStyle name="Normal 28 3 9 3" xfId="26880" xr:uid="{00000000-0005-0000-0000-000000690000}"/>
    <cellStyle name="Normal 28_Sheet2" xfId="1048" xr:uid="{00000000-0005-0000-0000-000018040000}"/>
    <cellStyle name="Normal 29" xfId="950" xr:uid="{00000000-0005-0000-0000-0000B6030000}"/>
    <cellStyle name="Normal 29 2" xfId="951" xr:uid="{00000000-0005-0000-0000-0000B7030000}"/>
    <cellStyle name="Normal 29 2 3" xfId="328" xr:uid="{00000000-0005-0000-0000-000048010000}"/>
    <cellStyle name="Normal 29 2 3 2" xfId="330" xr:uid="{00000000-0005-0000-0000-00004A010000}"/>
    <cellStyle name="Normal 29_Sheet2" xfId="1047" xr:uid="{00000000-0005-0000-0000-000017040000}"/>
    <cellStyle name="Normal 3" xfId="128" xr:uid="{00000000-0005-0000-0000-000080000000}"/>
    <cellStyle name="Normal 3 2" xfId="129" xr:uid="{00000000-0005-0000-0000-000081000000}"/>
    <cellStyle name="Normal 3 2 2" xfId="779" xr:uid="{00000000-0005-0000-0000-00000B030000}"/>
    <cellStyle name="Normal 3 2 2 10" xfId="6760" xr:uid="{00000000-0005-0000-0000-0000681A0000}"/>
    <cellStyle name="Normal 3 2 2 10 3" xfId="21864" xr:uid="{00000000-0005-0000-0000-000068550000}"/>
    <cellStyle name="Normal 3 2 2 12" xfId="16849" xr:uid="{00000000-0005-0000-0000-0000D1410000}"/>
    <cellStyle name="Normal 3 2 2 13" xfId="1431" xr:uid="{00000000-0005-0000-0000-000097050000}"/>
    <cellStyle name="Normal 3 2 2 2" xfId="1724" xr:uid="{00000000-0005-0000-0000-0000BC060000}"/>
    <cellStyle name="Normal 3 2 2 2 11" xfId="16903" xr:uid="{00000000-0005-0000-0000-000007420000}"/>
    <cellStyle name="Normal 3 2 2 2 2" xfId="1832" xr:uid="{00000000-0005-0000-0000-000028070000}"/>
    <cellStyle name="Normal 3 2 2 2 2 10" xfId="17007" xr:uid="{00000000-0005-0000-0000-00006F420000}"/>
    <cellStyle name="Normal 3 2 2 2 2 2" xfId="2049" xr:uid="{00000000-0005-0000-0000-000001080000}"/>
    <cellStyle name="Normal 3 2 2 2 2 2 2" xfId="2470" xr:uid="{00000000-0005-0000-0000-0000A6090000}"/>
    <cellStyle name="Normal 3 2 2 2 2 2 2 2" xfId="3309" xr:uid="{00000000-0005-0000-0000-0000ED0C0000}"/>
    <cellStyle name="Normal 3 2 2 2 2 2 2 2 2" xfId="4999" xr:uid="{00000000-0005-0000-0000-000087130000}"/>
    <cellStyle name="Normal 3 2 2 2 2 2 2 2 2 2" xfId="15072" xr:uid="{00000000-0005-0000-0000-0000E03A0000}"/>
    <cellStyle name="Normal 3 2 2 2 2 2 2 2 2 2 3" xfId="30170" xr:uid="{00000000-0005-0000-0000-0000DA750000}"/>
    <cellStyle name="Normal 3 2 2 2 2 2 2 2 2 3" xfId="10052" xr:uid="{00000000-0005-0000-0000-000044270000}"/>
    <cellStyle name="Normal 3 2 2 2 2 2 2 2 2 3 3" xfId="25153" xr:uid="{00000000-0005-0000-0000-000041620000}"/>
    <cellStyle name="Normal 3 2 2 2 2 2 2 2 2 5" xfId="20140" xr:uid="{00000000-0005-0000-0000-0000AC4E0000}"/>
    <cellStyle name="Normal 3 2 2 2 2 2 2 2 3" xfId="6691" xr:uid="{00000000-0005-0000-0000-0000231A0000}"/>
    <cellStyle name="Normal 3 2 2 2 2 2 2 2 3 2" xfId="16743" xr:uid="{00000000-0005-0000-0000-000067410000}"/>
    <cellStyle name="Normal 3 2 2 2 2 2 2 2 3 3" xfId="11723" xr:uid="{00000000-0005-0000-0000-0000CB2D0000}"/>
    <cellStyle name="Normal 3 2 2 2 2 2 2 2 3 3 3" xfId="26824" xr:uid="{00000000-0005-0000-0000-0000C8680000}"/>
    <cellStyle name="Normal 3 2 2 2 2 2 2 2 3 5" xfId="21811" xr:uid="{00000000-0005-0000-0000-000033550000}"/>
    <cellStyle name="Normal 3 2 2 2 2 2 2 2 4" xfId="13401" xr:uid="{00000000-0005-0000-0000-000059340000}"/>
    <cellStyle name="Normal 3 2 2 2 2 2 2 2 4 3" xfId="28499" xr:uid="{00000000-0005-0000-0000-0000536F0000}"/>
    <cellStyle name="Normal 3 2 2 2 2 2 2 2 5" xfId="8380" xr:uid="{00000000-0005-0000-0000-0000BC200000}"/>
    <cellStyle name="Normal 3 2 2 2 2 2 2 2 5 3" xfId="23482" xr:uid="{00000000-0005-0000-0000-0000BA5B0000}"/>
    <cellStyle name="Normal 3 2 2 2 2 2 2 2 7" xfId="18469" xr:uid="{00000000-0005-0000-0000-000025480000}"/>
    <cellStyle name="Normal 3 2 2 2 2 2 2 3" xfId="4162" xr:uid="{00000000-0005-0000-0000-000042100000}"/>
    <cellStyle name="Normal 3 2 2 2 2 2 2 3 2" xfId="14236" xr:uid="{00000000-0005-0000-0000-00009C370000}"/>
    <cellStyle name="Normal 3 2 2 2 2 2 2 3 2 3" xfId="29334" xr:uid="{00000000-0005-0000-0000-000096720000}"/>
    <cellStyle name="Normal 3 2 2 2 2 2 2 3 3" xfId="9216" xr:uid="{00000000-0005-0000-0000-000000240000}"/>
    <cellStyle name="Normal 3 2 2 2 2 2 2 3 3 3" xfId="24317" xr:uid="{00000000-0005-0000-0000-0000FD5E0000}"/>
    <cellStyle name="Normal 3 2 2 2 2 2 2 3 5" xfId="19304" xr:uid="{00000000-0005-0000-0000-0000684B0000}"/>
    <cellStyle name="Normal 3 2 2 2 2 2 2 4" xfId="5855" xr:uid="{00000000-0005-0000-0000-0000DF160000}"/>
    <cellStyle name="Normal 3 2 2 2 2 2 2 4 2" xfId="15907" xr:uid="{00000000-0005-0000-0000-0000233E0000}"/>
    <cellStyle name="Normal 3 2 2 2 2 2 2 4 3" xfId="10887" xr:uid="{00000000-0005-0000-0000-0000872A0000}"/>
    <cellStyle name="Normal 3 2 2 2 2 2 2 4 3 3" xfId="25988" xr:uid="{00000000-0005-0000-0000-000084650000}"/>
    <cellStyle name="Normal 3 2 2 2 2 2 2 4 5" xfId="20975" xr:uid="{00000000-0005-0000-0000-0000EF510000}"/>
    <cellStyle name="Normal 3 2 2 2 2 2 2 5" xfId="12565" xr:uid="{00000000-0005-0000-0000-000015310000}"/>
    <cellStyle name="Normal 3 2 2 2 2 2 2 5 3" xfId="27663" xr:uid="{00000000-0005-0000-0000-00000F6C0000}"/>
    <cellStyle name="Normal 3 2 2 2 2 2 2 6" xfId="7544" xr:uid="{00000000-0005-0000-0000-0000781D0000}"/>
    <cellStyle name="Normal 3 2 2 2 2 2 2 6 3" xfId="22646" xr:uid="{00000000-0005-0000-0000-000076580000}"/>
    <cellStyle name="Normal 3 2 2 2 2 2 2 8" xfId="17633" xr:uid="{00000000-0005-0000-0000-0000E1440000}"/>
    <cellStyle name="Normal 3 2 2 2 2 2 3" xfId="2891" xr:uid="{00000000-0005-0000-0000-00004B0B0000}"/>
    <cellStyle name="Normal 3 2 2 2 2 2 3 2" xfId="4581" xr:uid="{00000000-0005-0000-0000-0000E5110000}"/>
    <cellStyle name="Normal 3 2 2 2 2 2 3 2 2" xfId="14654" xr:uid="{00000000-0005-0000-0000-00003E390000}"/>
    <cellStyle name="Normal 3 2 2 2 2 2 3 2 2 3" xfId="29752" xr:uid="{00000000-0005-0000-0000-000038740000}"/>
    <cellStyle name="Normal 3 2 2 2 2 2 3 2 3" xfId="9634" xr:uid="{00000000-0005-0000-0000-0000A2250000}"/>
    <cellStyle name="Normal 3 2 2 2 2 2 3 2 3 3" xfId="24735" xr:uid="{00000000-0005-0000-0000-00009F600000}"/>
    <cellStyle name="Normal 3 2 2 2 2 2 3 2 5" xfId="19722" xr:uid="{00000000-0005-0000-0000-00000A4D0000}"/>
    <cellStyle name="Normal 3 2 2 2 2 2 3 3" xfId="6273" xr:uid="{00000000-0005-0000-0000-000081180000}"/>
    <cellStyle name="Normal 3 2 2 2 2 2 3 3 2" xfId="16325" xr:uid="{00000000-0005-0000-0000-0000C53F0000}"/>
    <cellStyle name="Normal 3 2 2 2 2 2 3 3 3" xfId="11305" xr:uid="{00000000-0005-0000-0000-0000292C0000}"/>
    <cellStyle name="Normal 3 2 2 2 2 2 3 3 3 3" xfId="26406" xr:uid="{00000000-0005-0000-0000-000026670000}"/>
    <cellStyle name="Normal 3 2 2 2 2 2 3 3 5" xfId="21393" xr:uid="{00000000-0005-0000-0000-000091530000}"/>
    <cellStyle name="Normal 3 2 2 2 2 2 3 4" xfId="12983" xr:uid="{00000000-0005-0000-0000-0000B7320000}"/>
    <cellStyle name="Normal 3 2 2 2 2 2 3 4 3" xfId="28081" xr:uid="{00000000-0005-0000-0000-0000B16D0000}"/>
    <cellStyle name="Normal 3 2 2 2 2 2 3 5" xfId="7962" xr:uid="{00000000-0005-0000-0000-00001A1F0000}"/>
    <cellStyle name="Normal 3 2 2 2 2 2 3 5 3" xfId="23064" xr:uid="{00000000-0005-0000-0000-0000185A0000}"/>
    <cellStyle name="Normal 3 2 2 2 2 2 3 7" xfId="18051" xr:uid="{00000000-0005-0000-0000-000083460000}"/>
    <cellStyle name="Normal 3 2 2 2 2 2 4" xfId="3744" xr:uid="{00000000-0005-0000-0000-0000A00E0000}"/>
    <cellStyle name="Normal 3 2 2 2 2 2 4 2" xfId="13818" xr:uid="{00000000-0005-0000-0000-0000FA350000}"/>
    <cellStyle name="Normal 3 2 2 2 2 2 4 2 3" xfId="28916" xr:uid="{00000000-0005-0000-0000-0000F4700000}"/>
    <cellStyle name="Normal 3 2 2 2 2 2 4 3" xfId="8798" xr:uid="{00000000-0005-0000-0000-00005E220000}"/>
    <cellStyle name="Normal 3 2 2 2 2 2 4 3 3" xfId="23899" xr:uid="{00000000-0005-0000-0000-00005B5D0000}"/>
    <cellStyle name="Normal 3 2 2 2 2 2 4 5" xfId="18886" xr:uid="{00000000-0005-0000-0000-0000C6490000}"/>
    <cellStyle name="Normal 3 2 2 2 2 2 5" xfId="5437" xr:uid="{00000000-0005-0000-0000-00003D150000}"/>
    <cellStyle name="Normal 3 2 2 2 2 2 5 2" xfId="15489" xr:uid="{00000000-0005-0000-0000-0000813C0000}"/>
    <cellStyle name="Normal 3 2 2 2 2 2 5 2 3" xfId="30587" xr:uid="{00000000-0005-0000-0000-00007B770000}"/>
    <cellStyle name="Normal 3 2 2 2 2 2 5 3" xfId="10469" xr:uid="{00000000-0005-0000-0000-0000E5280000}"/>
    <cellStyle name="Normal 3 2 2 2 2 2 5 3 3" xfId="25570" xr:uid="{00000000-0005-0000-0000-0000E2630000}"/>
    <cellStyle name="Normal 3 2 2 2 2 2 5 5" xfId="20557" xr:uid="{00000000-0005-0000-0000-00004D500000}"/>
    <cellStyle name="Normal 3 2 2 2 2 2 6" xfId="12147" xr:uid="{00000000-0005-0000-0000-0000732F0000}"/>
    <cellStyle name="Normal 3 2 2 2 2 2 6 3" xfId="27245" xr:uid="{00000000-0005-0000-0000-00006D6A0000}"/>
    <cellStyle name="Normal 3 2 2 2 2 2 7" xfId="7126" xr:uid="{00000000-0005-0000-0000-0000D61B0000}"/>
    <cellStyle name="Normal 3 2 2 2 2 2 7 3" xfId="22228" xr:uid="{00000000-0005-0000-0000-0000D4560000}"/>
    <cellStyle name="Normal 3 2 2 2 2 2 9" xfId="17215" xr:uid="{00000000-0005-0000-0000-00003F430000}"/>
    <cellStyle name="Normal 3 2 2 2 2 3" xfId="2262" xr:uid="{00000000-0005-0000-0000-0000D6080000}"/>
    <cellStyle name="Normal 3 2 2 2 2 3 2" xfId="3101" xr:uid="{00000000-0005-0000-0000-00001D0C0000}"/>
    <cellStyle name="Normal 3 2 2 2 2 3 2 2" xfId="4791" xr:uid="{00000000-0005-0000-0000-0000B7120000}"/>
    <cellStyle name="Normal 3 2 2 2 2 3 2 2 2" xfId="14864" xr:uid="{00000000-0005-0000-0000-0000103A0000}"/>
    <cellStyle name="Normal 3 2 2 2 2 3 2 2 2 3" xfId="29962" xr:uid="{00000000-0005-0000-0000-00000A750000}"/>
    <cellStyle name="Normal 3 2 2 2 2 3 2 2 3" xfId="9844" xr:uid="{00000000-0005-0000-0000-000074260000}"/>
    <cellStyle name="Normal 3 2 2 2 2 3 2 2 3 3" xfId="24945" xr:uid="{00000000-0005-0000-0000-000071610000}"/>
    <cellStyle name="Normal 3 2 2 2 2 3 2 2 5" xfId="19932" xr:uid="{00000000-0005-0000-0000-0000DC4D0000}"/>
    <cellStyle name="Normal 3 2 2 2 2 3 2 3" xfId="6483" xr:uid="{00000000-0005-0000-0000-000053190000}"/>
    <cellStyle name="Normal 3 2 2 2 2 3 2 3 2" xfId="16535" xr:uid="{00000000-0005-0000-0000-000097400000}"/>
    <cellStyle name="Normal 3 2 2 2 2 3 2 3 3" xfId="11515" xr:uid="{00000000-0005-0000-0000-0000FB2C0000}"/>
    <cellStyle name="Normal 3 2 2 2 2 3 2 3 3 3" xfId="26616" xr:uid="{00000000-0005-0000-0000-0000F8670000}"/>
    <cellStyle name="Normal 3 2 2 2 2 3 2 3 5" xfId="21603" xr:uid="{00000000-0005-0000-0000-000063540000}"/>
    <cellStyle name="Normal 3 2 2 2 2 3 2 4" xfId="13193" xr:uid="{00000000-0005-0000-0000-000089330000}"/>
    <cellStyle name="Normal 3 2 2 2 2 3 2 4 3" xfId="28291" xr:uid="{00000000-0005-0000-0000-0000836E0000}"/>
    <cellStyle name="Normal 3 2 2 2 2 3 2 5" xfId="8172" xr:uid="{00000000-0005-0000-0000-0000EC1F0000}"/>
    <cellStyle name="Normal 3 2 2 2 2 3 2 5 3" xfId="23274" xr:uid="{00000000-0005-0000-0000-0000EA5A0000}"/>
    <cellStyle name="Normal 3 2 2 2 2 3 2 7" xfId="18261" xr:uid="{00000000-0005-0000-0000-000055470000}"/>
    <cellStyle name="Normal 3 2 2 2 2 3 3" xfId="3954" xr:uid="{00000000-0005-0000-0000-0000720F0000}"/>
    <cellStyle name="Normal 3 2 2 2 2 3 3 2" xfId="14028" xr:uid="{00000000-0005-0000-0000-0000CC360000}"/>
    <cellStyle name="Normal 3 2 2 2 2 3 3 2 3" xfId="29126" xr:uid="{00000000-0005-0000-0000-0000C6710000}"/>
    <cellStyle name="Normal 3 2 2 2 2 3 3 3" xfId="9008" xr:uid="{00000000-0005-0000-0000-000030230000}"/>
    <cellStyle name="Normal 3 2 2 2 2 3 3 3 3" xfId="24109" xr:uid="{00000000-0005-0000-0000-00002D5E0000}"/>
    <cellStyle name="Normal 3 2 2 2 2 3 3 5" xfId="19096" xr:uid="{00000000-0005-0000-0000-0000984A0000}"/>
    <cellStyle name="Normal 3 2 2 2 2 3 4" xfId="5647" xr:uid="{00000000-0005-0000-0000-00000F160000}"/>
    <cellStyle name="Normal 3 2 2 2 2 3 4 2" xfId="15699" xr:uid="{00000000-0005-0000-0000-0000533D0000}"/>
    <cellStyle name="Normal 3 2 2 2 2 3 4 2 3" xfId="30797" xr:uid="{00000000-0005-0000-0000-00004D780000}"/>
    <cellStyle name="Normal 3 2 2 2 2 3 4 3" xfId="10679" xr:uid="{00000000-0005-0000-0000-0000B7290000}"/>
    <cellStyle name="Normal 3 2 2 2 2 3 4 3 3" xfId="25780" xr:uid="{00000000-0005-0000-0000-0000B4640000}"/>
    <cellStyle name="Normal 3 2 2 2 2 3 4 5" xfId="20767" xr:uid="{00000000-0005-0000-0000-00001F510000}"/>
    <cellStyle name="Normal 3 2 2 2 2 3 5" xfId="12357" xr:uid="{00000000-0005-0000-0000-000045300000}"/>
    <cellStyle name="Normal 3 2 2 2 2 3 5 3" xfId="27455" xr:uid="{00000000-0005-0000-0000-00003F6B0000}"/>
    <cellStyle name="Normal 3 2 2 2 2 3 6" xfId="7336" xr:uid="{00000000-0005-0000-0000-0000A81C0000}"/>
    <cellStyle name="Normal 3 2 2 2 2 3 6 3" xfId="22438" xr:uid="{00000000-0005-0000-0000-0000A6570000}"/>
    <cellStyle name="Normal 3 2 2 2 2 3 8" xfId="17425" xr:uid="{00000000-0005-0000-0000-000011440000}"/>
    <cellStyle name="Normal 3 2 2 2 2 4" xfId="2683" xr:uid="{00000000-0005-0000-0000-00007B0A0000}"/>
    <cellStyle name="Normal 3 2 2 2 2 4 2" xfId="4373" xr:uid="{00000000-0005-0000-0000-000015110000}"/>
    <cellStyle name="Normal 3 2 2 2 2 4 2 2" xfId="14446" xr:uid="{00000000-0005-0000-0000-00006E380000}"/>
    <cellStyle name="Normal 3 2 2 2 2 4 2 2 3" xfId="29544" xr:uid="{00000000-0005-0000-0000-000068730000}"/>
    <cellStyle name="Normal 3 2 2 2 2 4 2 3" xfId="9426" xr:uid="{00000000-0005-0000-0000-0000D2240000}"/>
    <cellStyle name="Normal 3 2 2 2 2 4 2 3 3" xfId="24527" xr:uid="{00000000-0005-0000-0000-0000CF5F0000}"/>
    <cellStyle name="Normal 3 2 2 2 2 4 2 5" xfId="19514" xr:uid="{00000000-0005-0000-0000-00003A4C0000}"/>
    <cellStyle name="Normal 3 2 2 2 2 4 3" xfId="6065" xr:uid="{00000000-0005-0000-0000-0000B1170000}"/>
    <cellStyle name="Normal 3 2 2 2 2 4 3 2" xfId="16117" xr:uid="{00000000-0005-0000-0000-0000F53E0000}"/>
    <cellStyle name="Normal 3 2 2 2 2 4 3 3" xfId="11097" xr:uid="{00000000-0005-0000-0000-0000592B0000}"/>
    <cellStyle name="Normal 3 2 2 2 2 4 3 3 3" xfId="26198" xr:uid="{00000000-0005-0000-0000-000056660000}"/>
    <cellStyle name="Normal 3 2 2 2 2 4 3 5" xfId="21185" xr:uid="{00000000-0005-0000-0000-0000C1520000}"/>
    <cellStyle name="Normal 3 2 2 2 2 4 4" xfId="12775" xr:uid="{00000000-0005-0000-0000-0000E7310000}"/>
    <cellStyle name="Normal 3 2 2 2 2 4 4 3" xfId="27873" xr:uid="{00000000-0005-0000-0000-0000E16C0000}"/>
    <cellStyle name="Normal 3 2 2 2 2 4 5" xfId="7754" xr:uid="{00000000-0005-0000-0000-00004A1E0000}"/>
    <cellStyle name="Normal 3 2 2 2 2 4 5 3" xfId="22856" xr:uid="{00000000-0005-0000-0000-000048590000}"/>
    <cellStyle name="Normal 3 2 2 2 2 4 7" xfId="17843" xr:uid="{00000000-0005-0000-0000-0000B3450000}"/>
    <cellStyle name="Normal 3 2 2 2 2 5" xfId="3536" xr:uid="{00000000-0005-0000-0000-0000D00D0000}"/>
    <cellStyle name="Normal 3 2 2 2 2 5 2" xfId="13610" xr:uid="{00000000-0005-0000-0000-00002A350000}"/>
    <cellStyle name="Normal 3 2 2 2 2 5 2 3" xfId="28708" xr:uid="{00000000-0005-0000-0000-000024700000}"/>
    <cellStyle name="Normal 3 2 2 2 2 5 3" xfId="8590" xr:uid="{00000000-0005-0000-0000-00008E210000}"/>
    <cellStyle name="Normal 3 2 2 2 2 5 3 3" xfId="23691" xr:uid="{00000000-0005-0000-0000-00008B5C0000}"/>
    <cellStyle name="Normal 3 2 2 2 2 5 5" xfId="18678" xr:uid="{00000000-0005-0000-0000-0000F6480000}"/>
    <cellStyle name="Normal 3 2 2 2 2 6" xfId="5229" xr:uid="{00000000-0005-0000-0000-00006D140000}"/>
    <cellStyle name="Normal 3 2 2 2 2 6 2" xfId="15281" xr:uid="{00000000-0005-0000-0000-0000B13B0000}"/>
    <cellStyle name="Normal 3 2 2 2 2 6 2 3" xfId="30379" xr:uid="{00000000-0005-0000-0000-0000AB760000}"/>
    <cellStyle name="Normal 3 2 2 2 2 6 3" xfId="10261" xr:uid="{00000000-0005-0000-0000-000015280000}"/>
    <cellStyle name="Normal 3 2 2 2 2 6 3 3" xfId="25362" xr:uid="{00000000-0005-0000-0000-000012630000}"/>
    <cellStyle name="Normal 3 2 2 2 2 6 5" xfId="20349" xr:uid="{00000000-0005-0000-0000-00007D4F0000}"/>
    <cellStyle name="Normal 3 2 2 2 2 7" xfId="11939" xr:uid="{00000000-0005-0000-0000-0000A32E0000}"/>
    <cellStyle name="Normal 3 2 2 2 2 7 3" xfId="27037" xr:uid="{00000000-0005-0000-0000-00009D690000}"/>
    <cellStyle name="Normal 3 2 2 2 2 8" xfId="6918" xr:uid="{00000000-0005-0000-0000-0000061B0000}"/>
    <cellStyle name="Normal 3 2 2 2 2 8 3" xfId="22020" xr:uid="{00000000-0005-0000-0000-000004560000}"/>
    <cellStyle name="Normal 3 2 2 2 3" xfId="1945" xr:uid="{00000000-0005-0000-0000-000099070000}"/>
    <cellStyle name="Normal 3 2 2 2 3 2" xfId="2366" xr:uid="{00000000-0005-0000-0000-00003E090000}"/>
    <cellStyle name="Normal 3 2 2 2 3 2 2" xfId="3205" xr:uid="{00000000-0005-0000-0000-0000850C0000}"/>
    <cellStyle name="Normal 3 2 2 2 3 2 2 2" xfId="4895" xr:uid="{00000000-0005-0000-0000-00001F130000}"/>
    <cellStyle name="Normal 3 2 2 2 3 2 2 2 2" xfId="14968" xr:uid="{00000000-0005-0000-0000-0000783A0000}"/>
    <cellStyle name="Normal 3 2 2 2 3 2 2 2 2 3" xfId="30066" xr:uid="{00000000-0005-0000-0000-000072750000}"/>
    <cellStyle name="Normal 3 2 2 2 3 2 2 2 3" xfId="9948" xr:uid="{00000000-0005-0000-0000-0000DC260000}"/>
    <cellStyle name="Normal 3 2 2 2 3 2 2 2 3 3" xfId="25049" xr:uid="{00000000-0005-0000-0000-0000D9610000}"/>
    <cellStyle name="Normal 3 2 2 2 3 2 2 2 5" xfId="20036" xr:uid="{00000000-0005-0000-0000-0000444E0000}"/>
    <cellStyle name="Normal 3 2 2 2 3 2 2 3" xfId="6587" xr:uid="{00000000-0005-0000-0000-0000BB190000}"/>
    <cellStyle name="Normal 3 2 2 2 3 2 2 3 2" xfId="16639" xr:uid="{00000000-0005-0000-0000-0000FF400000}"/>
    <cellStyle name="Normal 3 2 2 2 3 2 2 3 3" xfId="11619" xr:uid="{00000000-0005-0000-0000-0000632D0000}"/>
    <cellStyle name="Normal 3 2 2 2 3 2 2 3 3 3" xfId="26720" xr:uid="{00000000-0005-0000-0000-000060680000}"/>
    <cellStyle name="Normal 3 2 2 2 3 2 2 3 5" xfId="21707" xr:uid="{00000000-0005-0000-0000-0000CB540000}"/>
    <cellStyle name="Normal 3 2 2 2 3 2 2 4" xfId="13297" xr:uid="{00000000-0005-0000-0000-0000F1330000}"/>
    <cellStyle name="Normal 3 2 2 2 3 2 2 4 3" xfId="28395" xr:uid="{00000000-0005-0000-0000-0000EB6E0000}"/>
    <cellStyle name="Normal 3 2 2 2 3 2 2 5" xfId="8276" xr:uid="{00000000-0005-0000-0000-000054200000}"/>
    <cellStyle name="Normal 3 2 2 2 3 2 2 5 3" xfId="23378" xr:uid="{00000000-0005-0000-0000-0000525B0000}"/>
    <cellStyle name="Normal 3 2 2 2 3 2 2 7" xfId="18365" xr:uid="{00000000-0005-0000-0000-0000BD470000}"/>
    <cellStyle name="Normal 3 2 2 2 3 2 3" xfId="4058" xr:uid="{00000000-0005-0000-0000-0000DA0F0000}"/>
    <cellStyle name="Normal 3 2 2 2 3 2 3 2" xfId="14132" xr:uid="{00000000-0005-0000-0000-000034370000}"/>
    <cellStyle name="Normal 3 2 2 2 3 2 3 2 3" xfId="29230" xr:uid="{00000000-0005-0000-0000-00002E720000}"/>
    <cellStyle name="Normal 3 2 2 2 3 2 3 3" xfId="9112" xr:uid="{00000000-0005-0000-0000-000098230000}"/>
    <cellStyle name="Normal 3 2 2 2 3 2 3 3 3" xfId="24213" xr:uid="{00000000-0005-0000-0000-0000955E0000}"/>
    <cellStyle name="Normal 3 2 2 2 3 2 3 5" xfId="19200" xr:uid="{00000000-0005-0000-0000-0000004B0000}"/>
    <cellStyle name="Normal 3 2 2 2 3 2 4" xfId="5751" xr:uid="{00000000-0005-0000-0000-000077160000}"/>
    <cellStyle name="Normal 3 2 2 2 3 2 4 2" xfId="15803" xr:uid="{00000000-0005-0000-0000-0000BB3D0000}"/>
    <cellStyle name="Normal 3 2 2 2 3 2 4 2 3" xfId="30901" xr:uid="{00000000-0005-0000-0000-0000B5780000}"/>
    <cellStyle name="Normal 3 2 2 2 3 2 4 3" xfId="10783" xr:uid="{00000000-0005-0000-0000-00001F2A0000}"/>
    <cellStyle name="Normal 3 2 2 2 3 2 4 3 3" xfId="25884" xr:uid="{00000000-0005-0000-0000-00001C650000}"/>
    <cellStyle name="Normal 3 2 2 2 3 2 4 5" xfId="20871" xr:uid="{00000000-0005-0000-0000-000087510000}"/>
    <cellStyle name="Normal 3 2 2 2 3 2 5" xfId="12461" xr:uid="{00000000-0005-0000-0000-0000AD300000}"/>
    <cellStyle name="Normal 3 2 2 2 3 2 5 3" xfId="27559" xr:uid="{00000000-0005-0000-0000-0000A76B0000}"/>
    <cellStyle name="Normal 3 2 2 2 3 2 6" xfId="7440" xr:uid="{00000000-0005-0000-0000-0000101D0000}"/>
    <cellStyle name="Normal 3 2 2 2 3 2 6 3" xfId="22542" xr:uid="{00000000-0005-0000-0000-00000E580000}"/>
    <cellStyle name="Normal 3 2 2 2 3 2 8" xfId="17529" xr:uid="{00000000-0005-0000-0000-000079440000}"/>
    <cellStyle name="Normal 3 2 2 2 3 3" xfId="2787" xr:uid="{00000000-0005-0000-0000-0000E30A0000}"/>
    <cellStyle name="Normal 3 2 2 2 3 3 2" xfId="4477" xr:uid="{00000000-0005-0000-0000-00007D110000}"/>
    <cellStyle name="Normal 3 2 2 2 3 3 2 2" xfId="14550" xr:uid="{00000000-0005-0000-0000-0000D6380000}"/>
    <cellStyle name="Normal 3 2 2 2 3 3 2 2 3" xfId="29648" xr:uid="{00000000-0005-0000-0000-0000D0730000}"/>
    <cellStyle name="Normal 3 2 2 2 3 3 2 3" xfId="9530" xr:uid="{00000000-0005-0000-0000-00003A250000}"/>
    <cellStyle name="Normal 3 2 2 2 3 3 2 3 3" xfId="24631" xr:uid="{00000000-0005-0000-0000-000037600000}"/>
    <cellStyle name="Normal 3 2 2 2 3 3 2 5" xfId="19618" xr:uid="{00000000-0005-0000-0000-0000A24C0000}"/>
    <cellStyle name="Normal 3 2 2 2 3 3 3" xfId="6169" xr:uid="{00000000-0005-0000-0000-000019180000}"/>
    <cellStyle name="Normal 3 2 2 2 3 3 3 2" xfId="16221" xr:uid="{00000000-0005-0000-0000-00005D3F0000}"/>
    <cellStyle name="Normal 3 2 2 2 3 3 3 3" xfId="11201" xr:uid="{00000000-0005-0000-0000-0000C12B0000}"/>
    <cellStyle name="Normal 3 2 2 2 3 3 3 3 3" xfId="26302" xr:uid="{00000000-0005-0000-0000-0000BE660000}"/>
    <cellStyle name="Normal 3 2 2 2 3 3 3 5" xfId="21289" xr:uid="{00000000-0005-0000-0000-000029530000}"/>
    <cellStyle name="Normal 3 2 2 2 3 3 4" xfId="12879" xr:uid="{00000000-0005-0000-0000-00004F320000}"/>
    <cellStyle name="Normal 3 2 2 2 3 3 4 3" xfId="27977" xr:uid="{00000000-0005-0000-0000-0000496D0000}"/>
    <cellStyle name="Normal 3 2 2 2 3 3 5" xfId="7858" xr:uid="{00000000-0005-0000-0000-0000B21E0000}"/>
    <cellStyle name="Normal 3 2 2 2 3 3 5 3" xfId="22960" xr:uid="{00000000-0005-0000-0000-0000B0590000}"/>
    <cellStyle name="Normal 3 2 2 2 3 3 7" xfId="17947" xr:uid="{00000000-0005-0000-0000-00001B460000}"/>
    <cellStyle name="Normal 3 2 2 2 3 4" xfId="3640" xr:uid="{00000000-0005-0000-0000-0000380E0000}"/>
    <cellStyle name="Normal 3 2 2 2 3 4 2" xfId="13714" xr:uid="{00000000-0005-0000-0000-000092350000}"/>
    <cellStyle name="Normal 3 2 2 2 3 4 2 3" xfId="28812" xr:uid="{00000000-0005-0000-0000-00008C700000}"/>
    <cellStyle name="Normal 3 2 2 2 3 4 3" xfId="8694" xr:uid="{00000000-0005-0000-0000-0000F6210000}"/>
    <cellStyle name="Normal 3 2 2 2 3 4 3 3" xfId="23795" xr:uid="{00000000-0005-0000-0000-0000F35C0000}"/>
    <cellStyle name="Normal 3 2 2 2 3 4 5" xfId="18782" xr:uid="{00000000-0005-0000-0000-00005E490000}"/>
    <cellStyle name="Normal 3 2 2 2 3 5" xfId="5333" xr:uid="{00000000-0005-0000-0000-0000D5140000}"/>
    <cellStyle name="Normal 3 2 2 2 3 5 2" xfId="15385" xr:uid="{00000000-0005-0000-0000-0000193C0000}"/>
    <cellStyle name="Normal 3 2 2 2 3 5 2 3" xfId="30483" xr:uid="{00000000-0005-0000-0000-000013770000}"/>
    <cellStyle name="Normal 3 2 2 2 3 5 3" xfId="10365" xr:uid="{00000000-0005-0000-0000-00007D280000}"/>
    <cellStyle name="Normal 3 2 2 2 3 5 3 3" xfId="25466" xr:uid="{00000000-0005-0000-0000-00007A630000}"/>
    <cellStyle name="Normal 3 2 2 2 3 5 5" xfId="20453" xr:uid="{00000000-0005-0000-0000-0000E54F0000}"/>
    <cellStyle name="Normal 3 2 2 2 3 6" xfId="12043" xr:uid="{00000000-0005-0000-0000-00000B2F0000}"/>
    <cellStyle name="Normal 3 2 2 2 3 6 3" xfId="27141" xr:uid="{00000000-0005-0000-0000-0000056A0000}"/>
    <cellStyle name="Normal 3 2 2 2 3 7" xfId="7022" xr:uid="{00000000-0005-0000-0000-00006E1B0000}"/>
    <cellStyle name="Normal 3 2 2 2 3 7 3" xfId="22124" xr:uid="{00000000-0005-0000-0000-00006C560000}"/>
    <cellStyle name="Normal 3 2 2 2 3 9" xfId="17111" xr:uid="{00000000-0005-0000-0000-0000D7420000}"/>
    <cellStyle name="Normal 3 2 2 2 4" xfId="2158" xr:uid="{00000000-0005-0000-0000-00006E080000}"/>
    <cellStyle name="Normal 3 2 2 2 4 2" xfId="2997" xr:uid="{00000000-0005-0000-0000-0000B50B0000}"/>
    <cellStyle name="Normal 3 2 2 2 4 2 2" xfId="4687" xr:uid="{00000000-0005-0000-0000-00004F120000}"/>
    <cellStyle name="Normal 3 2 2 2 4 2 2 2" xfId="14760" xr:uid="{00000000-0005-0000-0000-0000A8390000}"/>
    <cellStyle name="Normal 3 2 2 2 4 2 2 2 3" xfId="29858" xr:uid="{00000000-0005-0000-0000-0000A2740000}"/>
    <cellStyle name="Normal 3 2 2 2 4 2 2 3" xfId="9740" xr:uid="{00000000-0005-0000-0000-00000C260000}"/>
    <cellStyle name="Normal 3 2 2 2 4 2 2 3 3" xfId="24841" xr:uid="{00000000-0005-0000-0000-000009610000}"/>
    <cellStyle name="Normal 3 2 2 2 4 2 2 5" xfId="19828" xr:uid="{00000000-0005-0000-0000-0000744D0000}"/>
    <cellStyle name="Normal 3 2 2 2 4 2 3" xfId="6379" xr:uid="{00000000-0005-0000-0000-0000EB180000}"/>
    <cellStyle name="Normal 3 2 2 2 4 2 3 2" xfId="16431" xr:uid="{00000000-0005-0000-0000-00002F400000}"/>
    <cellStyle name="Normal 3 2 2 2 4 2 3 3" xfId="11411" xr:uid="{00000000-0005-0000-0000-0000932C0000}"/>
    <cellStyle name="Normal 3 2 2 2 4 2 3 3 3" xfId="26512" xr:uid="{00000000-0005-0000-0000-000090670000}"/>
    <cellStyle name="Normal 3 2 2 2 4 2 3 5" xfId="21499" xr:uid="{00000000-0005-0000-0000-0000FB530000}"/>
    <cellStyle name="Normal 3 2 2 2 4 2 4" xfId="13089" xr:uid="{00000000-0005-0000-0000-000021330000}"/>
    <cellStyle name="Normal 3 2 2 2 4 2 4 3" xfId="28187" xr:uid="{00000000-0005-0000-0000-00001B6E0000}"/>
    <cellStyle name="Normal 3 2 2 2 4 2 5" xfId="8068" xr:uid="{00000000-0005-0000-0000-0000841F0000}"/>
    <cellStyle name="Normal 3 2 2 2 4 2 5 3" xfId="23170" xr:uid="{00000000-0005-0000-0000-0000825A0000}"/>
    <cellStyle name="Normal 3 2 2 2 4 2 7" xfId="18157" xr:uid="{00000000-0005-0000-0000-0000ED460000}"/>
    <cellStyle name="Normal 3 2 2 2 4 3" xfId="3850" xr:uid="{00000000-0005-0000-0000-00000A0F0000}"/>
    <cellStyle name="Normal 3 2 2 2 4 3 2" xfId="13924" xr:uid="{00000000-0005-0000-0000-000064360000}"/>
    <cellStyle name="Normal 3 2 2 2 4 3 2 3" xfId="29022" xr:uid="{00000000-0005-0000-0000-00005E710000}"/>
    <cellStyle name="Normal 3 2 2 2 4 3 3" xfId="8904" xr:uid="{00000000-0005-0000-0000-0000C8220000}"/>
    <cellStyle name="Normal 3 2 2 2 4 3 3 3" xfId="24005" xr:uid="{00000000-0005-0000-0000-0000C55D0000}"/>
    <cellStyle name="Normal 3 2 2 2 4 3 5" xfId="18992" xr:uid="{00000000-0005-0000-0000-0000304A0000}"/>
    <cellStyle name="Normal 3 2 2 2 4 4" xfId="5543" xr:uid="{00000000-0005-0000-0000-0000A7150000}"/>
    <cellStyle name="Normal 3 2 2 2 4 4 2" xfId="15595" xr:uid="{00000000-0005-0000-0000-0000EB3C0000}"/>
    <cellStyle name="Normal 3 2 2 2 4 4 2 3" xfId="30693" xr:uid="{00000000-0005-0000-0000-0000E5770000}"/>
    <cellStyle name="Normal 3 2 2 2 4 4 3" xfId="10575" xr:uid="{00000000-0005-0000-0000-00004F290000}"/>
    <cellStyle name="Normal 3 2 2 2 4 4 3 3" xfId="25676" xr:uid="{00000000-0005-0000-0000-00004C640000}"/>
    <cellStyle name="Normal 3 2 2 2 4 4 5" xfId="20663" xr:uid="{00000000-0005-0000-0000-0000B7500000}"/>
    <cellStyle name="Normal 3 2 2 2 4 5" xfId="12253" xr:uid="{00000000-0005-0000-0000-0000DD2F0000}"/>
    <cellStyle name="Normal 3 2 2 2 4 5 3" xfId="27351" xr:uid="{00000000-0005-0000-0000-0000D76A0000}"/>
    <cellStyle name="Normal 3 2 2 2 4 6" xfId="7232" xr:uid="{00000000-0005-0000-0000-0000401C0000}"/>
    <cellStyle name="Normal 3 2 2 2 4 6 3" xfId="22334" xr:uid="{00000000-0005-0000-0000-00003E570000}"/>
    <cellStyle name="Normal 3 2 2 2 4 8" xfId="17321" xr:uid="{00000000-0005-0000-0000-0000A9430000}"/>
    <cellStyle name="Normal 3 2 2 2 5" xfId="2579" xr:uid="{00000000-0005-0000-0000-0000130A0000}"/>
    <cellStyle name="Normal 3 2 2 2 5 2" xfId="4269" xr:uid="{00000000-0005-0000-0000-0000AD100000}"/>
    <cellStyle name="Normal 3 2 2 2 5 2 2" xfId="14342" xr:uid="{00000000-0005-0000-0000-000006380000}"/>
    <cellStyle name="Normal 3 2 2 2 5 2 2 3" xfId="29440" xr:uid="{00000000-0005-0000-0000-000000730000}"/>
    <cellStyle name="Normal 3 2 2 2 5 2 3" xfId="9322" xr:uid="{00000000-0005-0000-0000-00006A240000}"/>
    <cellStyle name="Normal 3 2 2 2 5 2 3 3" xfId="24423" xr:uid="{00000000-0005-0000-0000-0000675F0000}"/>
    <cellStyle name="Normal 3 2 2 2 5 2 5" xfId="19410" xr:uid="{00000000-0005-0000-0000-0000D24B0000}"/>
    <cellStyle name="Normal 3 2 2 2 5 3" xfId="5961" xr:uid="{00000000-0005-0000-0000-000049170000}"/>
    <cellStyle name="Normal 3 2 2 2 5 3 2" xfId="16013" xr:uid="{00000000-0005-0000-0000-00008D3E0000}"/>
    <cellStyle name="Normal 3 2 2 2 5 3 3" xfId="10993" xr:uid="{00000000-0005-0000-0000-0000F12A0000}"/>
    <cellStyle name="Normal 3 2 2 2 5 3 3 3" xfId="26094" xr:uid="{00000000-0005-0000-0000-0000EE650000}"/>
    <cellStyle name="Normal 3 2 2 2 5 3 5" xfId="21081" xr:uid="{00000000-0005-0000-0000-000059520000}"/>
    <cellStyle name="Normal 3 2 2 2 5 4" xfId="12671" xr:uid="{00000000-0005-0000-0000-00007F310000}"/>
    <cellStyle name="Normal 3 2 2 2 5 4 3" xfId="27769" xr:uid="{00000000-0005-0000-0000-0000796C0000}"/>
    <cellStyle name="Normal 3 2 2 2 5 5" xfId="7650" xr:uid="{00000000-0005-0000-0000-0000E21D0000}"/>
    <cellStyle name="Normal 3 2 2 2 5 5 3" xfId="22752" xr:uid="{00000000-0005-0000-0000-0000E0580000}"/>
    <cellStyle name="Normal 3 2 2 2 5 7" xfId="17739" xr:uid="{00000000-0005-0000-0000-00004B450000}"/>
    <cellStyle name="Normal 3 2 2 2 6" xfId="3432" xr:uid="{00000000-0005-0000-0000-0000680D0000}"/>
    <cellStyle name="Normal 3 2 2 2 6 2" xfId="13506" xr:uid="{00000000-0005-0000-0000-0000C2340000}"/>
    <cellStyle name="Normal 3 2 2 2 6 2 3" xfId="28604" xr:uid="{00000000-0005-0000-0000-0000BC6F0000}"/>
    <cellStyle name="Normal 3 2 2 2 6 3" xfId="8486" xr:uid="{00000000-0005-0000-0000-000026210000}"/>
    <cellStyle name="Normal 3 2 2 2 6 3 3" xfId="23587" xr:uid="{00000000-0005-0000-0000-0000235C0000}"/>
    <cellStyle name="Normal 3 2 2 2 6 5" xfId="18574" xr:uid="{00000000-0005-0000-0000-00008E480000}"/>
    <cellStyle name="Normal 3 2 2 2 7" xfId="5125" xr:uid="{00000000-0005-0000-0000-000005140000}"/>
    <cellStyle name="Normal 3 2 2 2 7 2" xfId="15177" xr:uid="{00000000-0005-0000-0000-0000493B0000}"/>
    <cellStyle name="Normal 3 2 2 2 7 2 3" xfId="30275" xr:uid="{00000000-0005-0000-0000-000043760000}"/>
    <cellStyle name="Normal 3 2 2 2 7 3" xfId="10157" xr:uid="{00000000-0005-0000-0000-0000AD270000}"/>
    <cellStyle name="Normal 3 2 2 2 7 3 3" xfId="25258" xr:uid="{00000000-0005-0000-0000-0000AA620000}"/>
    <cellStyle name="Normal 3 2 2 2 7 5" xfId="20245" xr:uid="{00000000-0005-0000-0000-0000154F0000}"/>
    <cellStyle name="Normal 3 2 2 2 8" xfId="11835" xr:uid="{00000000-0005-0000-0000-00003B2E0000}"/>
    <cellStyle name="Normal 3 2 2 2 8 3" xfId="26933" xr:uid="{00000000-0005-0000-0000-000035690000}"/>
    <cellStyle name="Normal 3 2 2 2 9" xfId="6814" xr:uid="{00000000-0005-0000-0000-00009E1A0000}"/>
    <cellStyle name="Normal 3 2 2 2 9 3" xfId="21916" xr:uid="{00000000-0005-0000-0000-00009C550000}"/>
    <cellStyle name="Normal 3 2 2 3" xfId="1778" xr:uid="{00000000-0005-0000-0000-0000F2060000}"/>
    <cellStyle name="Normal 3 2 2 3 10" xfId="16955" xr:uid="{00000000-0005-0000-0000-00003B420000}"/>
    <cellStyle name="Normal 3 2 2 3 2" xfId="1997" xr:uid="{00000000-0005-0000-0000-0000CD070000}"/>
    <cellStyle name="Normal 3 2 2 3 2 2" xfId="2418" xr:uid="{00000000-0005-0000-0000-000072090000}"/>
    <cellStyle name="Normal 3 2 2 3 2 2 2" xfId="3257" xr:uid="{00000000-0005-0000-0000-0000B90C0000}"/>
    <cellStyle name="Normal 3 2 2 3 2 2 2 2" xfId="4947" xr:uid="{00000000-0005-0000-0000-000053130000}"/>
    <cellStyle name="Normal 3 2 2 3 2 2 2 2 2" xfId="15020" xr:uid="{00000000-0005-0000-0000-0000AC3A0000}"/>
    <cellStyle name="Normal 3 2 2 3 2 2 2 2 2 3" xfId="30118" xr:uid="{00000000-0005-0000-0000-0000A6750000}"/>
    <cellStyle name="Normal 3 2 2 3 2 2 2 2 3" xfId="10000" xr:uid="{00000000-0005-0000-0000-000010270000}"/>
    <cellStyle name="Normal 3 2 2 3 2 2 2 2 3 3" xfId="25101" xr:uid="{00000000-0005-0000-0000-00000D620000}"/>
    <cellStyle name="Normal 3 2 2 3 2 2 2 2 5" xfId="20088" xr:uid="{00000000-0005-0000-0000-0000784E0000}"/>
    <cellStyle name="Normal 3 2 2 3 2 2 2 3" xfId="6639" xr:uid="{00000000-0005-0000-0000-0000EF190000}"/>
    <cellStyle name="Normal 3 2 2 3 2 2 2 3 2" xfId="16691" xr:uid="{00000000-0005-0000-0000-000033410000}"/>
    <cellStyle name="Normal 3 2 2 3 2 2 2 3 3" xfId="11671" xr:uid="{00000000-0005-0000-0000-0000972D0000}"/>
    <cellStyle name="Normal 3 2 2 3 2 2 2 3 3 3" xfId="26772" xr:uid="{00000000-0005-0000-0000-000094680000}"/>
    <cellStyle name="Normal 3 2 2 3 2 2 2 3 5" xfId="21759" xr:uid="{00000000-0005-0000-0000-0000FF540000}"/>
    <cellStyle name="Normal 3 2 2 3 2 2 2 4" xfId="13349" xr:uid="{00000000-0005-0000-0000-000025340000}"/>
    <cellStyle name="Normal 3 2 2 3 2 2 2 4 3" xfId="28447" xr:uid="{00000000-0005-0000-0000-00001F6F0000}"/>
    <cellStyle name="Normal 3 2 2 3 2 2 2 5" xfId="8328" xr:uid="{00000000-0005-0000-0000-000088200000}"/>
    <cellStyle name="Normal 3 2 2 3 2 2 2 5 3" xfId="23430" xr:uid="{00000000-0005-0000-0000-0000865B0000}"/>
    <cellStyle name="Normal 3 2 2 3 2 2 2 7" xfId="18417" xr:uid="{00000000-0005-0000-0000-0000F1470000}"/>
    <cellStyle name="Normal 3 2 2 3 2 2 3" xfId="4110" xr:uid="{00000000-0005-0000-0000-00000E100000}"/>
    <cellStyle name="Normal 3 2 2 3 2 2 3 2" xfId="14184" xr:uid="{00000000-0005-0000-0000-000068370000}"/>
    <cellStyle name="Normal 3 2 2 3 2 2 3 2 3" xfId="29282" xr:uid="{00000000-0005-0000-0000-000062720000}"/>
    <cellStyle name="Normal 3 2 2 3 2 2 3 3" xfId="9164" xr:uid="{00000000-0005-0000-0000-0000CC230000}"/>
    <cellStyle name="Normal 3 2 2 3 2 2 3 3 3" xfId="24265" xr:uid="{00000000-0005-0000-0000-0000C95E0000}"/>
    <cellStyle name="Normal 3 2 2 3 2 2 3 5" xfId="19252" xr:uid="{00000000-0005-0000-0000-0000344B0000}"/>
    <cellStyle name="Normal 3 2 2 3 2 2 4" xfId="5803" xr:uid="{00000000-0005-0000-0000-0000AB160000}"/>
    <cellStyle name="Normal 3 2 2 3 2 2 4 2" xfId="15855" xr:uid="{00000000-0005-0000-0000-0000EF3D0000}"/>
    <cellStyle name="Normal 3 2 2 3 2 2 4 3" xfId="10835" xr:uid="{00000000-0005-0000-0000-0000532A0000}"/>
    <cellStyle name="Normal 3 2 2 3 2 2 4 3 3" xfId="25936" xr:uid="{00000000-0005-0000-0000-000050650000}"/>
    <cellStyle name="Normal 3 2 2 3 2 2 4 5" xfId="20923" xr:uid="{00000000-0005-0000-0000-0000BB510000}"/>
    <cellStyle name="Normal 3 2 2 3 2 2 5" xfId="12513" xr:uid="{00000000-0005-0000-0000-0000E1300000}"/>
    <cellStyle name="Normal 3 2 2 3 2 2 5 3" xfId="27611" xr:uid="{00000000-0005-0000-0000-0000DB6B0000}"/>
    <cellStyle name="Normal 3 2 2 3 2 2 6" xfId="7492" xr:uid="{00000000-0005-0000-0000-0000441D0000}"/>
    <cellStyle name="Normal 3 2 2 3 2 2 6 3" xfId="22594" xr:uid="{00000000-0005-0000-0000-000042580000}"/>
    <cellStyle name="Normal 3 2 2 3 2 2 8" xfId="17581" xr:uid="{00000000-0005-0000-0000-0000AD440000}"/>
    <cellStyle name="Normal 3 2 2 3 2 3" xfId="2839" xr:uid="{00000000-0005-0000-0000-0000170B0000}"/>
    <cellStyle name="Normal 3 2 2 3 2 3 2" xfId="4529" xr:uid="{00000000-0005-0000-0000-0000B1110000}"/>
    <cellStyle name="Normal 3 2 2 3 2 3 2 2" xfId="14602" xr:uid="{00000000-0005-0000-0000-00000A390000}"/>
    <cellStyle name="Normal 3 2 2 3 2 3 2 2 3" xfId="29700" xr:uid="{00000000-0005-0000-0000-000004740000}"/>
    <cellStyle name="Normal 3 2 2 3 2 3 2 3" xfId="9582" xr:uid="{00000000-0005-0000-0000-00006E250000}"/>
    <cellStyle name="Normal 3 2 2 3 2 3 2 3 3" xfId="24683" xr:uid="{00000000-0005-0000-0000-00006B600000}"/>
    <cellStyle name="Normal 3 2 2 3 2 3 2 5" xfId="19670" xr:uid="{00000000-0005-0000-0000-0000D64C0000}"/>
    <cellStyle name="Normal 3 2 2 3 2 3 3" xfId="6221" xr:uid="{00000000-0005-0000-0000-00004D180000}"/>
    <cellStyle name="Normal 3 2 2 3 2 3 3 2" xfId="16273" xr:uid="{00000000-0005-0000-0000-0000913F0000}"/>
    <cellStyle name="Normal 3 2 2 3 2 3 3 3" xfId="11253" xr:uid="{00000000-0005-0000-0000-0000F52B0000}"/>
    <cellStyle name="Normal 3 2 2 3 2 3 3 3 3" xfId="26354" xr:uid="{00000000-0005-0000-0000-0000F2660000}"/>
    <cellStyle name="Normal 3 2 2 3 2 3 3 5" xfId="21341" xr:uid="{00000000-0005-0000-0000-00005D530000}"/>
    <cellStyle name="Normal 3 2 2 3 2 3 4" xfId="12931" xr:uid="{00000000-0005-0000-0000-000083320000}"/>
    <cellStyle name="Normal 3 2 2 3 2 3 4 3" xfId="28029" xr:uid="{00000000-0005-0000-0000-00007D6D0000}"/>
    <cellStyle name="Normal 3 2 2 3 2 3 5" xfId="7910" xr:uid="{00000000-0005-0000-0000-0000E61E0000}"/>
    <cellStyle name="Normal 3 2 2 3 2 3 5 3" xfId="23012" xr:uid="{00000000-0005-0000-0000-0000E4590000}"/>
    <cellStyle name="Normal 3 2 2 3 2 3 7" xfId="17999" xr:uid="{00000000-0005-0000-0000-00004F460000}"/>
    <cellStyle name="Normal 3 2 2 3 2 4" xfId="3692" xr:uid="{00000000-0005-0000-0000-00006C0E0000}"/>
    <cellStyle name="Normal 3 2 2 3 2 4 2" xfId="13766" xr:uid="{00000000-0005-0000-0000-0000C6350000}"/>
    <cellStyle name="Normal 3 2 2 3 2 4 2 3" xfId="28864" xr:uid="{00000000-0005-0000-0000-0000C0700000}"/>
    <cellStyle name="Normal 3 2 2 3 2 4 3" xfId="8746" xr:uid="{00000000-0005-0000-0000-00002A220000}"/>
    <cellStyle name="Normal 3 2 2 3 2 4 3 3" xfId="23847" xr:uid="{00000000-0005-0000-0000-0000275D0000}"/>
    <cellStyle name="Normal 3 2 2 3 2 4 5" xfId="18834" xr:uid="{00000000-0005-0000-0000-000092490000}"/>
    <cellStyle name="Normal 3 2 2 3 2 5" xfId="5385" xr:uid="{00000000-0005-0000-0000-000009150000}"/>
    <cellStyle name="Normal 3 2 2 3 2 5 2" xfId="15437" xr:uid="{00000000-0005-0000-0000-00004D3C0000}"/>
    <cellStyle name="Normal 3 2 2 3 2 5 2 3" xfId="30535" xr:uid="{00000000-0005-0000-0000-000047770000}"/>
    <cellStyle name="Normal 3 2 2 3 2 5 3" xfId="10417" xr:uid="{00000000-0005-0000-0000-0000B1280000}"/>
    <cellStyle name="Normal 3 2 2 3 2 5 3 3" xfId="25518" xr:uid="{00000000-0005-0000-0000-0000AE630000}"/>
    <cellStyle name="Normal 3 2 2 3 2 5 5" xfId="20505" xr:uid="{00000000-0005-0000-0000-000019500000}"/>
    <cellStyle name="Normal 3 2 2 3 2 6" xfId="12095" xr:uid="{00000000-0005-0000-0000-00003F2F0000}"/>
    <cellStyle name="Normal 3 2 2 3 2 6 3" xfId="27193" xr:uid="{00000000-0005-0000-0000-0000396A0000}"/>
    <cellStyle name="Normal 3 2 2 3 2 7" xfId="7074" xr:uid="{00000000-0005-0000-0000-0000A21B0000}"/>
    <cellStyle name="Normal 3 2 2 3 2 7 3" xfId="22176" xr:uid="{00000000-0005-0000-0000-0000A0560000}"/>
    <cellStyle name="Normal 3 2 2 3 2 9" xfId="17163" xr:uid="{00000000-0005-0000-0000-00000B430000}"/>
    <cellStyle name="Normal 3 2 2 3 3" xfId="2210" xr:uid="{00000000-0005-0000-0000-0000A2080000}"/>
    <cellStyle name="Normal 3 2 2 3 3 2" xfId="3049" xr:uid="{00000000-0005-0000-0000-0000E90B0000}"/>
    <cellStyle name="Normal 3 2 2 3 3 2 2" xfId="4739" xr:uid="{00000000-0005-0000-0000-000083120000}"/>
    <cellStyle name="Normal 3 2 2 3 3 2 2 2" xfId="14812" xr:uid="{00000000-0005-0000-0000-0000DC390000}"/>
    <cellStyle name="Normal 3 2 2 3 3 2 2 2 3" xfId="29910" xr:uid="{00000000-0005-0000-0000-0000D6740000}"/>
    <cellStyle name="Normal 3 2 2 3 3 2 2 3" xfId="9792" xr:uid="{00000000-0005-0000-0000-000040260000}"/>
    <cellStyle name="Normal 3 2 2 3 3 2 2 3 3" xfId="24893" xr:uid="{00000000-0005-0000-0000-00003D610000}"/>
    <cellStyle name="Normal 3 2 2 3 3 2 2 5" xfId="19880" xr:uid="{00000000-0005-0000-0000-0000A84D0000}"/>
    <cellStyle name="Normal 3 2 2 3 3 2 3" xfId="6431" xr:uid="{00000000-0005-0000-0000-00001F190000}"/>
    <cellStyle name="Normal 3 2 2 3 3 2 3 2" xfId="16483" xr:uid="{00000000-0005-0000-0000-000063400000}"/>
    <cellStyle name="Normal 3 2 2 3 3 2 3 3" xfId="11463" xr:uid="{00000000-0005-0000-0000-0000C72C0000}"/>
    <cellStyle name="Normal 3 2 2 3 3 2 3 3 3" xfId="26564" xr:uid="{00000000-0005-0000-0000-0000C4670000}"/>
    <cellStyle name="Normal 3 2 2 3 3 2 3 5" xfId="21551" xr:uid="{00000000-0005-0000-0000-00002F540000}"/>
    <cellStyle name="Normal 3 2 2 3 3 2 4" xfId="13141" xr:uid="{00000000-0005-0000-0000-000055330000}"/>
    <cellStyle name="Normal 3 2 2 3 3 2 4 3" xfId="28239" xr:uid="{00000000-0005-0000-0000-00004F6E0000}"/>
    <cellStyle name="Normal 3 2 2 3 3 2 5" xfId="8120" xr:uid="{00000000-0005-0000-0000-0000B81F0000}"/>
    <cellStyle name="Normal 3 2 2 3 3 2 5 3" xfId="23222" xr:uid="{00000000-0005-0000-0000-0000B65A0000}"/>
    <cellStyle name="Normal 3 2 2 3 3 2 7" xfId="18209" xr:uid="{00000000-0005-0000-0000-000021470000}"/>
    <cellStyle name="Normal 3 2 2 3 3 3" xfId="3902" xr:uid="{00000000-0005-0000-0000-00003E0F0000}"/>
    <cellStyle name="Normal 3 2 2 3 3 3 2" xfId="13976" xr:uid="{00000000-0005-0000-0000-000098360000}"/>
    <cellStyle name="Normal 3 2 2 3 3 3 2 3" xfId="29074" xr:uid="{00000000-0005-0000-0000-000092710000}"/>
    <cellStyle name="Normal 3 2 2 3 3 3 3" xfId="8956" xr:uid="{00000000-0005-0000-0000-0000FC220000}"/>
    <cellStyle name="Normal 3 2 2 3 3 3 3 3" xfId="24057" xr:uid="{00000000-0005-0000-0000-0000F95D0000}"/>
    <cellStyle name="Normal 3 2 2 3 3 3 5" xfId="19044" xr:uid="{00000000-0005-0000-0000-0000644A0000}"/>
    <cellStyle name="Normal 3 2 2 3 3 4" xfId="5595" xr:uid="{00000000-0005-0000-0000-0000DB150000}"/>
    <cellStyle name="Normal 3 2 2 3 3 4 2" xfId="15647" xr:uid="{00000000-0005-0000-0000-00001F3D0000}"/>
    <cellStyle name="Normal 3 2 2 3 3 4 2 3" xfId="30745" xr:uid="{00000000-0005-0000-0000-000019780000}"/>
    <cellStyle name="Normal 3 2 2 3 3 4 3" xfId="10627" xr:uid="{00000000-0005-0000-0000-000083290000}"/>
    <cellStyle name="Normal 3 2 2 3 3 4 3 3" xfId="25728" xr:uid="{00000000-0005-0000-0000-000080640000}"/>
    <cellStyle name="Normal 3 2 2 3 3 4 5" xfId="20715" xr:uid="{00000000-0005-0000-0000-0000EB500000}"/>
    <cellStyle name="Normal 3 2 2 3 3 5" xfId="12305" xr:uid="{00000000-0005-0000-0000-000011300000}"/>
    <cellStyle name="Normal 3 2 2 3 3 5 3" xfId="27403" xr:uid="{00000000-0005-0000-0000-00000B6B0000}"/>
    <cellStyle name="Normal 3 2 2 3 3 6" xfId="7284" xr:uid="{00000000-0005-0000-0000-0000741C0000}"/>
    <cellStyle name="Normal 3 2 2 3 3 6 3" xfId="22386" xr:uid="{00000000-0005-0000-0000-000072570000}"/>
    <cellStyle name="Normal 3 2 2 3 3 8" xfId="17373" xr:uid="{00000000-0005-0000-0000-0000DD430000}"/>
    <cellStyle name="Normal 3 2 2 3 4" xfId="2631" xr:uid="{00000000-0005-0000-0000-0000470A0000}"/>
    <cellStyle name="Normal 3 2 2 3 4 2" xfId="4321" xr:uid="{00000000-0005-0000-0000-0000E1100000}"/>
    <cellStyle name="Normal 3 2 2 3 4 2 2" xfId="14394" xr:uid="{00000000-0005-0000-0000-00003A380000}"/>
    <cellStyle name="Normal 3 2 2 3 4 2 2 3" xfId="29492" xr:uid="{00000000-0005-0000-0000-000034730000}"/>
    <cellStyle name="Normal 3 2 2 3 4 2 3" xfId="9374" xr:uid="{00000000-0005-0000-0000-00009E240000}"/>
    <cellStyle name="Normal 3 2 2 3 4 2 3 3" xfId="24475" xr:uid="{00000000-0005-0000-0000-00009B5F0000}"/>
    <cellStyle name="Normal 3 2 2 3 4 2 5" xfId="19462" xr:uid="{00000000-0005-0000-0000-0000064C0000}"/>
    <cellStyle name="Normal 3 2 2 3 4 3" xfId="6013" xr:uid="{00000000-0005-0000-0000-00007D170000}"/>
    <cellStyle name="Normal 3 2 2 3 4 3 2" xfId="16065" xr:uid="{00000000-0005-0000-0000-0000C13E0000}"/>
    <cellStyle name="Normal 3 2 2 3 4 3 3" xfId="11045" xr:uid="{00000000-0005-0000-0000-0000252B0000}"/>
    <cellStyle name="Normal 3 2 2 3 4 3 3 3" xfId="26146" xr:uid="{00000000-0005-0000-0000-000022660000}"/>
    <cellStyle name="Normal 3 2 2 3 4 3 5" xfId="21133" xr:uid="{00000000-0005-0000-0000-00008D520000}"/>
    <cellStyle name="Normal 3 2 2 3 4 4" xfId="12723" xr:uid="{00000000-0005-0000-0000-0000B3310000}"/>
    <cellStyle name="Normal 3 2 2 3 4 4 3" xfId="27821" xr:uid="{00000000-0005-0000-0000-0000AD6C0000}"/>
    <cellStyle name="Normal 3 2 2 3 4 5" xfId="7702" xr:uid="{00000000-0005-0000-0000-0000161E0000}"/>
    <cellStyle name="Normal 3 2 2 3 4 5 3" xfId="22804" xr:uid="{00000000-0005-0000-0000-000014590000}"/>
    <cellStyle name="Normal 3 2 2 3 4 7" xfId="17791" xr:uid="{00000000-0005-0000-0000-00007F450000}"/>
    <cellStyle name="Normal 3 2 2 3 5" xfId="3484" xr:uid="{00000000-0005-0000-0000-00009C0D0000}"/>
    <cellStyle name="Normal 3 2 2 3 5 2" xfId="13558" xr:uid="{00000000-0005-0000-0000-0000F6340000}"/>
    <cellStyle name="Normal 3 2 2 3 5 2 3" xfId="28656" xr:uid="{00000000-0005-0000-0000-0000F06F0000}"/>
    <cellStyle name="Normal 3 2 2 3 5 3" xfId="8538" xr:uid="{00000000-0005-0000-0000-00005A210000}"/>
    <cellStyle name="Normal 3 2 2 3 5 3 3" xfId="23639" xr:uid="{00000000-0005-0000-0000-0000575C0000}"/>
    <cellStyle name="Normal 3 2 2 3 5 5" xfId="18626" xr:uid="{00000000-0005-0000-0000-0000C2480000}"/>
    <cellStyle name="Normal 3 2 2 3 6" xfId="5177" xr:uid="{00000000-0005-0000-0000-000039140000}"/>
    <cellStyle name="Normal 3 2 2 3 6 2" xfId="15229" xr:uid="{00000000-0005-0000-0000-00007D3B0000}"/>
    <cellStyle name="Normal 3 2 2 3 6 2 3" xfId="30327" xr:uid="{00000000-0005-0000-0000-000077760000}"/>
    <cellStyle name="Normal 3 2 2 3 6 3" xfId="10209" xr:uid="{00000000-0005-0000-0000-0000E1270000}"/>
    <cellStyle name="Normal 3 2 2 3 6 3 3" xfId="25310" xr:uid="{00000000-0005-0000-0000-0000DE620000}"/>
    <cellStyle name="Normal 3 2 2 3 6 5" xfId="20297" xr:uid="{00000000-0005-0000-0000-0000494F0000}"/>
    <cellStyle name="Normal 3 2 2 3 7" xfId="11887" xr:uid="{00000000-0005-0000-0000-00006F2E0000}"/>
    <cellStyle name="Normal 3 2 2 3 7 3" xfId="26985" xr:uid="{00000000-0005-0000-0000-000069690000}"/>
    <cellStyle name="Normal 3 2 2 3 8" xfId="6866" xr:uid="{00000000-0005-0000-0000-0000D21A0000}"/>
    <cellStyle name="Normal 3 2 2 3 8 3" xfId="21968" xr:uid="{00000000-0005-0000-0000-0000D0550000}"/>
    <cellStyle name="Normal 3 2 2 4" xfId="1891" xr:uid="{00000000-0005-0000-0000-000063070000}"/>
    <cellStyle name="Normal 3 2 2 4 2" xfId="2314" xr:uid="{00000000-0005-0000-0000-00000A090000}"/>
    <cellStyle name="Normal 3 2 2 4 2 2" xfId="3153" xr:uid="{00000000-0005-0000-0000-0000510C0000}"/>
    <cellStyle name="Normal 3 2 2 4 2 2 2" xfId="4843" xr:uid="{00000000-0005-0000-0000-0000EB120000}"/>
    <cellStyle name="Normal 3 2 2 4 2 2 2 2" xfId="14916" xr:uid="{00000000-0005-0000-0000-0000443A0000}"/>
    <cellStyle name="Normal 3 2 2 4 2 2 2 2 3" xfId="30014" xr:uid="{00000000-0005-0000-0000-00003E750000}"/>
    <cellStyle name="Normal 3 2 2 4 2 2 2 3" xfId="9896" xr:uid="{00000000-0005-0000-0000-0000A8260000}"/>
    <cellStyle name="Normal 3 2 2 4 2 2 2 3 3" xfId="24997" xr:uid="{00000000-0005-0000-0000-0000A5610000}"/>
    <cellStyle name="Normal 3 2 2 4 2 2 2 5" xfId="19984" xr:uid="{00000000-0005-0000-0000-0000104E0000}"/>
    <cellStyle name="Normal 3 2 2 4 2 2 3" xfId="6535" xr:uid="{00000000-0005-0000-0000-000087190000}"/>
    <cellStyle name="Normal 3 2 2 4 2 2 3 2" xfId="16587" xr:uid="{00000000-0005-0000-0000-0000CB400000}"/>
    <cellStyle name="Normal 3 2 2 4 2 2 3 3" xfId="11567" xr:uid="{00000000-0005-0000-0000-00002F2D0000}"/>
    <cellStyle name="Normal 3 2 2 4 2 2 3 3 3" xfId="26668" xr:uid="{00000000-0005-0000-0000-00002C680000}"/>
    <cellStyle name="Normal 3 2 2 4 2 2 3 5" xfId="21655" xr:uid="{00000000-0005-0000-0000-000097540000}"/>
    <cellStyle name="Normal 3 2 2 4 2 2 4" xfId="13245" xr:uid="{00000000-0005-0000-0000-0000BD330000}"/>
    <cellStyle name="Normal 3 2 2 4 2 2 4 3" xfId="28343" xr:uid="{00000000-0005-0000-0000-0000B76E0000}"/>
    <cellStyle name="Normal 3 2 2 4 2 2 5" xfId="8224" xr:uid="{00000000-0005-0000-0000-000020200000}"/>
    <cellStyle name="Normal 3 2 2 4 2 2 5 3" xfId="23326" xr:uid="{00000000-0005-0000-0000-00001E5B0000}"/>
    <cellStyle name="Normal 3 2 2 4 2 2 7" xfId="18313" xr:uid="{00000000-0005-0000-0000-000089470000}"/>
    <cellStyle name="Normal 3 2 2 4 2 3" xfId="4006" xr:uid="{00000000-0005-0000-0000-0000A60F0000}"/>
    <cellStyle name="Normal 3 2 2 4 2 3 2" xfId="14080" xr:uid="{00000000-0005-0000-0000-000000370000}"/>
    <cellStyle name="Normal 3 2 2 4 2 3 2 3" xfId="29178" xr:uid="{00000000-0005-0000-0000-0000FA710000}"/>
    <cellStyle name="Normal 3 2 2 4 2 3 3" xfId="9060" xr:uid="{00000000-0005-0000-0000-000064230000}"/>
    <cellStyle name="Normal 3 2 2 4 2 3 3 3" xfId="24161" xr:uid="{00000000-0005-0000-0000-0000615E0000}"/>
    <cellStyle name="Normal 3 2 2 4 2 3 5" xfId="19148" xr:uid="{00000000-0005-0000-0000-0000CC4A0000}"/>
    <cellStyle name="Normal 3 2 2 4 2 4" xfId="5699" xr:uid="{00000000-0005-0000-0000-000043160000}"/>
    <cellStyle name="Normal 3 2 2 4 2 4 2" xfId="15751" xr:uid="{00000000-0005-0000-0000-0000873D0000}"/>
    <cellStyle name="Normal 3 2 2 4 2 4 2 3" xfId="30849" xr:uid="{00000000-0005-0000-0000-000081780000}"/>
    <cellStyle name="Normal 3 2 2 4 2 4 3" xfId="10731" xr:uid="{00000000-0005-0000-0000-0000EB290000}"/>
    <cellStyle name="Normal 3 2 2 4 2 4 3 3" xfId="25832" xr:uid="{00000000-0005-0000-0000-0000E8640000}"/>
    <cellStyle name="Normal 3 2 2 4 2 4 5" xfId="20819" xr:uid="{00000000-0005-0000-0000-000053510000}"/>
    <cellStyle name="Normal 3 2 2 4 2 5" xfId="12409" xr:uid="{00000000-0005-0000-0000-000079300000}"/>
    <cellStyle name="Normal 3 2 2 4 2 5 3" xfId="27507" xr:uid="{00000000-0005-0000-0000-0000736B0000}"/>
    <cellStyle name="Normal 3 2 2 4 2 6" xfId="7388" xr:uid="{00000000-0005-0000-0000-0000DC1C0000}"/>
    <cellStyle name="Normal 3 2 2 4 2 6 3" xfId="22490" xr:uid="{00000000-0005-0000-0000-0000DA570000}"/>
    <cellStyle name="Normal 3 2 2 4 2 8" xfId="17477" xr:uid="{00000000-0005-0000-0000-000045440000}"/>
    <cellStyle name="Normal 3 2 2 4 3" xfId="2735" xr:uid="{00000000-0005-0000-0000-0000AF0A0000}"/>
    <cellStyle name="Normal 3 2 2 4 3 2" xfId="4425" xr:uid="{00000000-0005-0000-0000-000049110000}"/>
    <cellStyle name="Normal 3 2 2 4 3 2 2" xfId="14498" xr:uid="{00000000-0005-0000-0000-0000A2380000}"/>
    <cellStyle name="Normal 3 2 2 4 3 2 2 3" xfId="29596" xr:uid="{00000000-0005-0000-0000-00009C730000}"/>
    <cellStyle name="Normal 3 2 2 4 3 2 3" xfId="9478" xr:uid="{00000000-0005-0000-0000-000006250000}"/>
    <cellStyle name="Normal 3 2 2 4 3 2 3 3" xfId="24579" xr:uid="{00000000-0005-0000-0000-000003600000}"/>
    <cellStyle name="Normal 3 2 2 4 3 2 5" xfId="19566" xr:uid="{00000000-0005-0000-0000-00006E4C0000}"/>
    <cellStyle name="Normal 3 2 2 4 3 3" xfId="6117" xr:uid="{00000000-0005-0000-0000-0000E5170000}"/>
    <cellStyle name="Normal 3 2 2 4 3 3 2" xfId="16169" xr:uid="{00000000-0005-0000-0000-0000293F0000}"/>
    <cellStyle name="Normal 3 2 2 4 3 3 3" xfId="11149" xr:uid="{00000000-0005-0000-0000-00008D2B0000}"/>
    <cellStyle name="Normal 3 2 2 4 3 3 3 3" xfId="26250" xr:uid="{00000000-0005-0000-0000-00008A660000}"/>
    <cellStyle name="Normal 3 2 2 4 3 3 5" xfId="21237" xr:uid="{00000000-0005-0000-0000-0000F5520000}"/>
    <cellStyle name="Normal 3 2 2 4 3 4" xfId="12827" xr:uid="{00000000-0005-0000-0000-00001B320000}"/>
    <cellStyle name="Normal 3 2 2 4 3 4 3" xfId="27925" xr:uid="{00000000-0005-0000-0000-0000156D0000}"/>
    <cellStyle name="Normal 3 2 2 4 3 5" xfId="7806" xr:uid="{00000000-0005-0000-0000-00007E1E0000}"/>
    <cellStyle name="Normal 3 2 2 4 3 5 3" xfId="22908" xr:uid="{00000000-0005-0000-0000-00007C590000}"/>
    <cellStyle name="Normal 3 2 2 4 3 7" xfId="17895" xr:uid="{00000000-0005-0000-0000-0000E7450000}"/>
    <cellStyle name="Normal 3 2 2 4 4" xfId="3588" xr:uid="{00000000-0005-0000-0000-0000040E0000}"/>
    <cellStyle name="Normal 3 2 2 4 4 2" xfId="13662" xr:uid="{00000000-0005-0000-0000-00005E350000}"/>
    <cellStyle name="Normal 3 2 2 4 4 2 3" xfId="28760" xr:uid="{00000000-0005-0000-0000-000058700000}"/>
    <cellStyle name="Normal 3 2 2 4 4 3" xfId="8642" xr:uid="{00000000-0005-0000-0000-0000C2210000}"/>
    <cellStyle name="Normal 3 2 2 4 4 3 3" xfId="23743" xr:uid="{00000000-0005-0000-0000-0000BF5C0000}"/>
    <cellStyle name="Normal 3 2 2 4 4 5" xfId="18730" xr:uid="{00000000-0005-0000-0000-00002A490000}"/>
    <cellStyle name="Normal 3 2 2 4 5" xfId="5281" xr:uid="{00000000-0005-0000-0000-0000A1140000}"/>
    <cellStyle name="Normal 3 2 2 4 5 2" xfId="15333" xr:uid="{00000000-0005-0000-0000-0000E53B0000}"/>
    <cellStyle name="Normal 3 2 2 4 5 2 3" xfId="30431" xr:uid="{00000000-0005-0000-0000-0000DF760000}"/>
    <cellStyle name="Normal 3 2 2 4 5 3" xfId="10313" xr:uid="{00000000-0005-0000-0000-000049280000}"/>
    <cellStyle name="Normal 3 2 2 4 5 3 3" xfId="25414" xr:uid="{00000000-0005-0000-0000-000046630000}"/>
    <cellStyle name="Normal 3 2 2 4 5 5" xfId="20401" xr:uid="{00000000-0005-0000-0000-0000B14F0000}"/>
    <cellStyle name="Normal 3 2 2 4 6" xfId="11991" xr:uid="{00000000-0005-0000-0000-0000D72E0000}"/>
    <cellStyle name="Normal 3 2 2 4 6 3" xfId="27089" xr:uid="{00000000-0005-0000-0000-0000D1690000}"/>
    <cellStyle name="Normal 3 2 2 4 7" xfId="6970" xr:uid="{00000000-0005-0000-0000-00003A1B0000}"/>
    <cellStyle name="Normal 3 2 2 4 7 3" xfId="22072" xr:uid="{00000000-0005-0000-0000-000038560000}"/>
    <cellStyle name="Normal 3 2 2 4 9" xfId="17059" xr:uid="{00000000-0005-0000-0000-0000A3420000}"/>
    <cellStyle name="Normal 3 2 2 5" xfId="2104" xr:uid="{00000000-0005-0000-0000-000038080000}"/>
    <cellStyle name="Normal 3 2 2 5 2" xfId="2945" xr:uid="{00000000-0005-0000-0000-0000810B0000}"/>
    <cellStyle name="Normal 3 2 2 5 2 2" xfId="4635" xr:uid="{00000000-0005-0000-0000-00001B120000}"/>
    <cellStyle name="Normal 3 2 2 5 2 2 2" xfId="14708" xr:uid="{00000000-0005-0000-0000-000074390000}"/>
    <cellStyle name="Normal 3 2 2 5 2 2 2 3" xfId="29806" xr:uid="{00000000-0005-0000-0000-00006E740000}"/>
    <cellStyle name="Normal 3 2 2 5 2 2 3" xfId="9688" xr:uid="{00000000-0005-0000-0000-0000D8250000}"/>
    <cellStyle name="Normal 3 2 2 5 2 2 3 3" xfId="24789" xr:uid="{00000000-0005-0000-0000-0000D5600000}"/>
    <cellStyle name="Normal 3 2 2 5 2 2 5" xfId="19776" xr:uid="{00000000-0005-0000-0000-0000404D0000}"/>
    <cellStyle name="Normal 3 2 2 5 2 3" xfId="6327" xr:uid="{00000000-0005-0000-0000-0000B7180000}"/>
    <cellStyle name="Normal 3 2 2 5 2 3 2" xfId="16379" xr:uid="{00000000-0005-0000-0000-0000FB3F0000}"/>
    <cellStyle name="Normal 3 2 2 5 2 3 3" xfId="11359" xr:uid="{00000000-0005-0000-0000-00005F2C0000}"/>
    <cellStyle name="Normal 3 2 2 5 2 3 3 3" xfId="26460" xr:uid="{00000000-0005-0000-0000-00005C670000}"/>
    <cellStyle name="Normal 3 2 2 5 2 3 5" xfId="21447" xr:uid="{00000000-0005-0000-0000-0000C7530000}"/>
    <cellStyle name="Normal 3 2 2 5 2 4" xfId="13037" xr:uid="{00000000-0005-0000-0000-0000ED320000}"/>
    <cellStyle name="Normal 3 2 2 5 2 4 3" xfId="28135" xr:uid="{00000000-0005-0000-0000-0000E76D0000}"/>
    <cellStyle name="Normal 3 2 2 5 2 5" xfId="8016" xr:uid="{00000000-0005-0000-0000-0000501F0000}"/>
    <cellStyle name="Normal 3 2 2 5 2 5 3" xfId="23118" xr:uid="{00000000-0005-0000-0000-00004E5A0000}"/>
    <cellStyle name="Normal 3 2 2 5 2 7" xfId="18105" xr:uid="{00000000-0005-0000-0000-0000B9460000}"/>
    <cellStyle name="Normal 3 2 2 5 3" xfId="3798" xr:uid="{00000000-0005-0000-0000-0000D60E0000}"/>
    <cellStyle name="Normal 3 2 2 5 3 2" xfId="13872" xr:uid="{00000000-0005-0000-0000-000030360000}"/>
    <cellStyle name="Normal 3 2 2 5 3 2 3" xfId="28970" xr:uid="{00000000-0005-0000-0000-00002A710000}"/>
    <cellStyle name="Normal 3 2 2 5 3 3" xfId="8852" xr:uid="{00000000-0005-0000-0000-000094220000}"/>
    <cellStyle name="Normal 3 2 2 5 3 3 3" xfId="23953" xr:uid="{00000000-0005-0000-0000-0000915D0000}"/>
    <cellStyle name="Normal 3 2 2 5 3 5" xfId="18940" xr:uid="{00000000-0005-0000-0000-0000FC490000}"/>
    <cellStyle name="Normal 3 2 2 5 4" xfId="5491" xr:uid="{00000000-0005-0000-0000-000073150000}"/>
    <cellStyle name="Normal 3 2 2 5 4 2" xfId="15543" xr:uid="{00000000-0005-0000-0000-0000B73C0000}"/>
    <cellStyle name="Normal 3 2 2 5 4 2 3" xfId="30641" xr:uid="{00000000-0005-0000-0000-0000B1770000}"/>
    <cellStyle name="Normal 3 2 2 5 4 3" xfId="10523" xr:uid="{00000000-0005-0000-0000-00001B290000}"/>
    <cellStyle name="Normal 3 2 2 5 4 3 3" xfId="25624" xr:uid="{00000000-0005-0000-0000-000018640000}"/>
    <cellStyle name="Normal 3 2 2 5 4 5" xfId="20611" xr:uid="{00000000-0005-0000-0000-000083500000}"/>
    <cellStyle name="Normal 3 2 2 5 5" xfId="12201" xr:uid="{00000000-0005-0000-0000-0000A92F0000}"/>
    <cellStyle name="Normal 3 2 2 5 5 3" xfId="27299" xr:uid="{00000000-0005-0000-0000-0000A36A0000}"/>
    <cellStyle name="Normal 3 2 2 5 6" xfId="7180" xr:uid="{00000000-0005-0000-0000-00000C1C0000}"/>
    <cellStyle name="Normal 3 2 2 5 6 3" xfId="22282" xr:uid="{00000000-0005-0000-0000-00000A570000}"/>
    <cellStyle name="Normal 3 2 2 5 8" xfId="17269" xr:uid="{00000000-0005-0000-0000-000075430000}"/>
    <cellStyle name="Normal 3 2 2 6" xfId="2525" xr:uid="{00000000-0005-0000-0000-0000DD090000}"/>
    <cellStyle name="Normal 3 2 2 6 2" xfId="4217" xr:uid="{00000000-0005-0000-0000-000079100000}"/>
    <cellStyle name="Normal 3 2 2 6 2 2" xfId="14290" xr:uid="{00000000-0005-0000-0000-0000D2370000}"/>
    <cellStyle name="Normal 3 2 2 6 2 2 3" xfId="29388" xr:uid="{00000000-0005-0000-0000-0000CC720000}"/>
    <cellStyle name="Normal 3 2 2 6 2 3" xfId="9270" xr:uid="{00000000-0005-0000-0000-000036240000}"/>
    <cellStyle name="Normal 3 2 2 6 2 3 3" xfId="24371" xr:uid="{00000000-0005-0000-0000-0000335F0000}"/>
    <cellStyle name="Normal 3 2 2 6 2 5" xfId="19358" xr:uid="{00000000-0005-0000-0000-00009E4B0000}"/>
    <cellStyle name="Normal 3 2 2 6 3" xfId="5909" xr:uid="{00000000-0005-0000-0000-000015170000}"/>
    <cellStyle name="Normal 3 2 2 6 3 2" xfId="15961" xr:uid="{00000000-0005-0000-0000-0000593E0000}"/>
    <cellStyle name="Normal 3 2 2 6 3 3" xfId="10941" xr:uid="{00000000-0005-0000-0000-0000BD2A0000}"/>
    <cellStyle name="Normal 3 2 2 6 3 3 3" xfId="26042" xr:uid="{00000000-0005-0000-0000-0000BA650000}"/>
    <cellStyle name="Normal 3 2 2 6 3 5" xfId="21029" xr:uid="{00000000-0005-0000-0000-000025520000}"/>
    <cellStyle name="Normal 3 2 2 6 4" xfId="12619" xr:uid="{00000000-0005-0000-0000-00004B310000}"/>
    <cellStyle name="Normal 3 2 2 6 4 3" xfId="27717" xr:uid="{00000000-0005-0000-0000-0000456C0000}"/>
    <cellStyle name="Normal 3 2 2 6 5" xfId="7598" xr:uid="{00000000-0005-0000-0000-0000AE1D0000}"/>
    <cellStyle name="Normal 3 2 2 6 5 3" xfId="22700" xr:uid="{00000000-0005-0000-0000-0000AC580000}"/>
    <cellStyle name="Normal 3 2 2 6 7" xfId="17687" xr:uid="{00000000-0005-0000-0000-000017450000}"/>
    <cellStyle name="Normal 3 2 2 7" xfId="3376" xr:uid="{00000000-0005-0000-0000-0000300D0000}"/>
    <cellStyle name="Normal 3 2 2 7 2" xfId="13454" xr:uid="{00000000-0005-0000-0000-00008E340000}"/>
    <cellStyle name="Normal 3 2 2 7 2 3" xfId="28552" xr:uid="{00000000-0005-0000-0000-0000886F0000}"/>
    <cellStyle name="Normal 3 2 2 7 3" xfId="8434" xr:uid="{00000000-0005-0000-0000-0000F2200000}"/>
    <cellStyle name="Normal 3 2 2 7 3 3" xfId="23535" xr:uid="{00000000-0005-0000-0000-0000EF5B0000}"/>
    <cellStyle name="Normal 3 2 2 7 5" xfId="18522" xr:uid="{00000000-0005-0000-0000-00005A480000}"/>
    <cellStyle name="Normal 3 2 2 8" xfId="5070" xr:uid="{00000000-0005-0000-0000-0000CE130000}"/>
    <cellStyle name="Normal 3 2 2 8 2" xfId="15125" xr:uid="{00000000-0005-0000-0000-0000153B0000}"/>
    <cellStyle name="Normal 3 2 2 8 2 3" xfId="30223" xr:uid="{00000000-0005-0000-0000-00000F760000}"/>
    <cellStyle name="Normal 3 2 2 8 3" xfId="10105" xr:uid="{00000000-0005-0000-0000-000079270000}"/>
    <cellStyle name="Normal 3 2 2 8 3 3" xfId="25206" xr:uid="{00000000-0005-0000-0000-000076620000}"/>
    <cellStyle name="Normal 3 2 2 8 5" xfId="20193" xr:uid="{00000000-0005-0000-0000-0000E14E0000}"/>
    <cellStyle name="Normal 3 2 2 9" xfId="11781" xr:uid="{00000000-0005-0000-0000-0000052E0000}"/>
    <cellStyle name="Normal 3 2 2 9 3" xfId="26881" xr:uid="{00000000-0005-0000-0000-000001690000}"/>
    <cellStyle name="Normal 3 2 3" xfId="618" xr:uid="{00000000-0005-0000-0000-00006A020000}"/>
    <cellStyle name="Normal 3 2 5" xfId="953" xr:uid="{00000000-0005-0000-0000-0000B9030000}"/>
    <cellStyle name="Normal 3 3" xfId="514" xr:uid="{00000000-0005-0000-0000-000002020000}"/>
    <cellStyle name="Normal 3 3 10" xfId="6761" xr:uid="{00000000-0005-0000-0000-0000691A0000}"/>
    <cellStyle name="Normal 3 3 10 3" xfId="21865" xr:uid="{00000000-0005-0000-0000-000069550000}"/>
    <cellStyle name="Normal 3 3 12" xfId="16850" xr:uid="{00000000-0005-0000-0000-0000D2410000}"/>
    <cellStyle name="Normal 3 3 14" xfId="1432" xr:uid="{00000000-0005-0000-0000-000098050000}"/>
    <cellStyle name="Normal 3 3 2" xfId="1725" xr:uid="{00000000-0005-0000-0000-0000BD060000}"/>
    <cellStyle name="Normal 3 3 2 11" xfId="16904" xr:uid="{00000000-0005-0000-0000-000008420000}"/>
    <cellStyle name="Normal 3 3 2 2" xfId="1833" xr:uid="{00000000-0005-0000-0000-000029070000}"/>
    <cellStyle name="Normal 3 3 2 2 10" xfId="17008" xr:uid="{00000000-0005-0000-0000-000070420000}"/>
    <cellStyle name="Normal 3 3 2 2 2" xfId="2050" xr:uid="{00000000-0005-0000-0000-000002080000}"/>
    <cellStyle name="Normal 3 3 2 2 2 2" xfId="2471" xr:uid="{00000000-0005-0000-0000-0000A7090000}"/>
    <cellStyle name="Normal 3 3 2 2 2 2 2" xfId="3310" xr:uid="{00000000-0005-0000-0000-0000EE0C0000}"/>
    <cellStyle name="Normal 3 3 2 2 2 2 2 2" xfId="5000" xr:uid="{00000000-0005-0000-0000-000088130000}"/>
    <cellStyle name="Normal 3 3 2 2 2 2 2 2 2" xfId="15073" xr:uid="{00000000-0005-0000-0000-0000E13A0000}"/>
    <cellStyle name="Normal 3 3 2 2 2 2 2 2 2 3" xfId="30171" xr:uid="{00000000-0005-0000-0000-0000DB750000}"/>
    <cellStyle name="Normal 3 3 2 2 2 2 2 2 3" xfId="10053" xr:uid="{00000000-0005-0000-0000-000045270000}"/>
    <cellStyle name="Normal 3 3 2 2 2 2 2 2 3 3" xfId="25154" xr:uid="{00000000-0005-0000-0000-000042620000}"/>
    <cellStyle name="Normal 3 3 2 2 2 2 2 2 5" xfId="20141" xr:uid="{00000000-0005-0000-0000-0000AD4E0000}"/>
    <cellStyle name="Normal 3 3 2 2 2 2 2 3" xfId="6692" xr:uid="{00000000-0005-0000-0000-0000241A0000}"/>
    <cellStyle name="Normal 3 3 2 2 2 2 2 3 2" xfId="16744" xr:uid="{00000000-0005-0000-0000-000068410000}"/>
    <cellStyle name="Normal 3 3 2 2 2 2 2 3 3" xfId="11724" xr:uid="{00000000-0005-0000-0000-0000CC2D0000}"/>
    <cellStyle name="Normal 3 3 2 2 2 2 2 3 3 3" xfId="26825" xr:uid="{00000000-0005-0000-0000-0000C9680000}"/>
    <cellStyle name="Normal 3 3 2 2 2 2 2 3 5" xfId="21812" xr:uid="{00000000-0005-0000-0000-000034550000}"/>
    <cellStyle name="Normal 3 3 2 2 2 2 2 4" xfId="13402" xr:uid="{00000000-0005-0000-0000-00005A340000}"/>
    <cellStyle name="Normal 3 3 2 2 2 2 2 4 3" xfId="28500" xr:uid="{00000000-0005-0000-0000-0000546F0000}"/>
    <cellStyle name="Normal 3 3 2 2 2 2 2 5" xfId="8381" xr:uid="{00000000-0005-0000-0000-0000BD200000}"/>
    <cellStyle name="Normal 3 3 2 2 2 2 2 5 3" xfId="23483" xr:uid="{00000000-0005-0000-0000-0000BB5B0000}"/>
    <cellStyle name="Normal 3 3 2 2 2 2 2 7" xfId="18470" xr:uid="{00000000-0005-0000-0000-000026480000}"/>
    <cellStyle name="Normal 3 3 2 2 2 2 3" xfId="4163" xr:uid="{00000000-0005-0000-0000-000043100000}"/>
    <cellStyle name="Normal 3 3 2 2 2 2 3 2" xfId="14237" xr:uid="{00000000-0005-0000-0000-00009D370000}"/>
    <cellStyle name="Normal 3 3 2 2 2 2 3 2 3" xfId="29335" xr:uid="{00000000-0005-0000-0000-000097720000}"/>
    <cellStyle name="Normal 3 3 2 2 2 2 3 3" xfId="9217" xr:uid="{00000000-0005-0000-0000-000001240000}"/>
    <cellStyle name="Normal 3 3 2 2 2 2 3 3 3" xfId="24318" xr:uid="{00000000-0005-0000-0000-0000FE5E0000}"/>
    <cellStyle name="Normal 3 3 2 2 2 2 3 5" xfId="19305" xr:uid="{00000000-0005-0000-0000-0000694B0000}"/>
    <cellStyle name="Normal 3 3 2 2 2 2 4" xfId="5856" xr:uid="{00000000-0005-0000-0000-0000E0160000}"/>
    <cellStyle name="Normal 3 3 2 2 2 2 4 2" xfId="15908" xr:uid="{00000000-0005-0000-0000-0000243E0000}"/>
    <cellStyle name="Normal 3 3 2 2 2 2 4 3" xfId="10888" xr:uid="{00000000-0005-0000-0000-0000882A0000}"/>
    <cellStyle name="Normal 3 3 2 2 2 2 4 3 3" xfId="25989" xr:uid="{00000000-0005-0000-0000-000085650000}"/>
    <cellStyle name="Normal 3 3 2 2 2 2 4 5" xfId="20976" xr:uid="{00000000-0005-0000-0000-0000F0510000}"/>
    <cellStyle name="Normal 3 3 2 2 2 2 5" xfId="12566" xr:uid="{00000000-0005-0000-0000-000016310000}"/>
    <cellStyle name="Normal 3 3 2 2 2 2 5 3" xfId="27664" xr:uid="{00000000-0005-0000-0000-0000106C0000}"/>
    <cellStyle name="Normal 3 3 2 2 2 2 6" xfId="7545" xr:uid="{00000000-0005-0000-0000-0000791D0000}"/>
    <cellStyle name="Normal 3 3 2 2 2 2 6 3" xfId="22647" xr:uid="{00000000-0005-0000-0000-000077580000}"/>
    <cellStyle name="Normal 3 3 2 2 2 2 8" xfId="17634" xr:uid="{00000000-0005-0000-0000-0000E2440000}"/>
    <cellStyle name="Normal 3 3 2 2 2 3" xfId="2892" xr:uid="{00000000-0005-0000-0000-00004C0B0000}"/>
    <cellStyle name="Normal 3 3 2 2 2 3 2" xfId="4582" xr:uid="{00000000-0005-0000-0000-0000E6110000}"/>
    <cellStyle name="Normal 3 3 2 2 2 3 2 2" xfId="14655" xr:uid="{00000000-0005-0000-0000-00003F390000}"/>
    <cellStyle name="Normal 3 3 2 2 2 3 2 2 3" xfId="29753" xr:uid="{00000000-0005-0000-0000-000039740000}"/>
    <cellStyle name="Normal 3 3 2 2 2 3 2 3" xfId="9635" xr:uid="{00000000-0005-0000-0000-0000A3250000}"/>
    <cellStyle name="Normal 3 3 2 2 2 3 2 3 3" xfId="24736" xr:uid="{00000000-0005-0000-0000-0000A0600000}"/>
    <cellStyle name="Normal 3 3 2 2 2 3 2 5" xfId="19723" xr:uid="{00000000-0005-0000-0000-00000B4D0000}"/>
    <cellStyle name="Normal 3 3 2 2 2 3 3" xfId="6274" xr:uid="{00000000-0005-0000-0000-000082180000}"/>
    <cellStyle name="Normal 3 3 2 2 2 3 3 2" xfId="16326" xr:uid="{00000000-0005-0000-0000-0000C63F0000}"/>
    <cellStyle name="Normal 3 3 2 2 2 3 3 3" xfId="11306" xr:uid="{00000000-0005-0000-0000-00002A2C0000}"/>
    <cellStyle name="Normal 3 3 2 2 2 3 3 3 3" xfId="26407" xr:uid="{00000000-0005-0000-0000-000027670000}"/>
    <cellStyle name="Normal 3 3 2 2 2 3 3 5" xfId="21394" xr:uid="{00000000-0005-0000-0000-000092530000}"/>
    <cellStyle name="Normal 3 3 2 2 2 3 4" xfId="12984" xr:uid="{00000000-0005-0000-0000-0000B8320000}"/>
    <cellStyle name="Normal 3 3 2 2 2 3 4 3" xfId="28082" xr:uid="{00000000-0005-0000-0000-0000B26D0000}"/>
    <cellStyle name="Normal 3 3 2 2 2 3 5" xfId="7963" xr:uid="{00000000-0005-0000-0000-00001B1F0000}"/>
    <cellStyle name="Normal 3 3 2 2 2 3 5 3" xfId="23065" xr:uid="{00000000-0005-0000-0000-0000195A0000}"/>
    <cellStyle name="Normal 3 3 2 2 2 3 7" xfId="18052" xr:uid="{00000000-0005-0000-0000-000084460000}"/>
    <cellStyle name="Normal 3 3 2 2 2 4" xfId="3745" xr:uid="{00000000-0005-0000-0000-0000A10E0000}"/>
    <cellStyle name="Normal 3 3 2 2 2 4 2" xfId="13819" xr:uid="{00000000-0005-0000-0000-0000FB350000}"/>
    <cellStyle name="Normal 3 3 2 2 2 4 2 3" xfId="28917" xr:uid="{00000000-0005-0000-0000-0000F5700000}"/>
    <cellStyle name="Normal 3 3 2 2 2 4 3" xfId="8799" xr:uid="{00000000-0005-0000-0000-00005F220000}"/>
    <cellStyle name="Normal 3 3 2 2 2 4 3 3" xfId="23900" xr:uid="{00000000-0005-0000-0000-00005C5D0000}"/>
    <cellStyle name="Normal 3 3 2 2 2 4 5" xfId="18887" xr:uid="{00000000-0005-0000-0000-0000C7490000}"/>
    <cellStyle name="Normal 3 3 2 2 2 5" xfId="5438" xr:uid="{00000000-0005-0000-0000-00003E150000}"/>
    <cellStyle name="Normal 3 3 2 2 2 5 2" xfId="15490" xr:uid="{00000000-0005-0000-0000-0000823C0000}"/>
    <cellStyle name="Normal 3 3 2 2 2 5 2 3" xfId="30588" xr:uid="{00000000-0005-0000-0000-00007C770000}"/>
    <cellStyle name="Normal 3 3 2 2 2 5 3" xfId="10470" xr:uid="{00000000-0005-0000-0000-0000E6280000}"/>
    <cellStyle name="Normal 3 3 2 2 2 5 3 3" xfId="25571" xr:uid="{00000000-0005-0000-0000-0000E3630000}"/>
    <cellStyle name="Normal 3 3 2 2 2 5 5" xfId="20558" xr:uid="{00000000-0005-0000-0000-00004E500000}"/>
    <cellStyle name="Normal 3 3 2 2 2 6" xfId="12148" xr:uid="{00000000-0005-0000-0000-0000742F0000}"/>
    <cellStyle name="Normal 3 3 2 2 2 6 3" xfId="27246" xr:uid="{00000000-0005-0000-0000-00006E6A0000}"/>
    <cellStyle name="Normal 3 3 2 2 2 7" xfId="7127" xr:uid="{00000000-0005-0000-0000-0000D71B0000}"/>
    <cellStyle name="Normal 3 3 2 2 2 7 3" xfId="22229" xr:uid="{00000000-0005-0000-0000-0000D5560000}"/>
    <cellStyle name="Normal 3 3 2 2 2 9" xfId="17216" xr:uid="{00000000-0005-0000-0000-000040430000}"/>
    <cellStyle name="Normal 3 3 2 2 3" xfId="2263" xr:uid="{00000000-0005-0000-0000-0000D7080000}"/>
    <cellStyle name="Normal 3 3 2 2 3 2" xfId="3102" xr:uid="{00000000-0005-0000-0000-00001E0C0000}"/>
    <cellStyle name="Normal 3 3 2 2 3 2 2" xfId="4792" xr:uid="{00000000-0005-0000-0000-0000B8120000}"/>
    <cellStyle name="Normal 3 3 2 2 3 2 2 2" xfId="14865" xr:uid="{00000000-0005-0000-0000-0000113A0000}"/>
    <cellStyle name="Normal 3 3 2 2 3 2 2 2 3" xfId="29963" xr:uid="{00000000-0005-0000-0000-00000B750000}"/>
    <cellStyle name="Normal 3 3 2 2 3 2 2 3" xfId="9845" xr:uid="{00000000-0005-0000-0000-000075260000}"/>
    <cellStyle name="Normal 3 3 2 2 3 2 2 3 3" xfId="24946" xr:uid="{00000000-0005-0000-0000-000072610000}"/>
    <cellStyle name="Normal 3 3 2 2 3 2 2 5" xfId="19933" xr:uid="{00000000-0005-0000-0000-0000DD4D0000}"/>
    <cellStyle name="Normal 3 3 2 2 3 2 3" xfId="6484" xr:uid="{00000000-0005-0000-0000-000054190000}"/>
    <cellStyle name="Normal 3 3 2 2 3 2 3 2" xfId="16536" xr:uid="{00000000-0005-0000-0000-000098400000}"/>
    <cellStyle name="Normal 3 3 2 2 3 2 3 3" xfId="11516" xr:uid="{00000000-0005-0000-0000-0000FC2C0000}"/>
    <cellStyle name="Normal 3 3 2 2 3 2 3 3 3" xfId="26617" xr:uid="{00000000-0005-0000-0000-0000F9670000}"/>
    <cellStyle name="Normal 3 3 2 2 3 2 3 5" xfId="21604" xr:uid="{00000000-0005-0000-0000-000064540000}"/>
    <cellStyle name="Normal 3 3 2 2 3 2 4" xfId="13194" xr:uid="{00000000-0005-0000-0000-00008A330000}"/>
    <cellStyle name="Normal 3 3 2 2 3 2 4 3" xfId="28292" xr:uid="{00000000-0005-0000-0000-0000846E0000}"/>
    <cellStyle name="Normal 3 3 2 2 3 2 5" xfId="8173" xr:uid="{00000000-0005-0000-0000-0000ED1F0000}"/>
    <cellStyle name="Normal 3 3 2 2 3 2 5 3" xfId="23275" xr:uid="{00000000-0005-0000-0000-0000EB5A0000}"/>
    <cellStyle name="Normal 3 3 2 2 3 2 7" xfId="18262" xr:uid="{00000000-0005-0000-0000-000056470000}"/>
    <cellStyle name="Normal 3 3 2 2 3 3" xfId="3955" xr:uid="{00000000-0005-0000-0000-0000730F0000}"/>
    <cellStyle name="Normal 3 3 2 2 3 3 2" xfId="14029" xr:uid="{00000000-0005-0000-0000-0000CD360000}"/>
    <cellStyle name="Normal 3 3 2 2 3 3 2 3" xfId="29127" xr:uid="{00000000-0005-0000-0000-0000C7710000}"/>
    <cellStyle name="Normal 3 3 2 2 3 3 3" xfId="9009" xr:uid="{00000000-0005-0000-0000-000031230000}"/>
    <cellStyle name="Normal 3 3 2 2 3 3 3 3" xfId="24110" xr:uid="{00000000-0005-0000-0000-00002E5E0000}"/>
    <cellStyle name="Normal 3 3 2 2 3 3 5" xfId="19097" xr:uid="{00000000-0005-0000-0000-0000994A0000}"/>
    <cellStyle name="Normal 3 3 2 2 3 4" xfId="5648" xr:uid="{00000000-0005-0000-0000-000010160000}"/>
    <cellStyle name="Normal 3 3 2 2 3 4 2" xfId="15700" xr:uid="{00000000-0005-0000-0000-0000543D0000}"/>
    <cellStyle name="Normal 3 3 2 2 3 4 2 3" xfId="30798" xr:uid="{00000000-0005-0000-0000-00004E780000}"/>
    <cellStyle name="Normal 3 3 2 2 3 4 3" xfId="10680" xr:uid="{00000000-0005-0000-0000-0000B8290000}"/>
    <cellStyle name="Normal 3 3 2 2 3 4 3 3" xfId="25781" xr:uid="{00000000-0005-0000-0000-0000B5640000}"/>
    <cellStyle name="Normal 3 3 2 2 3 4 5" xfId="20768" xr:uid="{00000000-0005-0000-0000-000020510000}"/>
    <cellStyle name="Normal 3 3 2 2 3 5" xfId="12358" xr:uid="{00000000-0005-0000-0000-000046300000}"/>
    <cellStyle name="Normal 3 3 2 2 3 5 3" xfId="27456" xr:uid="{00000000-0005-0000-0000-0000406B0000}"/>
    <cellStyle name="Normal 3 3 2 2 3 6" xfId="7337" xr:uid="{00000000-0005-0000-0000-0000A91C0000}"/>
    <cellStyle name="Normal 3 3 2 2 3 6 3" xfId="22439" xr:uid="{00000000-0005-0000-0000-0000A7570000}"/>
    <cellStyle name="Normal 3 3 2 2 3 8" xfId="17426" xr:uid="{00000000-0005-0000-0000-000012440000}"/>
    <cellStyle name="Normal 3 3 2 2 4" xfId="2684" xr:uid="{00000000-0005-0000-0000-00007C0A0000}"/>
    <cellStyle name="Normal 3 3 2 2 4 2" xfId="4374" xr:uid="{00000000-0005-0000-0000-000016110000}"/>
    <cellStyle name="Normal 3 3 2 2 4 2 2" xfId="14447" xr:uid="{00000000-0005-0000-0000-00006F380000}"/>
    <cellStyle name="Normal 3 3 2 2 4 2 2 3" xfId="29545" xr:uid="{00000000-0005-0000-0000-000069730000}"/>
    <cellStyle name="Normal 3 3 2 2 4 2 3" xfId="9427" xr:uid="{00000000-0005-0000-0000-0000D3240000}"/>
    <cellStyle name="Normal 3 3 2 2 4 2 3 3" xfId="24528" xr:uid="{00000000-0005-0000-0000-0000D05F0000}"/>
    <cellStyle name="Normal 3 3 2 2 4 2 5" xfId="19515" xr:uid="{00000000-0005-0000-0000-00003B4C0000}"/>
    <cellStyle name="Normal 3 3 2 2 4 3" xfId="6066" xr:uid="{00000000-0005-0000-0000-0000B2170000}"/>
    <cellStyle name="Normal 3 3 2 2 4 3 2" xfId="16118" xr:uid="{00000000-0005-0000-0000-0000F63E0000}"/>
    <cellStyle name="Normal 3 3 2 2 4 3 3" xfId="11098" xr:uid="{00000000-0005-0000-0000-00005A2B0000}"/>
    <cellStyle name="Normal 3 3 2 2 4 3 3 3" xfId="26199" xr:uid="{00000000-0005-0000-0000-000057660000}"/>
    <cellStyle name="Normal 3 3 2 2 4 3 5" xfId="21186" xr:uid="{00000000-0005-0000-0000-0000C2520000}"/>
    <cellStyle name="Normal 3 3 2 2 4 4" xfId="12776" xr:uid="{00000000-0005-0000-0000-0000E8310000}"/>
    <cellStyle name="Normal 3 3 2 2 4 4 3" xfId="27874" xr:uid="{00000000-0005-0000-0000-0000E26C0000}"/>
    <cellStyle name="Normal 3 3 2 2 4 5" xfId="7755" xr:uid="{00000000-0005-0000-0000-00004B1E0000}"/>
    <cellStyle name="Normal 3 3 2 2 4 5 3" xfId="22857" xr:uid="{00000000-0005-0000-0000-000049590000}"/>
    <cellStyle name="Normal 3 3 2 2 4 7" xfId="17844" xr:uid="{00000000-0005-0000-0000-0000B4450000}"/>
    <cellStyle name="Normal 3 3 2 2 5" xfId="3537" xr:uid="{00000000-0005-0000-0000-0000D10D0000}"/>
    <cellStyle name="Normal 3 3 2 2 5 2" xfId="13611" xr:uid="{00000000-0005-0000-0000-00002B350000}"/>
    <cellStyle name="Normal 3 3 2 2 5 2 3" xfId="28709" xr:uid="{00000000-0005-0000-0000-000025700000}"/>
    <cellStyle name="Normal 3 3 2 2 5 3" xfId="8591" xr:uid="{00000000-0005-0000-0000-00008F210000}"/>
    <cellStyle name="Normal 3 3 2 2 5 3 3" xfId="23692" xr:uid="{00000000-0005-0000-0000-00008C5C0000}"/>
    <cellStyle name="Normal 3 3 2 2 5 5" xfId="18679" xr:uid="{00000000-0005-0000-0000-0000F7480000}"/>
    <cellStyle name="Normal 3 3 2 2 6" xfId="5230" xr:uid="{00000000-0005-0000-0000-00006E140000}"/>
    <cellStyle name="Normal 3 3 2 2 6 2" xfId="15282" xr:uid="{00000000-0005-0000-0000-0000B23B0000}"/>
    <cellStyle name="Normal 3 3 2 2 6 2 3" xfId="30380" xr:uid="{00000000-0005-0000-0000-0000AC760000}"/>
    <cellStyle name="Normal 3 3 2 2 6 3" xfId="10262" xr:uid="{00000000-0005-0000-0000-000016280000}"/>
    <cellStyle name="Normal 3 3 2 2 6 3 3" xfId="25363" xr:uid="{00000000-0005-0000-0000-000013630000}"/>
    <cellStyle name="Normal 3 3 2 2 6 5" xfId="20350" xr:uid="{00000000-0005-0000-0000-00007E4F0000}"/>
    <cellStyle name="Normal 3 3 2 2 7" xfId="11940" xr:uid="{00000000-0005-0000-0000-0000A42E0000}"/>
    <cellStyle name="Normal 3 3 2 2 7 3" xfId="27038" xr:uid="{00000000-0005-0000-0000-00009E690000}"/>
    <cellStyle name="Normal 3 3 2 2 8" xfId="6919" xr:uid="{00000000-0005-0000-0000-0000071B0000}"/>
    <cellStyle name="Normal 3 3 2 2 8 3" xfId="22021" xr:uid="{00000000-0005-0000-0000-000005560000}"/>
    <cellStyle name="Normal 3 3 2 3" xfId="1946" xr:uid="{00000000-0005-0000-0000-00009A070000}"/>
    <cellStyle name="Normal 3 3 2 3 2" xfId="2367" xr:uid="{00000000-0005-0000-0000-00003F090000}"/>
    <cellStyle name="Normal 3 3 2 3 2 2" xfId="3206" xr:uid="{00000000-0005-0000-0000-0000860C0000}"/>
    <cellStyle name="Normal 3 3 2 3 2 2 2" xfId="4896" xr:uid="{00000000-0005-0000-0000-000020130000}"/>
    <cellStyle name="Normal 3 3 2 3 2 2 2 2" xfId="14969" xr:uid="{00000000-0005-0000-0000-0000793A0000}"/>
    <cellStyle name="Normal 3 3 2 3 2 2 2 2 3" xfId="30067" xr:uid="{00000000-0005-0000-0000-000073750000}"/>
    <cellStyle name="Normal 3 3 2 3 2 2 2 3" xfId="9949" xr:uid="{00000000-0005-0000-0000-0000DD260000}"/>
    <cellStyle name="Normal 3 3 2 3 2 2 2 3 3" xfId="25050" xr:uid="{00000000-0005-0000-0000-0000DA610000}"/>
    <cellStyle name="Normal 3 3 2 3 2 2 2 5" xfId="20037" xr:uid="{00000000-0005-0000-0000-0000454E0000}"/>
    <cellStyle name="Normal 3 3 2 3 2 2 3" xfId="6588" xr:uid="{00000000-0005-0000-0000-0000BC190000}"/>
    <cellStyle name="Normal 3 3 2 3 2 2 3 2" xfId="16640" xr:uid="{00000000-0005-0000-0000-000000410000}"/>
    <cellStyle name="Normal 3 3 2 3 2 2 3 3" xfId="11620" xr:uid="{00000000-0005-0000-0000-0000642D0000}"/>
    <cellStyle name="Normal 3 3 2 3 2 2 3 3 3" xfId="26721" xr:uid="{00000000-0005-0000-0000-000061680000}"/>
    <cellStyle name="Normal 3 3 2 3 2 2 3 5" xfId="21708" xr:uid="{00000000-0005-0000-0000-0000CC540000}"/>
    <cellStyle name="Normal 3 3 2 3 2 2 4" xfId="13298" xr:uid="{00000000-0005-0000-0000-0000F2330000}"/>
    <cellStyle name="Normal 3 3 2 3 2 2 4 3" xfId="28396" xr:uid="{00000000-0005-0000-0000-0000EC6E0000}"/>
    <cellStyle name="Normal 3 3 2 3 2 2 5" xfId="8277" xr:uid="{00000000-0005-0000-0000-000055200000}"/>
    <cellStyle name="Normal 3 3 2 3 2 2 5 3" xfId="23379" xr:uid="{00000000-0005-0000-0000-0000535B0000}"/>
    <cellStyle name="Normal 3 3 2 3 2 2 7" xfId="18366" xr:uid="{00000000-0005-0000-0000-0000BE470000}"/>
    <cellStyle name="Normal 3 3 2 3 2 3" xfId="4059" xr:uid="{00000000-0005-0000-0000-0000DB0F0000}"/>
    <cellStyle name="Normal 3 3 2 3 2 3 2" xfId="14133" xr:uid="{00000000-0005-0000-0000-000035370000}"/>
    <cellStyle name="Normal 3 3 2 3 2 3 2 3" xfId="29231" xr:uid="{00000000-0005-0000-0000-00002F720000}"/>
    <cellStyle name="Normal 3 3 2 3 2 3 3" xfId="9113" xr:uid="{00000000-0005-0000-0000-000099230000}"/>
    <cellStyle name="Normal 3 3 2 3 2 3 3 3" xfId="24214" xr:uid="{00000000-0005-0000-0000-0000965E0000}"/>
    <cellStyle name="Normal 3 3 2 3 2 3 5" xfId="19201" xr:uid="{00000000-0005-0000-0000-0000014B0000}"/>
    <cellStyle name="Normal 3 3 2 3 2 4" xfId="5752" xr:uid="{00000000-0005-0000-0000-000078160000}"/>
    <cellStyle name="Normal 3 3 2 3 2 4 2" xfId="15804" xr:uid="{00000000-0005-0000-0000-0000BC3D0000}"/>
    <cellStyle name="Normal 3 3 2 3 2 4 2 3" xfId="30902" xr:uid="{00000000-0005-0000-0000-0000B6780000}"/>
    <cellStyle name="Normal 3 3 2 3 2 4 3" xfId="10784" xr:uid="{00000000-0005-0000-0000-0000202A0000}"/>
    <cellStyle name="Normal 3 3 2 3 2 4 3 3" xfId="25885" xr:uid="{00000000-0005-0000-0000-00001D650000}"/>
    <cellStyle name="Normal 3 3 2 3 2 4 5" xfId="20872" xr:uid="{00000000-0005-0000-0000-000088510000}"/>
    <cellStyle name="Normal 3 3 2 3 2 5" xfId="12462" xr:uid="{00000000-0005-0000-0000-0000AE300000}"/>
    <cellStyle name="Normal 3 3 2 3 2 5 3" xfId="27560" xr:uid="{00000000-0005-0000-0000-0000A86B0000}"/>
    <cellStyle name="Normal 3 3 2 3 2 6" xfId="7441" xr:uid="{00000000-0005-0000-0000-0000111D0000}"/>
    <cellStyle name="Normal 3 3 2 3 2 6 3" xfId="22543" xr:uid="{00000000-0005-0000-0000-00000F580000}"/>
    <cellStyle name="Normal 3 3 2 3 2 8" xfId="17530" xr:uid="{00000000-0005-0000-0000-00007A440000}"/>
    <cellStyle name="Normal 3 3 2 3 3" xfId="2788" xr:uid="{00000000-0005-0000-0000-0000E40A0000}"/>
    <cellStyle name="Normal 3 3 2 3 3 2" xfId="4478" xr:uid="{00000000-0005-0000-0000-00007E110000}"/>
    <cellStyle name="Normal 3 3 2 3 3 2 2" xfId="14551" xr:uid="{00000000-0005-0000-0000-0000D7380000}"/>
    <cellStyle name="Normal 3 3 2 3 3 2 2 3" xfId="29649" xr:uid="{00000000-0005-0000-0000-0000D1730000}"/>
    <cellStyle name="Normal 3 3 2 3 3 2 3" xfId="9531" xr:uid="{00000000-0005-0000-0000-00003B250000}"/>
    <cellStyle name="Normal 3 3 2 3 3 2 3 3" xfId="24632" xr:uid="{00000000-0005-0000-0000-000038600000}"/>
    <cellStyle name="Normal 3 3 2 3 3 2 5" xfId="19619" xr:uid="{00000000-0005-0000-0000-0000A34C0000}"/>
    <cellStyle name="Normal 3 3 2 3 3 3" xfId="6170" xr:uid="{00000000-0005-0000-0000-00001A180000}"/>
    <cellStyle name="Normal 3 3 2 3 3 3 2" xfId="16222" xr:uid="{00000000-0005-0000-0000-00005E3F0000}"/>
    <cellStyle name="Normal 3 3 2 3 3 3 3" xfId="11202" xr:uid="{00000000-0005-0000-0000-0000C22B0000}"/>
    <cellStyle name="Normal 3 3 2 3 3 3 3 3" xfId="26303" xr:uid="{00000000-0005-0000-0000-0000BF660000}"/>
    <cellStyle name="Normal 3 3 2 3 3 3 5" xfId="21290" xr:uid="{00000000-0005-0000-0000-00002A530000}"/>
    <cellStyle name="Normal 3 3 2 3 3 4" xfId="12880" xr:uid="{00000000-0005-0000-0000-000050320000}"/>
    <cellStyle name="Normal 3 3 2 3 3 4 3" xfId="27978" xr:uid="{00000000-0005-0000-0000-00004A6D0000}"/>
    <cellStyle name="Normal 3 3 2 3 3 5" xfId="7859" xr:uid="{00000000-0005-0000-0000-0000B31E0000}"/>
    <cellStyle name="Normal 3 3 2 3 3 5 3" xfId="22961" xr:uid="{00000000-0005-0000-0000-0000B1590000}"/>
    <cellStyle name="Normal 3 3 2 3 3 7" xfId="17948" xr:uid="{00000000-0005-0000-0000-00001C460000}"/>
    <cellStyle name="Normal 3 3 2 3 4" xfId="3641" xr:uid="{00000000-0005-0000-0000-0000390E0000}"/>
    <cellStyle name="Normal 3 3 2 3 4 2" xfId="13715" xr:uid="{00000000-0005-0000-0000-000093350000}"/>
    <cellStyle name="Normal 3 3 2 3 4 2 3" xfId="28813" xr:uid="{00000000-0005-0000-0000-00008D700000}"/>
    <cellStyle name="Normal 3 3 2 3 4 3" xfId="8695" xr:uid="{00000000-0005-0000-0000-0000F7210000}"/>
    <cellStyle name="Normal 3 3 2 3 4 3 3" xfId="23796" xr:uid="{00000000-0005-0000-0000-0000F45C0000}"/>
    <cellStyle name="Normal 3 3 2 3 4 5" xfId="18783" xr:uid="{00000000-0005-0000-0000-00005F490000}"/>
    <cellStyle name="Normal 3 3 2 3 5" xfId="5334" xr:uid="{00000000-0005-0000-0000-0000D6140000}"/>
    <cellStyle name="Normal 3 3 2 3 5 2" xfId="15386" xr:uid="{00000000-0005-0000-0000-00001A3C0000}"/>
    <cellStyle name="Normal 3 3 2 3 5 2 3" xfId="30484" xr:uid="{00000000-0005-0000-0000-000014770000}"/>
    <cellStyle name="Normal 3 3 2 3 5 3" xfId="10366" xr:uid="{00000000-0005-0000-0000-00007E280000}"/>
    <cellStyle name="Normal 3 3 2 3 5 3 3" xfId="25467" xr:uid="{00000000-0005-0000-0000-00007B630000}"/>
    <cellStyle name="Normal 3 3 2 3 5 5" xfId="20454" xr:uid="{00000000-0005-0000-0000-0000E64F0000}"/>
    <cellStyle name="Normal 3 3 2 3 6" xfId="12044" xr:uid="{00000000-0005-0000-0000-00000C2F0000}"/>
    <cellStyle name="Normal 3 3 2 3 6 3" xfId="27142" xr:uid="{00000000-0005-0000-0000-0000066A0000}"/>
    <cellStyle name="Normal 3 3 2 3 7" xfId="7023" xr:uid="{00000000-0005-0000-0000-00006F1B0000}"/>
    <cellStyle name="Normal 3 3 2 3 7 3" xfId="22125" xr:uid="{00000000-0005-0000-0000-00006D560000}"/>
    <cellStyle name="Normal 3 3 2 3 9" xfId="17112" xr:uid="{00000000-0005-0000-0000-0000D8420000}"/>
    <cellStyle name="Normal 3 3 2 4" xfId="2159" xr:uid="{00000000-0005-0000-0000-00006F080000}"/>
    <cellStyle name="Normal 3 3 2 4 2" xfId="2998" xr:uid="{00000000-0005-0000-0000-0000B60B0000}"/>
    <cellStyle name="Normal 3 3 2 4 2 2" xfId="4688" xr:uid="{00000000-0005-0000-0000-000050120000}"/>
    <cellStyle name="Normal 3 3 2 4 2 2 2" xfId="14761" xr:uid="{00000000-0005-0000-0000-0000A9390000}"/>
    <cellStyle name="Normal 3 3 2 4 2 2 2 3" xfId="29859" xr:uid="{00000000-0005-0000-0000-0000A3740000}"/>
    <cellStyle name="Normal 3 3 2 4 2 2 3" xfId="9741" xr:uid="{00000000-0005-0000-0000-00000D260000}"/>
    <cellStyle name="Normal 3 3 2 4 2 2 3 3" xfId="24842" xr:uid="{00000000-0005-0000-0000-00000A610000}"/>
    <cellStyle name="Normal 3 3 2 4 2 2 5" xfId="19829" xr:uid="{00000000-0005-0000-0000-0000754D0000}"/>
    <cellStyle name="Normal 3 3 2 4 2 3" xfId="6380" xr:uid="{00000000-0005-0000-0000-0000EC180000}"/>
    <cellStyle name="Normal 3 3 2 4 2 3 2" xfId="16432" xr:uid="{00000000-0005-0000-0000-000030400000}"/>
    <cellStyle name="Normal 3 3 2 4 2 3 3" xfId="11412" xr:uid="{00000000-0005-0000-0000-0000942C0000}"/>
    <cellStyle name="Normal 3 3 2 4 2 3 3 3" xfId="26513" xr:uid="{00000000-0005-0000-0000-000091670000}"/>
    <cellStyle name="Normal 3 3 2 4 2 3 5" xfId="21500" xr:uid="{00000000-0005-0000-0000-0000FC530000}"/>
    <cellStyle name="Normal 3 3 2 4 2 4" xfId="13090" xr:uid="{00000000-0005-0000-0000-000022330000}"/>
    <cellStyle name="Normal 3 3 2 4 2 4 3" xfId="28188" xr:uid="{00000000-0005-0000-0000-00001C6E0000}"/>
    <cellStyle name="Normal 3 3 2 4 2 5" xfId="8069" xr:uid="{00000000-0005-0000-0000-0000851F0000}"/>
    <cellStyle name="Normal 3 3 2 4 2 5 3" xfId="23171" xr:uid="{00000000-0005-0000-0000-0000835A0000}"/>
    <cellStyle name="Normal 3 3 2 4 2 7" xfId="18158" xr:uid="{00000000-0005-0000-0000-0000EE460000}"/>
    <cellStyle name="Normal 3 3 2 4 3" xfId="3851" xr:uid="{00000000-0005-0000-0000-00000B0F0000}"/>
    <cellStyle name="Normal 3 3 2 4 3 2" xfId="13925" xr:uid="{00000000-0005-0000-0000-000065360000}"/>
    <cellStyle name="Normal 3 3 2 4 3 2 3" xfId="29023" xr:uid="{00000000-0005-0000-0000-00005F710000}"/>
    <cellStyle name="Normal 3 3 2 4 3 3" xfId="8905" xr:uid="{00000000-0005-0000-0000-0000C9220000}"/>
    <cellStyle name="Normal 3 3 2 4 3 3 3" xfId="24006" xr:uid="{00000000-0005-0000-0000-0000C65D0000}"/>
    <cellStyle name="Normal 3 3 2 4 3 5" xfId="18993" xr:uid="{00000000-0005-0000-0000-0000314A0000}"/>
    <cellStyle name="Normal 3 3 2 4 4" xfId="5544" xr:uid="{00000000-0005-0000-0000-0000A8150000}"/>
    <cellStyle name="Normal 3 3 2 4 4 2" xfId="15596" xr:uid="{00000000-0005-0000-0000-0000EC3C0000}"/>
    <cellStyle name="Normal 3 3 2 4 4 2 3" xfId="30694" xr:uid="{00000000-0005-0000-0000-0000E6770000}"/>
    <cellStyle name="Normal 3 3 2 4 4 3" xfId="10576" xr:uid="{00000000-0005-0000-0000-000050290000}"/>
    <cellStyle name="Normal 3 3 2 4 4 3 3" xfId="25677" xr:uid="{00000000-0005-0000-0000-00004D640000}"/>
    <cellStyle name="Normal 3 3 2 4 4 5" xfId="20664" xr:uid="{00000000-0005-0000-0000-0000B8500000}"/>
    <cellStyle name="Normal 3 3 2 4 5" xfId="12254" xr:uid="{00000000-0005-0000-0000-0000DE2F0000}"/>
    <cellStyle name="Normal 3 3 2 4 5 3" xfId="27352" xr:uid="{00000000-0005-0000-0000-0000D86A0000}"/>
    <cellStyle name="Normal 3 3 2 4 6" xfId="7233" xr:uid="{00000000-0005-0000-0000-0000411C0000}"/>
    <cellStyle name="Normal 3 3 2 4 6 3" xfId="22335" xr:uid="{00000000-0005-0000-0000-00003F570000}"/>
    <cellStyle name="Normal 3 3 2 4 8" xfId="17322" xr:uid="{00000000-0005-0000-0000-0000AA430000}"/>
    <cellStyle name="Normal 3 3 2 5" xfId="2580" xr:uid="{00000000-0005-0000-0000-0000140A0000}"/>
    <cellStyle name="Normal 3 3 2 5 2" xfId="4270" xr:uid="{00000000-0005-0000-0000-0000AE100000}"/>
    <cellStyle name="Normal 3 3 2 5 2 2" xfId="14343" xr:uid="{00000000-0005-0000-0000-000007380000}"/>
    <cellStyle name="Normal 3 3 2 5 2 2 3" xfId="29441" xr:uid="{00000000-0005-0000-0000-000001730000}"/>
    <cellStyle name="Normal 3 3 2 5 2 3" xfId="9323" xr:uid="{00000000-0005-0000-0000-00006B240000}"/>
    <cellStyle name="Normal 3 3 2 5 2 3 3" xfId="24424" xr:uid="{00000000-0005-0000-0000-0000685F0000}"/>
    <cellStyle name="Normal 3 3 2 5 2 5" xfId="19411" xr:uid="{00000000-0005-0000-0000-0000D34B0000}"/>
    <cellStyle name="Normal 3 3 2 5 3" xfId="5962" xr:uid="{00000000-0005-0000-0000-00004A170000}"/>
    <cellStyle name="Normal 3 3 2 5 3 2" xfId="16014" xr:uid="{00000000-0005-0000-0000-00008E3E0000}"/>
    <cellStyle name="Normal 3 3 2 5 3 3" xfId="10994" xr:uid="{00000000-0005-0000-0000-0000F22A0000}"/>
    <cellStyle name="Normal 3 3 2 5 3 3 3" xfId="26095" xr:uid="{00000000-0005-0000-0000-0000EF650000}"/>
    <cellStyle name="Normal 3 3 2 5 3 5" xfId="21082" xr:uid="{00000000-0005-0000-0000-00005A520000}"/>
    <cellStyle name="Normal 3 3 2 5 4" xfId="12672" xr:uid="{00000000-0005-0000-0000-000080310000}"/>
    <cellStyle name="Normal 3 3 2 5 4 3" xfId="27770" xr:uid="{00000000-0005-0000-0000-00007A6C0000}"/>
    <cellStyle name="Normal 3 3 2 5 5" xfId="7651" xr:uid="{00000000-0005-0000-0000-0000E31D0000}"/>
    <cellStyle name="Normal 3 3 2 5 5 3" xfId="22753" xr:uid="{00000000-0005-0000-0000-0000E1580000}"/>
    <cellStyle name="Normal 3 3 2 5 7" xfId="17740" xr:uid="{00000000-0005-0000-0000-00004C450000}"/>
    <cellStyle name="Normal 3 3 2 6" xfId="3433" xr:uid="{00000000-0005-0000-0000-0000690D0000}"/>
    <cellStyle name="Normal 3 3 2 6 2" xfId="13507" xr:uid="{00000000-0005-0000-0000-0000C3340000}"/>
    <cellStyle name="Normal 3 3 2 6 2 3" xfId="28605" xr:uid="{00000000-0005-0000-0000-0000BD6F0000}"/>
    <cellStyle name="Normal 3 3 2 6 3" xfId="8487" xr:uid="{00000000-0005-0000-0000-000027210000}"/>
    <cellStyle name="Normal 3 3 2 6 3 3" xfId="23588" xr:uid="{00000000-0005-0000-0000-0000245C0000}"/>
    <cellStyle name="Normal 3 3 2 6 5" xfId="18575" xr:uid="{00000000-0005-0000-0000-00008F480000}"/>
    <cellStyle name="Normal 3 3 2 7" xfId="5126" xr:uid="{00000000-0005-0000-0000-000006140000}"/>
    <cellStyle name="Normal 3 3 2 7 2" xfId="15178" xr:uid="{00000000-0005-0000-0000-00004A3B0000}"/>
    <cellStyle name="Normal 3 3 2 7 2 3" xfId="30276" xr:uid="{00000000-0005-0000-0000-000044760000}"/>
    <cellStyle name="Normal 3 3 2 7 3" xfId="10158" xr:uid="{00000000-0005-0000-0000-0000AE270000}"/>
    <cellStyle name="Normal 3 3 2 7 3 3" xfId="25259" xr:uid="{00000000-0005-0000-0000-0000AB620000}"/>
    <cellStyle name="Normal 3 3 2 7 5" xfId="20246" xr:uid="{00000000-0005-0000-0000-0000164F0000}"/>
    <cellStyle name="Normal 3 3 2 8" xfId="11836" xr:uid="{00000000-0005-0000-0000-00003C2E0000}"/>
    <cellStyle name="Normal 3 3 2 8 3" xfId="26934" xr:uid="{00000000-0005-0000-0000-000036690000}"/>
    <cellStyle name="Normal 3 3 2 9" xfId="6815" xr:uid="{00000000-0005-0000-0000-00009F1A0000}"/>
    <cellStyle name="Normal 3 3 2 9 3" xfId="21917" xr:uid="{00000000-0005-0000-0000-00009D550000}"/>
    <cellStyle name="Normal 3 3 3" xfId="1779" xr:uid="{00000000-0005-0000-0000-0000F3060000}"/>
    <cellStyle name="Normal 3 3 3 10" xfId="16956" xr:uid="{00000000-0005-0000-0000-00003C420000}"/>
    <cellStyle name="Normal 3 3 3 2" xfId="1998" xr:uid="{00000000-0005-0000-0000-0000CE070000}"/>
    <cellStyle name="Normal 3 3 3 2 2" xfId="2419" xr:uid="{00000000-0005-0000-0000-000073090000}"/>
    <cellStyle name="Normal 3 3 3 2 2 2" xfId="3258" xr:uid="{00000000-0005-0000-0000-0000BA0C0000}"/>
    <cellStyle name="Normal 3 3 3 2 2 2 2" xfId="4948" xr:uid="{00000000-0005-0000-0000-000054130000}"/>
    <cellStyle name="Normal 3 3 3 2 2 2 2 2" xfId="15021" xr:uid="{00000000-0005-0000-0000-0000AD3A0000}"/>
    <cellStyle name="Normal 3 3 3 2 2 2 2 2 3" xfId="30119" xr:uid="{00000000-0005-0000-0000-0000A7750000}"/>
    <cellStyle name="Normal 3 3 3 2 2 2 2 3" xfId="10001" xr:uid="{00000000-0005-0000-0000-000011270000}"/>
    <cellStyle name="Normal 3 3 3 2 2 2 2 3 3" xfId="25102" xr:uid="{00000000-0005-0000-0000-00000E620000}"/>
    <cellStyle name="Normal 3 3 3 2 2 2 2 5" xfId="20089" xr:uid="{00000000-0005-0000-0000-0000794E0000}"/>
    <cellStyle name="Normal 3 3 3 2 2 2 3" xfId="6640" xr:uid="{00000000-0005-0000-0000-0000F0190000}"/>
    <cellStyle name="Normal 3 3 3 2 2 2 3 2" xfId="16692" xr:uid="{00000000-0005-0000-0000-000034410000}"/>
    <cellStyle name="Normal 3 3 3 2 2 2 3 3" xfId="11672" xr:uid="{00000000-0005-0000-0000-0000982D0000}"/>
    <cellStyle name="Normal 3 3 3 2 2 2 3 3 3" xfId="26773" xr:uid="{00000000-0005-0000-0000-000095680000}"/>
    <cellStyle name="Normal 3 3 3 2 2 2 3 5" xfId="21760" xr:uid="{00000000-0005-0000-0000-000000550000}"/>
    <cellStyle name="Normal 3 3 3 2 2 2 4" xfId="13350" xr:uid="{00000000-0005-0000-0000-000026340000}"/>
    <cellStyle name="Normal 3 3 3 2 2 2 4 3" xfId="28448" xr:uid="{00000000-0005-0000-0000-0000206F0000}"/>
    <cellStyle name="Normal 3 3 3 2 2 2 5" xfId="8329" xr:uid="{00000000-0005-0000-0000-000089200000}"/>
    <cellStyle name="Normal 3 3 3 2 2 2 5 3" xfId="23431" xr:uid="{00000000-0005-0000-0000-0000875B0000}"/>
    <cellStyle name="Normal 3 3 3 2 2 2 7" xfId="18418" xr:uid="{00000000-0005-0000-0000-0000F2470000}"/>
    <cellStyle name="Normal 3 3 3 2 2 3" xfId="4111" xr:uid="{00000000-0005-0000-0000-00000F100000}"/>
    <cellStyle name="Normal 3 3 3 2 2 3 2" xfId="14185" xr:uid="{00000000-0005-0000-0000-000069370000}"/>
    <cellStyle name="Normal 3 3 3 2 2 3 2 3" xfId="29283" xr:uid="{00000000-0005-0000-0000-000063720000}"/>
    <cellStyle name="Normal 3 3 3 2 2 3 3" xfId="9165" xr:uid="{00000000-0005-0000-0000-0000CD230000}"/>
    <cellStyle name="Normal 3 3 3 2 2 3 3 3" xfId="24266" xr:uid="{00000000-0005-0000-0000-0000CA5E0000}"/>
    <cellStyle name="Normal 3 3 3 2 2 3 5" xfId="19253" xr:uid="{00000000-0005-0000-0000-0000354B0000}"/>
    <cellStyle name="Normal 3 3 3 2 2 4" xfId="5804" xr:uid="{00000000-0005-0000-0000-0000AC160000}"/>
    <cellStyle name="Normal 3 3 3 2 2 4 2" xfId="15856" xr:uid="{00000000-0005-0000-0000-0000F03D0000}"/>
    <cellStyle name="Normal 3 3 3 2 2 4 3" xfId="10836" xr:uid="{00000000-0005-0000-0000-0000542A0000}"/>
    <cellStyle name="Normal 3 3 3 2 2 4 3 3" xfId="25937" xr:uid="{00000000-0005-0000-0000-000051650000}"/>
    <cellStyle name="Normal 3 3 3 2 2 4 5" xfId="20924" xr:uid="{00000000-0005-0000-0000-0000BC510000}"/>
    <cellStyle name="Normal 3 3 3 2 2 5" xfId="12514" xr:uid="{00000000-0005-0000-0000-0000E2300000}"/>
    <cellStyle name="Normal 3 3 3 2 2 5 3" xfId="27612" xr:uid="{00000000-0005-0000-0000-0000DC6B0000}"/>
    <cellStyle name="Normal 3 3 3 2 2 6" xfId="7493" xr:uid="{00000000-0005-0000-0000-0000451D0000}"/>
    <cellStyle name="Normal 3 3 3 2 2 6 3" xfId="22595" xr:uid="{00000000-0005-0000-0000-000043580000}"/>
    <cellStyle name="Normal 3 3 3 2 2 8" xfId="17582" xr:uid="{00000000-0005-0000-0000-0000AE440000}"/>
    <cellStyle name="Normal 3 3 3 2 3" xfId="2840" xr:uid="{00000000-0005-0000-0000-0000180B0000}"/>
    <cellStyle name="Normal 3 3 3 2 3 2" xfId="4530" xr:uid="{00000000-0005-0000-0000-0000B2110000}"/>
    <cellStyle name="Normal 3 3 3 2 3 2 2" xfId="14603" xr:uid="{00000000-0005-0000-0000-00000B390000}"/>
    <cellStyle name="Normal 3 3 3 2 3 2 2 3" xfId="29701" xr:uid="{00000000-0005-0000-0000-000005740000}"/>
    <cellStyle name="Normal 3 3 3 2 3 2 3" xfId="9583" xr:uid="{00000000-0005-0000-0000-00006F250000}"/>
    <cellStyle name="Normal 3 3 3 2 3 2 3 3" xfId="24684" xr:uid="{00000000-0005-0000-0000-00006C600000}"/>
    <cellStyle name="Normal 3 3 3 2 3 2 5" xfId="19671" xr:uid="{00000000-0005-0000-0000-0000D74C0000}"/>
    <cellStyle name="Normal 3 3 3 2 3 3" xfId="6222" xr:uid="{00000000-0005-0000-0000-00004E180000}"/>
    <cellStyle name="Normal 3 3 3 2 3 3 2" xfId="16274" xr:uid="{00000000-0005-0000-0000-0000923F0000}"/>
    <cellStyle name="Normal 3 3 3 2 3 3 3" xfId="11254" xr:uid="{00000000-0005-0000-0000-0000F62B0000}"/>
    <cellStyle name="Normal 3 3 3 2 3 3 3 3" xfId="26355" xr:uid="{00000000-0005-0000-0000-0000F3660000}"/>
    <cellStyle name="Normal 3 3 3 2 3 3 5" xfId="21342" xr:uid="{00000000-0005-0000-0000-00005E530000}"/>
    <cellStyle name="Normal 3 3 3 2 3 4" xfId="12932" xr:uid="{00000000-0005-0000-0000-000084320000}"/>
    <cellStyle name="Normal 3 3 3 2 3 4 3" xfId="28030" xr:uid="{00000000-0005-0000-0000-00007E6D0000}"/>
    <cellStyle name="Normal 3 3 3 2 3 5" xfId="7911" xr:uid="{00000000-0005-0000-0000-0000E71E0000}"/>
    <cellStyle name="Normal 3 3 3 2 3 5 3" xfId="23013" xr:uid="{00000000-0005-0000-0000-0000E5590000}"/>
    <cellStyle name="Normal 3 3 3 2 3 7" xfId="18000" xr:uid="{00000000-0005-0000-0000-000050460000}"/>
    <cellStyle name="Normal 3 3 3 2 4" xfId="3693" xr:uid="{00000000-0005-0000-0000-00006D0E0000}"/>
    <cellStyle name="Normal 3 3 3 2 4 2" xfId="13767" xr:uid="{00000000-0005-0000-0000-0000C7350000}"/>
    <cellStyle name="Normal 3 3 3 2 4 2 3" xfId="28865" xr:uid="{00000000-0005-0000-0000-0000C1700000}"/>
    <cellStyle name="Normal 3 3 3 2 4 3" xfId="8747" xr:uid="{00000000-0005-0000-0000-00002B220000}"/>
    <cellStyle name="Normal 3 3 3 2 4 3 3" xfId="23848" xr:uid="{00000000-0005-0000-0000-0000285D0000}"/>
    <cellStyle name="Normal 3 3 3 2 4 5" xfId="18835" xr:uid="{00000000-0005-0000-0000-000093490000}"/>
    <cellStyle name="Normal 3 3 3 2 5" xfId="5386" xr:uid="{00000000-0005-0000-0000-00000A150000}"/>
    <cellStyle name="Normal 3 3 3 2 5 2" xfId="15438" xr:uid="{00000000-0005-0000-0000-00004E3C0000}"/>
    <cellStyle name="Normal 3 3 3 2 5 2 3" xfId="30536" xr:uid="{00000000-0005-0000-0000-000048770000}"/>
    <cellStyle name="Normal 3 3 3 2 5 3" xfId="10418" xr:uid="{00000000-0005-0000-0000-0000B2280000}"/>
    <cellStyle name="Normal 3 3 3 2 5 3 3" xfId="25519" xr:uid="{00000000-0005-0000-0000-0000AF630000}"/>
    <cellStyle name="Normal 3 3 3 2 5 5" xfId="20506" xr:uid="{00000000-0005-0000-0000-00001A500000}"/>
    <cellStyle name="Normal 3 3 3 2 6" xfId="12096" xr:uid="{00000000-0005-0000-0000-0000402F0000}"/>
    <cellStyle name="Normal 3 3 3 2 6 3" xfId="27194" xr:uid="{00000000-0005-0000-0000-00003A6A0000}"/>
    <cellStyle name="Normal 3 3 3 2 7" xfId="7075" xr:uid="{00000000-0005-0000-0000-0000A31B0000}"/>
    <cellStyle name="Normal 3 3 3 2 7 3" xfId="22177" xr:uid="{00000000-0005-0000-0000-0000A1560000}"/>
    <cellStyle name="Normal 3 3 3 2 9" xfId="17164" xr:uid="{00000000-0005-0000-0000-00000C430000}"/>
    <cellStyle name="Normal 3 3 3 3" xfId="2211" xr:uid="{00000000-0005-0000-0000-0000A3080000}"/>
    <cellStyle name="Normal 3 3 3 3 2" xfId="3050" xr:uid="{00000000-0005-0000-0000-0000EA0B0000}"/>
    <cellStyle name="Normal 3 3 3 3 2 2" xfId="4740" xr:uid="{00000000-0005-0000-0000-000084120000}"/>
    <cellStyle name="Normal 3 3 3 3 2 2 2" xfId="14813" xr:uid="{00000000-0005-0000-0000-0000DD390000}"/>
    <cellStyle name="Normal 3 3 3 3 2 2 2 3" xfId="29911" xr:uid="{00000000-0005-0000-0000-0000D7740000}"/>
    <cellStyle name="Normal 3 3 3 3 2 2 3" xfId="9793" xr:uid="{00000000-0005-0000-0000-000041260000}"/>
    <cellStyle name="Normal 3 3 3 3 2 2 3 3" xfId="24894" xr:uid="{00000000-0005-0000-0000-00003E610000}"/>
    <cellStyle name="Normal 3 3 3 3 2 2 5" xfId="19881" xr:uid="{00000000-0005-0000-0000-0000A94D0000}"/>
    <cellStyle name="Normal 3 3 3 3 2 3" xfId="6432" xr:uid="{00000000-0005-0000-0000-000020190000}"/>
    <cellStyle name="Normal 3 3 3 3 2 3 2" xfId="16484" xr:uid="{00000000-0005-0000-0000-000064400000}"/>
    <cellStyle name="Normal 3 3 3 3 2 3 3" xfId="11464" xr:uid="{00000000-0005-0000-0000-0000C82C0000}"/>
    <cellStyle name="Normal 3 3 3 3 2 3 3 3" xfId="26565" xr:uid="{00000000-0005-0000-0000-0000C5670000}"/>
    <cellStyle name="Normal 3 3 3 3 2 3 5" xfId="21552" xr:uid="{00000000-0005-0000-0000-000030540000}"/>
    <cellStyle name="Normal 3 3 3 3 2 4" xfId="13142" xr:uid="{00000000-0005-0000-0000-000056330000}"/>
    <cellStyle name="Normal 3 3 3 3 2 4 3" xfId="28240" xr:uid="{00000000-0005-0000-0000-0000506E0000}"/>
    <cellStyle name="Normal 3 3 3 3 2 5" xfId="8121" xr:uid="{00000000-0005-0000-0000-0000B91F0000}"/>
    <cellStyle name="Normal 3 3 3 3 2 5 3" xfId="23223" xr:uid="{00000000-0005-0000-0000-0000B75A0000}"/>
    <cellStyle name="Normal 3 3 3 3 2 7" xfId="18210" xr:uid="{00000000-0005-0000-0000-000022470000}"/>
    <cellStyle name="Normal 3 3 3 3 3" xfId="3903" xr:uid="{00000000-0005-0000-0000-00003F0F0000}"/>
    <cellStyle name="Normal 3 3 3 3 3 2" xfId="13977" xr:uid="{00000000-0005-0000-0000-000099360000}"/>
    <cellStyle name="Normal 3 3 3 3 3 2 3" xfId="29075" xr:uid="{00000000-0005-0000-0000-000093710000}"/>
    <cellStyle name="Normal 3 3 3 3 3 3" xfId="8957" xr:uid="{00000000-0005-0000-0000-0000FD220000}"/>
    <cellStyle name="Normal 3 3 3 3 3 3 3" xfId="24058" xr:uid="{00000000-0005-0000-0000-0000FA5D0000}"/>
    <cellStyle name="Normal 3 3 3 3 3 5" xfId="19045" xr:uid="{00000000-0005-0000-0000-0000654A0000}"/>
    <cellStyle name="Normal 3 3 3 3 4" xfId="5596" xr:uid="{00000000-0005-0000-0000-0000DC150000}"/>
    <cellStyle name="Normal 3 3 3 3 4 2" xfId="15648" xr:uid="{00000000-0005-0000-0000-0000203D0000}"/>
    <cellStyle name="Normal 3 3 3 3 4 2 3" xfId="30746" xr:uid="{00000000-0005-0000-0000-00001A780000}"/>
    <cellStyle name="Normal 3 3 3 3 4 3" xfId="10628" xr:uid="{00000000-0005-0000-0000-000084290000}"/>
    <cellStyle name="Normal 3 3 3 3 4 3 3" xfId="25729" xr:uid="{00000000-0005-0000-0000-000081640000}"/>
    <cellStyle name="Normal 3 3 3 3 4 5" xfId="20716" xr:uid="{00000000-0005-0000-0000-0000EC500000}"/>
    <cellStyle name="Normal 3 3 3 3 5" xfId="12306" xr:uid="{00000000-0005-0000-0000-000012300000}"/>
    <cellStyle name="Normal 3 3 3 3 5 3" xfId="27404" xr:uid="{00000000-0005-0000-0000-00000C6B0000}"/>
    <cellStyle name="Normal 3 3 3 3 6" xfId="7285" xr:uid="{00000000-0005-0000-0000-0000751C0000}"/>
    <cellStyle name="Normal 3 3 3 3 6 3" xfId="22387" xr:uid="{00000000-0005-0000-0000-000073570000}"/>
    <cellStyle name="Normal 3 3 3 3 8" xfId="17374" xr:uid="{00000000-0005-0000-0000-0000DE430000}"/>
    <cellStyle name="Normal 3 3 3 4" xfId="2632" xr:uid="{00000000-0005-0000-0000-0000480A0000}"/>
    <cellStyle name="Normal 3 3 3 4 2" xfId="4322" xr:uid="{00000000-0005-0000-0000-0000E2100000}"/>
    <cellStyle name="Normal 3 3 3 4 2 2" xfId="14395" xr:uid="{00000000-0005-0000-0000-00003B380000}"/>
    <cellStyle name="Normal 3 3 3 4 2 2 3" xfId="29493" xr:uid="{00000000-0005-0000-0000-000035730000}"/>
    <cellStyle name="Normal 3 3 3 4 2 3" xfId="9375" xr:uid="{00000000-0005-0000-0000-00009F240000}"/>
    <cellStyle name="Normal 3 3 3 4 2 3 3" xfId="24476" xr:uid="{00000000-0005-0000-0000-00009C5F0000}"/>
    <cellStyle name="Normal 3 3 3 4 2 5" xfId="19463" xr:uid="{00000000-0005-0000-0000-0000074C0000}"/>
    <cellStyle name="Normal 3 3 3 4 3" xfId="6014" xr:uid="{00000000-0005-0000-0000-00007E170000}"/>
    <cellStyle name="Normal 3 3 3 4 3 2" xfId="16066" xr:uid="{00000000-0005-0000-0000-0000C23E0000}"/>
    <cellStyle name="Normal 3 3 3 4 3 3" xfId="11046" xr:uid="{00000000-0005-0000-0000-0000262B0000}"/>
    <cellStyle name="Normal 3 3 3 4 3 3 3" xfId="26147" xr:uid="{00000000-0005-0000-0000-000023660000}"/>
    <cellStyle name="Normal 3 3 3 4 3 5" xfId="21134" xr:uid="{00000000-0005-0000-0000-00008E520000}"/>
    <cellStyle name="Normal 3 3 3 4 4" xfId="12724" xr:uid="{00000000-0005-0000-0000-0000B4310000}"/>
    <cellStyle name="Normal 3 3 3 4 4 3" xfId="27822" xr:uid="{00000000-0005-0000-0000-0000AE6C0000}"/>
    <cellStyle name="Normal 3 3 3 4 5" xfId="7703" xr:uid="{00000000-0005-0000-0000-0000171E0000}"/>
    <cellStyle name="Normal 3 3 3 4 5 3" xfId="22805" xr:uid="{00000000-0005-0000-0000-000015590000}"/>
    <cellStyle name="Normal 3 3 3 4 7" xfId="17792" xr:uid="{00000000-0005-0000-0000-000080450000}"/>
    <cellStyle name="Normal 3 3 3 5" xfId="3485" xr:uid="{00000000-0005-0000-0000-00009D0D0000}"/>
    <cellStyle name="Normal 3 3 3 5 2" xfId="13559" xr:uid="{00000000-0005-0000-0000-0000F7340000}"/>
    <cellStyle name="Normal 3 3 3 5 2 3" xfId="28657" xr:uid="{00000000-0005-0000-0000-0000F16F0000}"/>
    <cellStyle name="Normal 3 3 3 5 3" xfId="8539" xr:uid="{00000000-0005-0000-0000-00005B210000}"/>
    <cellStyle name="Normal 3 3 3 5 3 3" xfId="23640" xr:uid="{00000000-0005-0000-0000-0000585C0000}"/>
    <cellStyle name="Normal 3 3 3 5 5" xfId="18627" xr:uid="{00000000-0005-0000-0000-0000C3480000}"/>
    <cellStyle name="Normal 3 3 3 6" xfId="5178" xr:uid="{00000000-0005-0000-0000-00003A140000}"/>
    <cellStyle name="Normal 3 3 3 6 2" xfId="15230" xr:uid="{00000000-0005-0000-0000-00007E3B0000}"/>
    <cellStyle name="Normal 3 3 3 6 2 3" xfId="30328" xr:uid="{00000000-0005-0000-0000-000078760000}"/>
    <cellStyle name="Normal 3 3 3 6 3" xfId="10210" xr:uid="{00000000-0005-0000-0000-0000E2270000}"/>
    <cellStyle name="Normal 3 3 3 6 3 3" xfId="25311" xr:uid="{00000000-0005-0000-0000-0000DF620000}"/>
    <cellStyle name="Normal 3 3 3 6 5" xfId="20298" xr:uid="{00000000-0005-0000-0000-00004A4F0000}"/>
    <cellStyle name="Normal 3 3 3 7" xfId="11888" xr:uid="{00000000-0005-0000-0000-0000702E0000}"/>
    <cellStyle name="Normal 3 3 3 7 3" xfId="26986" xr:uid="{00000000-0005-0000-0000-00006A690000}"/>
    <cellStyle name="Normal 3 3 3 8" xfId="6867" xr:uid="{00000000-0005-0000-0000-0000D31A0000}"/>
    <cellStyle name="Normal 3 3 3 8 3" xfId="21969" xr:uid="{00000000-0005-0000-0000-0000D1550000}"/>
    <cellStyle name="Normal 3 3 4" xfId="1892" xr:uid="{00000000-0005-0000-0000-000064070000}"/>
    <cellStyle name="Normal 3 3 4 2" xfId="2315" xr:uid="{00000000-0005-0000-0000-00000B090000}"/>
    <cellStyle name="Normal 3 3 4 2 2" xfId="3154" xr:uid="{00000000-0005-0000-0000-0000520C0000}"/>
    <cellStyle name="Normal 3 3 4 2 2 2" xfId="4844" xr:uid="{00000000-0005-0000-0000-0000EC120000}"/>
    <cellStyle name="Normal 3 3 4 2 2 2 2" xfId="14917" xr:uid="{00000000-0005-0000-0000-0000453A0000}"/>
    <cellStyle name="Normal 3 3 4 2 2 2 2 3" xfId="30015" xr:uid="{00000000-0005-0000-0000-00003F750000}"/>
    <cellStyle name="Normal 3 3 4 2 2 2 3" xfId="9897" xr:uid="{00000000-0005-0000-0000-0000A9260000}"/>
    <cellStyle name="Normal 3 3 4 2 2 2 3 3" xfId="24998" xr:uid="{00000000-0005-0000-0000-0000A6610000}"/>
    <cellStyle name="Normal 3 3 4 2 2 2 5" xfId="19985" xr:uid="{00000000-0005-0000-0000-0000114E0000}"/>
    <cellStyle name="Normal 3 3 4 2 2 3" xfId="6536" xr:uid="{00000000-0005-0000-0000-000088190000}"/>
    <cellStyle name="Normal 3 3 4 2 2 3 2" xfId="16588" xr:uid="{00000000-0005-0000-0000-0000CC400000}"/>
    <cellStyle name="Normal 3 3 4 2 2 3 3" xfId="11568" xr:uid="{00000000-0005-0000-0000-0000302D0000}"/>
    <cellStyle name="Normal 3 3 4 2 2 3 3 3" xfId="26669" xr:uid="{00000000-0005-0000-0000-00002D680000}"/>
    <cellStyle name="Normal 3 3 4 2 2 3 5" xfId="21656" xr:uid="{00000000-0005-0000-0000-000098540000}"/>
    <cellStyle name="Normal 3 3 4 2 2 4" xfId="13246" xr:uid="{00000000-0005-0000-0000-0000BE330000}"/>
    <cellStyle name="Normal 3 3 4 2 2 4 3" xfId="28344" xr:uid="{00000000-0005-0000-0000-0000B86E0000}"/>
    <cellStyle name="Normal 3 3 4 2 2 5" xfId="8225" xr:uid="{00000000-0005-0000-0000-000021200000}"/>
    <cellStyle name="Normal 3 3 4 2 2 5 3" xfId="23327" xr:uid="{00000000-0005-0000-0000-00001F5B0000}"/>
    <cellStyle name="Normal 3 3 4 2 2 7" xfId="18314" xr:uid="{00000000-0005-0000-0000-00008A470000}"/>
    <cellStyle name="Normal 3 3 4 2 3" xfId="4007" xr:uid="{00000000-0005-0000-0000-0000A70F0000}"/>
    <cellStyle name="Normal 3 3 4 2 3 2" xfId="14081" xr:uid="{00000000-0005-0000-0000-000001370000}"/>
    <cellStyle name="Normal 3 3 4 2 3 2 3" xfId="29179" xr:uid="{00000000-0005-0000-0000-0000FB710000}"/>
    <cellStyle name="Normal 3 3 4 2 3 3" xfId="9061" xr:uid="{00000000-0005-0000-0000-000065230000}"/>
    <cellStyle name="Normal 3 3 4 2 3 3 3" xfId="24162" xr:uid="{00000000-0005-0000-0000-0000625E0000}"/>
    <cellStyle name="Normal 3 3 4 2 3 5" xfId="19149" xr:uid="{00000000-0005-0000-0000-0000CD4A0000}"/>
    <cellStyle name="Normal 3 3 4 2 4" xfId="5700" xr:uid="{00000000-0005-0000-0000-000044160000}"/>
    <cellStyle name="Normal 3 3 4 2 4 2" xfId="15752" xr:uid="{00000000-0005-0000-0000-0000883D0000}"/>
    <cellStyle name="Normal 3 3 4 2 4 2 3" xfId="30850" xr:uid="{00000000-0005-0000-0000-000082780000}"/>
    <cellStyle name="Normal 3 3 4 2 4 3" xfId="10732" xr:uid="{00000000-0005-0000-0000-0000EC290000}"/>
    <cellStyle name="Normal 3 3 4 2 4 3 3" xfId="25833" xr:uid="{00000000-0005-0000-0000-0000E9640000}"/>
    <cellStyle name="Normal 3 3 4 2 4 5" xfId="20820" xr:uid="{00000000-0005-0000-0000-000054510000}"/>
    <cellStyle name="Normal 3 3 4 2 5" xfId="12410" xr:uid="{00000000-0005-0000-0000-00007A300000}"/>
    <cellStyle name="Normal 3 3 4 2 5 3" xfId="27508" xr:uid="{00000000-0005-0000-0000-0000746B0000}"/>
    <cellStyle name="Normal 3 3 4 2 6" xfId="7389" xr:uid="{00000000-0005-0000-0000-0000DD1C0000}"/>
    <cellStyle name="Normal 3 3 4 2 6 3" xfId="22491" xr:uid="{00000000-0005-0000-0000-0000DB570000}"/>
    <cellStyle name="Normal 3 3 4 2 8" xfId="17478" xr:uid="{00000000-0005-0000-0000-000046440000}"/>
    <cellStyle name="Normal 3 3 4 3" xfId="2736" xr:uid="{00000000-0005-0000-0000-0000B00A0000}"/>
    <cellStyle name="Normal 3 3 4 3 2" xfId="4426" xr:uid="{00000000-0005-0000-0000-00004A110000}"/>
    <cellStyle name="Normal 3 3 4 3 2 2" xfId="14499" xr:uid="{00000000-0005-0000-0000-0000A3380000}"/>
    <cellStyle name="Normal 3 3 4 3 2 2 3" xfId="29597" xr:uid="{00000000-0005-0000-0000-00009D730000}"/>
    <cellStyle name="Normal 3 3 4 3 2 3" xfId="9479" xr:uid="{00000000-0005-0000-0000-000007250000}"/>
    <cellStyle name="Normal 3 3 4 3 2 3 3" xfId="24580" xr:uid="{00000000-0005-0000-0000-000004600000}"/>
    <cellStyle name="Normal 3 3 4 3 2 5" xfId="19567" xr:uid="{00000000-0005-0000-0000-00006F4C0000}"/>
    <cellStyle name="Normal 3 3 4 3 3" xfId="6118" xr:uid="{00000000-0005-0000-0000-0000E6170000}"/>
    <cellStyle name="Normal 3 3 4 3 3 2" xfId="16170" xr:uid="{00000000-0005-0000-0000-00002A3F0000}"/>
    <cellStyle name="Normal 3 3 4 3 3 3" xfId="11150" xr:uid="{00000000-0005-0000-0000-00008E2B0000}"/>
    <cellStyle name="Normal 3 3 4 3 3 3 3" xfId="26251" xr:uid="{00000000-0005-0000-0000-00008B660000}"/>
    <cellStyle name="Normal 3 3 4 3 3 5" xfId="21238" xr:uid="{00000000-0005-0000-0000-0000F6520000}"/>
    <cellStyle name="Normal 3 3 4 3 4" xfId="12828" xr:uid="{00000000-0005-0000-0000-00001C320000}"/>
    <cellStyle name="Normal 3 3 4 3 4 3" xfId="27926" xr:uid="{00000000-0005-0000-0000-0000166D0000}"/>
    <cellStyle name="Normal 3 3 4 3 5" xfId="7807" xr:uid="{00000000-0005-0000-0000-00007F1E0000}"/>
    <cellStyle name="Normal 3 3 4 3 5 3" xfId="22909" xr:uid="{00000000-0005-0000-0000-00007D590000}"/>
    <cellStyle name="Normal 3 3 4 3 7" xfId="17896" xr:uid="{00000000-0005-0000-0000-0000E8450000}"/>
    <cellStyle name="Normal 3 3 4 4" xfId="3589" xr:uid="{00000000-0005-0000-0000-0000050E0000}"/>
    <cellStyle name="Normal 3 3 4 4 2" xfId="13663" xr:uid="{00000000-0005-0000-0000-00005F350000}"/>
    <cellStyle name="Normal 3 3 4 4 2 3" xfId="28761" xr:uid="{00000000-0005-0000-0000-000059700000}"/>
    <cellStyle name="Normal 3 3 4 4 3" xfId="8643" xr:uid="{00000000-0005-0000-0000-0000C3210000}"/>
    <cellStyle name="Normal 3 3 4 4 3 3" xfId="23744" xr:uid="{00000000-0005-0000-0000-0000C05C0000}"/>
    <cellStyle name="Normal 3 3 4 4 5" xfId="18731" xr:uid="{00000000-0005-0000-0000-00002B490000}"/>
    <cellStyle name="Normal 3 3 4 5" xfId="5282" xr:uid="{00000000-0005-0000-0000-0000A2140000}"/>
    <cellStyle name="Normal 3 3 4 5 2" xfId="15334" xr:uid="{00000000-0005-0000-0000-0000E63B0000}"/>
    <cellStyle name="Normal 3 3 4 5 2 3" xfId="30432" xr:uid="{00000000-0005-0000-0000-0000E0760000}"/>
    <cellStyle name="Normal 3 3 4 5 3" xfId="10314" xr:uid="{00000000-0005-0000-0000-00004A280000}"/>
    <cellStyle name="Normal 3 3 4 5 3 3" xfId="25415" xr:uid="{00000000-0005-0000-0000-000047630000}"/>
    <cellStyle name="Normal 3 3 4 5 5" xfId="20402" xr:uid="{00000000-0005-0000-0000-0000B24F0000}"/>
    <cellStyle name="Normal 3 3 4 6" xfId="11992" xr:uid="{00000000-0005-0000-0000-0000D82E0000}"/>
    <cellStyle name="Normal 3 3 4 6 3" xfId="27090" xr:uid="{00000000-0005-0000-0000-0000D2690000}"/>
    <cellStyle name="Normal 3 3 4 7" xfId="6971" xr:uid="{00000000-0005-0000-0000-00003B1B0000}"/>
    <cellStyle name="Normal 3 3 4 7 3" xfId="22073" xr:uid="{00000000-0005-0000-0000-000039560000}"/>
    <cellStyle name="Normal 3 3 4 9" xfId="17060" xr:uid="{00000000-0005-0000-0000-0000A4420000}"/>
    <cellStyle name="Normal 3 3 5" xfId="2105" xr:uid="{00000000-0005-0000-0000-000039080000}"/>
    <cellStyle name="Normal 3 3 5 2" xfId="2946" xr:uid="{00000000-0005-0000-0000-0000820B0000}"/>
    <cellStyle name="Normal 3 3 5 2 2" xfId="4636" xr:uid="{00000000-0005-0000-0000-00001C120000}"/>
    <cellStyle name="Normal 3 3 5 2 2 2" xfId="14709" xr:uid="{00000000-0005-0000-0000-000075390000}"/>
    <cellStyle name="Normal 3 3 5 2 2 2 3" xfId="29807" xr:uid="{00000000-0005-0000-0000-00006F740000}"/>
    <cellStyle name="Normal 3 3 5 2 2 3" xfId="9689" xr:uid="{00000000-0005-0000-0000-0000D9250000}"/>
    <cellStyle name="Normal 3 3 5 2 2 3 3" xfId="24790" xr:uid="{00000000-0005-0000-0000-0000D6600000}"/>
    <cellStyle name="Normal 3 3 5 2 2 5" xfId="19777" xr:uid="{00000000-0005-0000-0000-0000414D0000}"/>
    <cellStyle name="Normal 3 3 5 2 3" xfId="6328" xr:uid="{00000000-0005-0000-0000-0000B8180000}"/>
    <cellStyle name="Normal 3 3 5 2 3 2" xfId="16380" xr:uid="{00000000-0005-0000-0000-0000FC3F0000}"/>
    <cellStyle name="Normal 3 3 5 2 3 3" xfId="11360" xr:uid="{00000000-0005-0000-0000-0000602C0000}"/>
    <cellStyle name="Normal 3 3 5 2 3 3 3" xfId="26461" xr:uid="{00000000-0005-0000-0000-00005D670000}"/>
    <cellStyle name="Normal 3 3 5 2 3 5" xfId="21448" xr:uid="{00000000-0005-0000-0000-0000C8530000}"/>
    <cellStyle name="Normal 3 3 5 2 4" xfId="13038" xr:uid="{00000000-0005-0000-0000-0000EE320000}"/>
    <cellStyle name="Normal 3 3 5 2 4 3" xfId="28136" xr:uid="{00000000-0005-0000-0000-0000E86D0000}"/>
    <cellStyle name="Normal 3 3 5 2 5" xfId="8017" xr:uid="{00000000-0005-0000-0000-0000511F0000}"/>
    <cellStyle name="Normal 3 3 5 2 5 3" xfId="23119" xr:uid="{00000000-0005-0000-0000-00004F5A0000}"/>
    <cellStyle name="Normal 3 3 5 2 7" xfId="18106" xr:uid="{00000000-0005-0000-0000-0000BA460000}"/>
    <cellStyle name="Normal 3 3 5 3" xfId="3799" xr:uid="{00000000-0005-0000-0000-0000D70E0000}"/>
    <cellStyle name="Normal 3 3 5 3 2" xfId="13873" xr:uid="{00000000-0005-0000-0000-000031360000}"/>
    <cellStyle name="Normal 3 3 5 3 2 3" xfId="28971" xr:uid="{00000000-0005-0000-0000-00002B710000}"/>
    <cellStyle name="Normal 3 3 5 3 3" xfId="8853" xr:uid="{00000000-0005-0000-0000-000095220000}"/>
    <cellStyle name="Normal 3 3 5 3 3 3" xfId="23954" xr:uid="{00000000-0005-0000-0000-0000925D0000}"/>
    <cellStyle name="Normal 3 3 5 3 5" xfId="18941" xr:uid="{00000000-0005-0000-0000-0000FD490000}"/>
    <cellStyle name="Normal 3 3 5 4" xfId="5492" xr:uid="{00000000-0005-0000-0000-000074150000}"/>
    <cellStyle name="Normal 3 3 5 4 2" xfId="15544" xr:uid="{00000000-0005-0000-0000-0000B83C0000}"/>
    <cellStyle name="Normal 3 3 5 4 2 3" xfId="30642" xr:uid="{00000000-0005-0000-0000-0000B2770000}"/>
    <cellStyle name="Normal 3 3 5 4 3" xfId="10524" xr:uid="{00000000-0005-0000-0000-00001C290000}"/>
    <cellStyle name="Normal 3 3 5 4 3 3" xfId="25625" xr:uid="{00000000-0005-0000-0000-000019640000}"/>
    <cellStyle name="Normal 3 3 5 4 5" xfId="20612" xr:uid="{00000000-0005-0000-0000-000084500000}"/>
    <cellStyle name="Normal 3 3 5 5" xfId="12202" xr:uid="{00000000-0005-0000-0000-0000AA2F0000}"/>
    <cellStyle name="Normal 3 3 5 5 3" xfId="27300" xr:uid="{00000000-0005-0000-0000-0000A46A0000}"/>
    <cellStyle name="Normal 3 3 5 6" xfId="7181" xr:uid="{00000000-0005-0000-0000-00000D1C0000}"/>
    <cellStyle name="Normal 3 3 5 6 3" xfId="22283" xr:uid="{00000000-0005-0000-0000-00000B570000}"/>
    <cellStyle name="Normal 3 3 5 8" xfId="17270" xr:uid="{00000000-0005-0000-0000-000076430000}"/>
    <cellStyle name="Normal 3 3 6" xfId="2526" xr:uid="{00000000-0005-0000-0000-0000DE090000}"/>
    <cellStyle name="Normal 3 3 6 2" xfId="4218" xr:uid="{00000000-0005-0000-0000-00007A100000}"/>
    <cellStyle name="Normal 3 3 6 2 2" xfId="14291" xr:uid="{00000000-0005-0000-0000-0000D3370000}"/>
    <cellStyle name="Normal 3 3 6 2 2 3" xfId="29389" xr:uid="{00000000-0005-0000-0000-0000CD720000}"/>
    <cellStyle name="Normal 3 3 6 2 3" xfId="9271" xr:uid="{00000000-0005-0000-0000-000037240000}"/>
    <cellStyle name="Normal 3 3 6 2 3 3" xfId="24372" xr:uid="{00000000-0005-0000-0000-0000345F0000}"/>
    <cellStyle name="Normal 3 3 6 2 5" xfId="19359" xr:uid="{00000000-0005-0000-0000-00009F4B0000}"/>
    <cellStyle name="Normal 3 3 6 3" xfId="5910" xr:uid="{00000000-0005-0000-0000-000016170000}"/>
    <cellStyle name="Normal 3 3 6 3 2" xfId="15962" xr:uid="{00000000-0005-0000-0000-00005A3E0000}"/>
    <cellStyle name="Normal 3 3 6 3 3" xfId="10942" xr:uid="{00000000-0005-0000-0000-0000BE2A0000}"/>
    <cellStyle name="Normal 3 3 6 3 3 3" xfId="26043" xr:uid="{00000000-0005-0000-0000-0000BB650000}"/>
    <cellStyle name="Normal 3 3 6 3 5" xfId="21030" xr:uid="{00000000-0005-0000-0000-000026520000}"/>
    <cellStyle name="Normal 3 3 6 4" xfId="12620" xr:uid="{00000000-0005-0000-0000-00004C310000}"/>
    <cellStyle name="Normal 3 3 6 4 3" xfId="27718" xr:uid="{00000000-0005-0000-0000-0000466C0000}"/>
    <cellStyle name="Normal 3 3 6 5" xfId="7599" xr:uid="{00000000-0005-0000-0000-0000AF1D0000}"/>
    <cellStyle name="Normal 3 3 6 5 3" xfId="22701" xr:uid="{00000000-0005-0000-0000-0000AD580000}"/>
    <cellStyle name="Normal 3 3 6 7" xfId="17688" xr:uid="{00000000-0005-0000-0000-000018450000}"/>
    <cellStyle name="Normal 3 3 7" xfId="3377" xr:uid="{00000000-0005-0000-0000-0000310D0000}"/>
    <cellStyle name="Normal 3 3 7 2" xfId="13455" xr:uid="{00000000-0005-0000-0000-00008F340000}"/>
    <cellStyle name="Normal 3 3 7 2 3" xfId="28553" xr:uid="{00000000-0005-0000-0000-0000896F0000}"/>
    <cellStyle name="Normal 3 3 7 3" xfId="8435" xr:uid="{00000000-0005-0000-0000-0000F3200000}"/>
    <cellStyle name="Normal 3 3 7 3 3" xfId="23536" xr:uid="{00000000-0005-0000-0000-0000F05B0000}"/>
    <cellStyle name="Normal 3 3 7 5" xfId="18523" xr:uid="{00000000-0005-0000-0000-00005B480000}"/>
    <cellStyle name="Normal 3 3 8" xfId="5071" xr:uid="{00000000-0005-0000-0000-0000CF130000}"/>
    <cellStyle name="Normal 3 3 8 2" xfId="15126" xr:uid="{00000000-0005-0000-0000-0000163B0000}"/>
    <cellStyle name="Normal 3 3 8 2 3" xfId="30224" xr:uid="{00000000-0005-0000-0000-000010760000}"/>
    <cellStyle name="Normal 3 3 8 3" xfId="10106" xr:uid="{00000000-0005-0000-0000-00007A270000}"/>
    <cellStyle name="Normal 3 3 8 3 3" xfId="25207" xr:uid="{00000000-0005-0000-0000-000077620000}"/>
    <cellStyle name="Normal 3 3 8 5" xfId="20194" xr:uid="{00000000-0005-0000-0000-0000E24E0000}"/>
    <cellStyle name="Normal 3 3 9" xfId="11782" xr:uid="{00000000-0005-0000-0000-0000062E0000}"/>
    <cellStyle name="Normal 3 3 9 3" xfId="26882" xr:uid="{00000000-0005-0000-0000-000002690000}"/>
    <cellStyle name="Normal 3 4" xfId="1109" xr:uid="{00000000-0005-0000-0000-000055040000}"/>
    <cellStyle name="Normal 3 6" xfId="952" xr:uid="{00000000-0005-0000-0000-0000B8030000}"/>
    <cellStyle name="Normal 3 7" xfId="411" xr:uid="{00000000-0005-0000-0000-00009B010000}"/>
    <cellStyle name="Normal 30" xfId="954" xr:uid="{00000000-0005-0000-0000-0000BA030000}"/>
    <cellStyle name="Normal 30 2" xfId="955" xr:uid="{00000000-0005-0000-0000-0000BB030000}"/>
    <cellStyle name="Normal 30 3" xfId="1433" xr:uid="{00000000-0005-0000-0000-000099050000}"/>
    <cellStyle name="Normal 30 3 10" xfId="6762" xr:uid="{00000000-0005-0000-0000-00006A1A0000}"/>
    <cellStyle name="Normal 30 3 10 3" xfId="21866" xr:uid="{00000000-0005-0000-0000-00006A550000}"/>
    <cellStyle name="Normal 30 3 12" xfId="16851" xr:uid="{00000000-0005-0000-0000-0000D3410000}"/>
    <cellStyle name="Normal 30 3 2" xfId="1726" xr:uid="{00000000-0005-0000-0000-0000BE060000}"/>
    <cellStyle name="Normal 30 3 2 11" xfId="16905" xr:uid="{00000000-0005-0000-0000-000009420000}"/>
    <cellStyle name="Normal 30 3 2 2" xfId="1834" xr:uid="{00000000-0005-0000-0000-00002A070000}"/>
    <cellStyle name="Normal 30 3 2 2 10" xfId="17009" xr:uid="{00000000-0005-0000-0000-000071420000}"/>
    <cellStyle name="Normal 30 3 2 2 2" xfId="2051" xr:uid="{00000000-0005-0000-0000-000003080000}"/>
    <cellStyle name="Normal 30 3 2 2 2 2" xfId="2472" xr:uid="{00000000-0005-0000-0000-0000A8090000}"/>
    <cellStyle name="Normal 30 3 2 2 2 2 2" xfId="3311" xr:uid="{00000000-0005-0000-0000-0000EF0C0000}"/>
    <cellStyle name="Normal 30 3 2 2 2 2 2 2" xfId="5001" xr:uid="{00000000-0005-0000-0000-000089130000}"/>
    <cellStyle name="Normal 30 3 2 2 2 2 2 2 2" xfId="15074" xr:uid="{00000000-0005-0000-0000-0000E23A0000}"/>
    <cellStyle name="Normal 30 3 2 2 2 2 2 2 2 3" xfId="30172" xr:uid="{00000000-0005-0000-0000-0000DC750000}"/>
    <cellStyle name="Normal 30 3 2 2 2 2 2 2 3" xfId="10054" xr:uid="{00000000-0005-0000-0000-000046270000}"/>
    <cellStyle name="Normal 30 3 2 2 2 2 2 2 3 3" xfId="25155" xr:uid="{00000000-0005-0000-0000-000043620000}"/>
    <cellStyle name="Normal 30 3 2 2 2 2 2 2 5" xfId="20142" xr:uid="{00000000-0005-0000-0000-0000AE4E0000}"/>
    <cellStyle name="Normal 30 3 2 2 2 2 2 3" xfId="6693" xr:uid="{00000000-0005-0000-0000-0000251A0000}"/>
    <cellStyle name="Normal 30 3 2 2 2 2 2 3 2" xfId="16745" xr:uid="{00000000-0005-0000-0000-000069410000}"/>
    <cellStyle name="Normal 30 3 2 2 2 2 2 3 3" xfId="11725" xr:uid="{00000000-0005-0000-0000-0000CD2D0000}"/>
    <cellStyle name="Normal 30 3 2 2 2 2 2 3 3 3" xfId="26826" xr:uid="{00000000-0005-0000-0000-0000CA680000}"/>
    <cellStyle name="Normal 30 3 2 2 2 2 2 3 5" xfId="21813" xr:uid="{00000000-0005-0000-0000-000035550000}"/>
    <cellStyle name="Normal 30 3 2 2 2 2 2 4" xfId="13403" xr:uid="{00000000-0005-0000-0000-00005B340000}"/>
    <cellStyle name="Normal 30 3 2 2 2 2 2 4 3" xfId="28501" xr:uid="{00000000-0005-0000-0000-0000556F0000}"/>
    <cellStyle name="Normal 30 3 2 2 2 2 2 5" xfId="8382" xr:uid="{00000000-0005-0000-0000-0000BE200000}"/>
    <cellStyle name="Normal 30 3 2 2 2 2 2 5 3" xfId="23484" xr:uid="{00000000-0005-0000-0000-0000BC5B0000}"/>
    <cellStyle name="Normal 30 3 2 2 2 2 2 7" xfId="18471" xr:uid="{00000000-0005-0000-0000-000027480000}"/>
    <cellStyle name="Normal 30 3 2 2 2 2 3" xfId="4164" xr:uid="{00000000-0005-0000-0000-000044100000}"/>
    <cellStyle name="Normal 30 3 2 2 2 2 3 2" xfId="14238" xr:uid="{00000000-0005-0000-0000-00009E370000}"/>
    <cellStyle name="Normal 30 3 2 2 2 2 3 2 3" xfId="29336" xr:uid="{00000000-0005-0000-0000-000098720000}"/>
    <cellStyle name="Normal 30 3 2 2 2 2 3 3" xfId="9218" xr:uid="{00000000-0005-0000-0000-000002240000}"/>
    <cellStyle name="Normal 30 3 2 2 2 2 3 3 3" xfId="24319" xr:uid="{00000000-0005-0000-0000-0000FF5E0000}"/>
    <cellStyle name="Normal 30 3 2 2 2 2 3 5" xfId="19306" xr:uid="{00000000-0005-0000-0000-00006A4B0000}"/>
    <cellStyle name="Normal 30 3 2 2 2 2 4" xfId="5857" xr:uid="{00000000-0005-0000-0000-0000E1160000}"/>
    <cellStyle name="Normal 30 3 2 2 2 2 4 2" xfId="15909" xr:uid="{00000000-0005-0000-0000-0000253E0000}"/>
    <cellStyle name="Normal 30 3 2 2 2 2 4 3" xfId="10889" xr:uid="{00000000-0005-0000-0000-0000892A0000}"/>
    <cellStyle name="Normal 30 3 2 2 2 2 4 3 3" xfId="25990" xr:uid="{00000000-0005-0000-0000-000086650000}"/>
    <cellStyle name="Normal 30 3 2 2 2 2 4 5" xfId="20977" xr:uid="{00000000-0005-0000-0000-0000F1510000}"/>
    <cellStyle name="Normal 30 3 2 2 2 2 5" xfId="12567" xr:uid="{00000000-0005-0000-0000-000017310000}"/>
    <cellStyle name="Normal 30 3 2 2 2 2 5 3" xfId="27665" xr:uid="{00000000-0005-0000-0000-0000116C0000}"/>
    <cellStyle name="Normal 30 3 2 2 2 2 6" xfId="7546" xr:uid="{00000000-0005-0000-0000-00007A1D0000}"/>
    <cellStyle name="Normal 30 3 2 2 2 2 6 3" xfId="22648" xr:uid="{00000000-0005-0000-0000-000078580000}"/>
    <cellStyle name="Normal 30 3 2 2 2 2 8" xfId="17635" xr:uid="{00000000-0005-0000-0000-0000E3440000}"/>
    <cellStyle name="Normal 30 3 2 2 2 3" xfId="2893" xr:uid="{00000000-0005-0000-0000-00004D0B0000}"/>
    <cellStyle name="Normal 30 3 2 2 2 3 2" xfId="4583" xr:uid="{00000000-0005-0000-0000-0000E7110000}"/>
    <cellStyle name="Normal 30 3 2 2 2 3 2 2" xfId="14656" xr:uid="{00000000-0005-0000-0000-000040390000}"/>
    <cellStyle name="Normal 30 3 2 2 2 3 2 2 3" xfId="29754" xr:uid="{00000000-0005-0000-0000-00003A740000}"/>
    <cellStyle name="Normal 30 3 2 2 2 3 2 3" xfId="9636" xr:uid="{00000000-0005-0000-0000-0000A4250000}"/>
    <cellStyle name="Normal 30 3 2 2 2 3 2 3 3" xfId="24737" xr:uid="{00000000-0005-0000-0000-0000A1600000}"/>
    <cellStyle name="Normal 30 3 2 2 2 3 2 5" xfId="19724" xr:uid="{00000000-0005-0000-0000-00000C4D0000}"/>
    <cellStyle name="Normal 30 3 2 2 2 3 3" xfId="6275" xr:uid="{00000000-0005-0000-0000-000083180000}"/>
    <cellStyle name="Normal 30 3 2 2 2 3 3 2" xfId="16327" xr:uid="{00000000-0005-0000-0000-0000C73F0000}"/>
    <cellStyle name="Normal 30 3 2 2 2 3 3 3" xfId="11307" xr:uid="{00000000-0005-0000-0000-00002B2C0000}"/>
    <cellStyle name="Normal 30 3 2 2 2 3 3 3 3" xfId="26408" xr:uid="{00000000-0005-0000-0000-000028670000}"/>
    <cellStyle name="Normal 30 3 2 2 2 3 3 5" xfId="21395" xr:uid="{00000000-0005-0000-0000-000093530000}"/>
    <cellStyle name="Normal 30 3 2 2 2 3 4" xfId="12985" xr:uid="{00000000-0005-0000-0000-0000B9320000}"/>
    <cellStyle name="Normal 30 3 2 2 2 3 4 3" xfId="28083" xr:uid="{00000000-0005-0000-0000-0000B36D0000}"/>
    <cellStyle name="Normal 30 3 2 2 2 3 5" xfId="7964" xr:uid="{00000000-0005-0000-0000-00001C1F0000}"/>
    <cellStyle name="Normal 30 3 2 2 2 3 5 3" xfId="23066" xr:uid="{00000000-0005-0000-0000-00001A5A0000}"/>
    <cellStyle name="Normal 30 3 2 2 2 3 7" xfId="18053" xr:uid="{00000000-0005-0000-0000-000085460000}"/>
    <cellStyle name="Normal 30 3 2 2 2 4" xfId="3746" xr:uid="{00000000-0005-0000-0000-0000A20E0000}"/>
    <cellStyle name="Normal 30 3 2 2 2 4 2" xfId="13820" xr:uid="{00000000-0005-0000-0000-0000FC350000}"/>
    <cellStyle name="Normal 30 3 2 2 2 4 2 3" xfId="28918" xr:uid="{00000000-0005-0000-0000-0000F6700000}"/>
    <cellStyle name="Normal 30 3 2 2 2 4 3" xfId="8800" xr:uid="{00000000-0005-0000-0000-000060220000}"/>
    <cellStyle name="Normal 30 3 2 2 2 4 3 3" xfId="23901" xr:uid="{00000000-0005-0000-0000-00005D5D0000}"/>
    <cellStyle name="Normal 30 3 2 2 2 4 5" xfId="18888" xr:uid="{00000000-0005-0000-0000-0000C8490000}"/>
    <cellStyle name="Normal 30 3 2 2 2 5" xfId="5439" xr:uid="{00000000-0005-0000-0000-00003F150000}"/>
    <cellStyle name="Normal 30 3 2 2 2 5 2" xfId="15491" xr:uid="{00000000-0005-0000-0000-0000833C0000}"/>
    <cellStyle name="Normal 30 3 2 2 2 5 2 3" xfId="30589" xr:uid="{00000000-0005-0000-0000-00007D770000}"/>
    <cellStyle name="Normal 30 3 2 2 2 5 3" xfId="10471" xr:uid="{00000000-0005-0000-0000-0000E7280000}"/>
    <cellStyle name="Normal 30 3 2 2 2 5 3 3" xfId="25572" xr:uid="{00000000-0005-0000-0000-0000E4630000}"/>
    <cellStyle name="Normal 30 3 2 2 2 5 5" xfId="20559" xr:uid="{00000000-0005-0000-0000-00004F500000}"/>
    <cellStyle name="Normal 30 3 2 2 2 6" xfId="12149" xr:uid="{00000000-0005-0000-0000-0000752F0000}"/>
    <cellStyle name="Normal 30 3 2 2 2 6 3" xfId="27247" xr:uid="{00000000-0005-0000-0000-00006F6A0000}"/>
    <cellStyle name="Normal 30 3 2 2 2 7" xfId="7128" xr:uid="{00000000-0005-0000-0000-0000D81B0000}"/>
    <cellStyle name="Normal 30 3 2 2 2 7 3" xfId="22230" xr:uid="{00000000-0005-0000-0000-0000D6560000}"/>
    <cellStyle name="Normal 30 3 2 2 2 9" xfId="17217" xr:uid="{00000000-0005-0000-0000-000041430000}"/>
    <cellStyle name="Normal 30 3 2 2 3" xfId="2264" xr:uid="{00000000-0005-0000-0000-0000D8080000}"/>
    <cellStyle name="Normal 30 3 2 2 3 2" xfId="3103" xr:uid="{00000000-0005-0000-0000-00001F0C0000}"/>
    <cellStyle name="Normal 30 3 2 2 3 2 2" xfId="4793" xr:uid="{00000000-0005-0000-0000-0000B9120000}"/>
    <cellStyle name="Normal 30 3 2 2 3 2 2 2" xfId="14866" xr:uid="{00000000-0005-0000-0000-0000123A0000}"/>
    <cellStyle name="Normal 30 3 2 2 3 2 2 2 3" xfId="29964" xr:uid="{00000000-0005-0000-0000-00000C750000}"/>
    <cellStyle name="Normal 30 3 2 2 3 2 2 3" xfId="9846" xr:uid="{00000000-0005-0000-0000-000076260000}"/>
    <cellStyle name="Normal 30 3 2 2 3 2 2 3 3" xfId="24947" xr:uid="{00000000-0005-0000-0000-000073610000}"/>
    <cellStyle name="Normal 30 3 2 2 3 2 2 5" xfId="19934" xr:uid="{00000000-0005-0000-0000-0000DE4D0000}"/>
    <cellStyle name="Normal 30 3 2 2 3 2 3" xfId="6485" xr:uid="{00000000-0005-0000-0000-000055190000}"/>
    <cellStyle name="Normal 30 3 2 2 3 2 3 2" xfId="16537" xr:uid="{00000000-0005-0000-0000-000099400000}"/>
    <cellStyle name="Normal 30 3 2 2 3 2 3 3" xfId="11517" xr:uid="{00000000-0005-0000-0000-0000FD2C0000}"/>
    <cellStyle name="Normal 30 3 2 2 3 2 3 3 3" xfId="26618" xr:uid="{00000000-0005-0000-0000-0000FA670000}"/>
    <cellStyle name="Normal 30 3 2 2 3 2 3 5" xfId="21605" xr:uid="{00000000-0005-0000-0000-000065540000}"/>
    <cellStyle name="Normal 30 3 2 2 3 2 4" xfId="13195" xr:uid="{00000000-0005-0000-0000-00008B330000}"/>
    <cellStyle name="Normal 30 3 2 2 3 2 4 3" xfId="28293" xr:uid="{00000000-0005-0000-0000-0000856E0000}"/>
    <cellStyle name="Normal 30 3 2 2 3 2 5" xfId="8174" xr:uid="{00000000-0005-0000-0000-0000EE1F0000}"/>
    <cellStyle name="Normal 30 3 2 2 3 2 5 3" xfId="23276" xr:uid="{00000000-0005-0000-0000-0000EC5A0000}"/>
    <cellStyle name="Normal 30 3 2 2 3 2 7" xfId="18263" xr:uid="{00000000-0005-0000-0000-000057470000}"/>
    <cellStyle name="Normal 30 3 2 2 3 3" xfId="3956" xr:uid="{00000000-0005-0000-0000-0000740F0000}"/>
    <cellStyle name="Normal 30 3 2 2 3 3 2" xfId="14030" xr:uid="{00000000-0005-0000-0000-0000CE360000}"/>
    <cellStyle name="Normal 30 3 2 2 3 3 2 3" xfId="29128" xr:uid="{00000000-0005-0000-0000-0000C8710000}"/>
    <cellStyle name="Normal 30 3 2 2 3 3 3" xfId="9010" xr:uid="{00000000-0005-0000-0000-000032230000}"/>
    <cellStyle name="Normal 30 3 2 2 3 3 3 3" xfId="24111" xr:uid="{00000000-0005-0000-0000-00002F5E0000}"/>
    <cellStyle name="Normal 30 3 2 2 3 3 5" xfId="19098" xr:uid="{00000000-0005-0000-0000-00009A4A0000}"/>
    <cellStyle name="Normal 30 3 2 2 3 4" xfId="5649" xr:uid="{00000000-0005-0000-0000-000011160000}"/>
    <cellStyle name="Normal 30 3 2 2 3 4 2" xfId="15701" xr:uid="{00000000-0005-0000-0000-0000553D0000}"/>
    <cellStyle name="Normal 30 3 2 2 3 4 2 3" xfId="30799" xr:uid="{00000000-0005-0000-0000-00004F780000}"/>
    <cellStyle name="Normal 30 3 2 2 3 4 3" xfId="10681" xr:uid="{00000000-0005-0000-0000-0000B9290000}"/>
    <cellStyle name="Normal 30 3 2 2 3 4 3 3" xfId="25782" xr:uid="{00000000-0005-0000-0000-0000B6640000}"/>
    <cellStyle name="Normal 30 3 2 2 3 4 5" xfId="20769" xr:uid="{00000000-0005-0000-0000-000021510000}"/>
    <cellStyle name="Normal 30 3 2 2 3 5" xfId="12359" xr:uid="{00000000-0005-0000-0000-000047300000}"/>
    <cellStyle name="Normal 30 3 2 2 3 5 3" xfId="27457" xr:uid="{00000000-0005-0000-0000-0000416B0000}"/>
    <cellStyle name="Normal 30 3 2 2 3 6" xfId="7338" xr:uid="{00000000-0005-0000-0000-0000AA1C0000}"/>
    <cellStyle name="Normal 30 3 2 2 3 6 3" xfId="22440" xr:uid="{00000000-0005-0000-0000-0000A8570000}"/>
    <cellStyle name="Normal 30 3 2 2 3 8" xfId="17427" xr:uid="{00000000-0005-0000-0000-000013440000}"/>
    <cellStyle name="Normal 30 3 2 2 4" xfId="2685" xr:uid="{00000000-0005-0000-0000-00007D0A0000}"/>
    <cellStyle name="Normal 30 3 2 2 4 2" xfId="4375" xr:uid="{00000000-0005-0000-0000-000017110000}"/>
    <cellStyle name="Normal 30 3 2 2 4 2 2" xfId="14448" xr:uid="{00000000-0005-0000-0000-000070380000}"/>
    <cellStyle name="Normal 30 3 2 2 4 2 2 3" xfId="29546" xr:uid="{00000000-0005-0000-0000-00006A730000}"/>
    <cellStyle name="Normal 30 3 2 2 4 2 3" xfId="9428" xr:uid="{00000000-0005-0000-0000-0000D4240000}"/>
    <cellStyle name="Normal 30 3 2 2 4 2 3 3" xfId="24529" xr:uid="{00000000-0005-0000-0000-0000D15F0000}"/>
    <cellStyle name="Normal 30 3 2 2 4 2 5" xfId="19516" xr:uid="{00000000-0005-0000-0000-00003C4C0000}"/>
    <cellStyle name="Normal 30 3 2 2 4 3" xfId="6067" xr:uid="{00000000-0005-0000-0000-0000B3170000}"/>
    <cellStyle name="Normal 30 3 2 2 4 3 2" xfId="16119" xr:uid="{00000000-0005-0000-0000-0000F73E0000}"/>
    <cellStyle name="Normal 30 3 2 2 4 3 3" xfId="11099" xr:uid="{00000000-0005-0000-0000-00005B2B0000}"/>
    <cellStyle name="Normal 30 3 2 2 4 3 3 3" xfId="26200" xr:uid="{00000000-0005-0000-0000-000058660000}"/>
    <cellStyle name="Normal 30 3 2 2 4 3 5" xfId="21187" xr:uid="{00000000-0005-0000-0000-0000C3520000}"/>
    <cellStyle name="Normal 30 3 2 2 4 4" xfId="12777" xr:uid="{00000000-0005-0000-0000-0000E9310000}"/>
    <cellStyle name="Normal 30 3 2 2 4 4 3" xfId="27875" xr:uid="{00000000-0005-0000-0000-0000E36C0000}"/>
    <cellStyle name="Normal 30 3 2 2 4 5" xfId="7756" xr:uid="{00000000-0005-0000-0000-00004C1E0000}"/>
    <cellStyle name="Normal 30 3 2 2 4 5 3" xfId="22858" xr:uid="{00000000-0005-0000-0000-00004A590000}"/>
    <cellStyle name="Normal 30 3 2 2 4 7" xfId="17845" xr:uid="{00000000-0005-0000-0000-0000B5450000}"/>
    <cellStyle name="Normal 30 3 2 2 5" xfId="3538" xr:uid="{00000000-0005-0000-0000-0000D20D0000}"/>
    <cellStyle name="Normal 30 3 2 2 5 2" xfId="13612" xr:uid="{00000000-0005-0000-0000-00002C350000}"/>
    <cellStyle name="Normal 30 3 2 2 5 2 3" xfId="28710" xr:uid="{00000000-0005-0000-0000-000026700000}"/>
    <cellStyle name="Normal 30 3 2 2 5 3" xfId="8592" xr:uid="{00000000-0005-0000-0000-000090210000}"/>
    <cellStyle name="Normal 30 3 2 2 5 3 3" xfId="23693" xr:uid="{00000000-0005-0000-0000-00008D5C0000}"/>
    <cellStyle name="Normal 30 3 2 2 5 5" xfId="18680" xr:uid="{00000000-0005-0000-0000-0000F8480000}"/>
    <cellStyle name="Normal 30 3 2 2 6" xfId="5231" xr:uid="{00000000-0005-0000-0000-00006F140000}"/>
    <cellStyle name="Normal 30 3 2 2 6 2" xfId="15283" xr:uid="{00000000-0005-0000-0000-0000B33B0000}"/>
    <cellStyle name="Normal 30 3 2 2 6 2 3" xfId="30381" xr:uid="{00000000-0005-0000-0000-0000AD760000}"/>
    <cellStyle name="Normal 30 3 2 2 6 3" xfId="10263" xr:uid="{00000000-0005-0000-0000-000017280000}"/>
    <cellStyle name="Normal 30 3 2 2 6 3 3" xfId="25364" xr:uid="{00000000-0005-0000-0000-000014630000}"/>
    <cellStyle name="Normal 30 3 2 2 6 5" xfId="20351" xr:uid="{00000000-0005-0000-0000-00007F4F0000}"/>
    <cellStyle name="Normal 30 3 2 2 7" xfId="11941" xr:uid="{00000000-0005-0000-0000-0000A52E0000}"/>
    <cellStyle name="Normal 30 3 2 2 7 3" xfId="27039" xr:uid="{00000000-0005-0000-0000-00009F690000}"/>
    <cellStyle name="Normal 30 3 2 2 8" xfId="6920" xr:uid="{00000000-0005-0000-0000-0000081B0000}"/>
    <cellStyle name="Normal 30 3 2 2 8 3" xfId="22022" xr:uid="{00000000-0005-0000-0000-000006560000}"/>
    <cellStyle name="Normal 30 3 2 3" xfId="1947" xr:uid="{00000000-0005-0000-0000-00009B070000}"/>
    <cellStyle name="Normal 30 3 2 3 2" xfId="2368" xr:uid="{00000000-0005-0000-0000-000040090000}"/>
    <cellStyle name="Normal 30 3 2 3 2 2" xfId="3207" xr:uid="{00000000-0005-0000-0000-0000870C0000}"/>
    <cellStyle name="Normal 30 3 2 3 2 2 2" xfId="4897" xr:uid="{00000000-0005-0000-0000-000021130000}"/>
    <cellStyle name="Normal 30 3 2 3 2 2 2 2" xfId="14970" xr:uid="{00000000-0005-0000-0000-00007A3A0000}"/>
    <cellStyle name="Normal 30 3 2 3 2 2 2 2 3" xfId="30068" xr:uid="{00000000-0005-0000-0000-000074750000}"/>
    <cellStyle name="Normal 30 3 2 3 2 2 2 3" xfId="9950" xr:uid="{00000000-0005-0000-0000-0000DE260000}"/>
    <cellStyle name="Normal 30 3 2 3 2 2 2 3 3" xfId="25051" xr:uid="{00000000-0005-0000-0000-0000DB610000}"/>
    <cellStyle name="Normal 30 3 2 3 2 2 2 5" xfId="20038" xr:uid="{00000000-0005-0000-0000-0000464E0000}"/>
    <cellStyle name="Normal 30 3 2 3 2 2 3" xfId="6589" xr:uid="{00000000-0005-0000-0000-0000BD190000}"/>
    <cellStyle name="Normal 30 3 2 3 2 2 3 2" xfId="16641" xr:uid="{00000000-0005-0000-0000-000001410000}"/>
    <cellStyle name="Normal 30 3 2 3 2 2 3 3" xfId="11621" xr:uid="{00000000-0005-0000-0000-0000652D0000}"/>
    <cellStyle name="Normal 30 3 2 3 2 2 3 3 3" xfId="26722" xr:uid="{00000000-0005-0000-0000-000062680000}"/>
    <cellStyle name="Normal 30 3 2 3 2 2 3 5" xfId="21709" xr:uid="{00000000-0005-0000-0000-0000CD540000}"/>
    <cellStyle name="Normal 30 3 2 3 2 2 4" xfId="13299" xr:uid="{00000000-0005-0000-0000-0000F3330000}"/>
    <cellStyle name="Normal 30 3 2 3 2 2 4 3" xfId="28397" xr:uid="{00000000-0005-0000-0000-0000ED6E0000}"/>
    <cellStyle name="Normal 30 3 2 3 2 2 5" xfId="8278" xr:uid="{00000000-0005-0000-0000-000056200000}"/>
    <cellStyle name="Normal 30 3 2 3 2 2 5 3" xfId="23380" xr:uid="{00000000-0005-0000-0000-0000545B0000}"/>
    <cellStyle name="Normal 30 3 2 3 2 2 7" xfId="18367" xr:uid="{00000000-0005-0000-0000-0000BF470000}"/>
    <cellStyle name="Normal 30 3 2 3 2 3" xfId="4060" xr:uid="{00000000-0005-0000-0000-0000DC0F0000}"/>
    <cellStyle name="Normal 30 3 2 3 2 3 2" xfId="14134" xr:uid="{00000000-0005-0000-0000-000036370000}"/>
    <cellStyle name="Normal 30 3 2 3 2 3 2 3" xfId="29232" xr:uid="{00000000-0005-0000-0000-000030720000}"/>
    <cellStyle name="Normal 30 3 2 3 2 3 3" xfId="9114" xr:uid="{00000000-0005-0000-0000-00009A230000}"/>
    <cellStyle name="Normal 30 3 2 3 2 3 3 3" xfId="24215" xr:uid="{00000000-0005-0000-0000-0000975E0000}"/>
    <cellStyle name="Normal 30 3 2 3 2 3 5" xfId="19202" xr:uid="{00000000-0005-0000-0000-0000024B0000}"/>
    <cellStyle name="Normal 30 3 2 3 2 4" xfId="5753" xr:uid="{00000000-0005-0000-0000-000079160000}"/>
    <cellStyle name="Normal 30 3 2 3 2 4 2" xfId="15805" xr:uid="{00000000-0005-0000-0000-0000BD3D0000}"/>
    <cellStyle name="Normal 30 3 2 3 2 4 2 3" xfId="30903" xr:uid="{00000000-0005-0000-0000-0000B7780000}"/>
    <cellStyle name="Normal 30 3 2 3 2 4 3" xfId="10785" xr:uid="{00000000-0005-0000-0000-0000212A0000}"/>
    <cellStyle name="Normal 30 3 2 3 2 4 3 3" xfId="25886" xr:uid="{00000000-0005-0000-0000-00001E650000}"/>
    <cellStyle name="Normal 30 3 2 3 2 4 5" xfId="20873" xr:uid="{00000000-0005-0000-0000-000089510000}"/>
    <cellStyle name="Normal 30 3 2 3 2 5" xfId="12463" xr:uid="{00000000-0005-0000-0000-0000AF300000}"/>
    <cellStyle name="Normal 30 3 2 3 2 5 3" xfId="27561" xr:uid="{00000000-0005-0000-0000-0000A96B0000}"/>
    <cellStyle name="Normal 30 3 2 3 2 6" xfId="7442" xr:uid="{00000000-0005-0000-0000-0000121D0000}"/>
    <cellStyle name="Normal 30 3 2 3 2 6 3" xfId="22544" xr:uid="{00000000-0005-0000-0000-000010580000}"/>
    <cellStyle name="Normal 30 3 2 3 2 8" xfId="17531" xr:uid="{00000000-0005-0000-0000-00007B440000}"/>
    <cellStyle name="Normal 30 3 2 3 3" xfId="2789" xr:uid="{00000000-0005-0000-0000-0000E50A0000}"/>
    <cellStyle name="Normal 30 3 2 3 3 2" xfId="4479" xr:uid="{00000000-0005-0000-0000-00007F110000}"/>
    <cellStyle name="Normal 30 3 2 3 3 2 2" xfId="14552" xr:uid="{00000000-0005-0000-0000-0000D8380000}"/>
    <cellStyle name="Normal 30 3 2 3 3 2 2 3" xfId="29650" xr:uid="{00000000-0005-0000-0000-0000D2730000}"/>
    <cellStyle name="Normal 30 3 2 3 3 2 3" xfId="9532" xr:uid="{00000000-0005-0000-0000-00003C250000}"/>
    <cellStyle name="Normal 30 3 2 3 3 2 3 3" xfId="24633" xr:uid="{00000000-0005-0000-0000-000039600000}"/>
    <cellStyle name="Normal 30 3 2 3 3 2 5" xfId="19620" xr:uid="{00000000-0005-0000-0000-0000A44C0000}"/>
    <cellStyle name="Normal 30 3 2 3 3 3" xfId="6171" xr:uid="{00000000-0005-0000-0000-00001B180000}"/>
    <cellStyle name="Normal 30 3 2 3 3 3 2" xfId="16223" xr:uid="{00000000-0005-0000-0000-00005F3F0000}"/>
    <cellStyle name="Normal 30 3 2 3 3 3 3" xfId="11203" xr:uid="{00000000-0005-0000-0000-0000C32B0000}"/>
    <cellStyle name="Normal 30 3 2 3 3 3 3 3" xfId="26304" xr:uid="{00000000-0005-0000-0000-0000C0660000}"/>
    <cellStyle name="Normal 30 3 2 3 3 3 5" xfId="21291" xr:uid="{00000000-0005-0000-0000-00002B530000}"/>
    <cellStyle name="Normal 30 3 2 3 3 4" xfId="12881" xr:uid="{00000000-0005-0000-0000-000051320000}"/>
    <cellStyle name="Normal 30 3 2 3 3 4 3" xfId="27979" xr:uid="{00000000-0005-0000-0000-00004B6D0000}"/>
    <cellStyle name="Normal 30 3 2 3 3 5" xfId="7860" xr:uid="{00000000-0005-0000-0000-0000B41E0000}"/>
    <cellStyle name="Normal 30 3 2 3 3 5 3" xfId="22962" xr:uid="{00000000-0005-0000-0000-0000B2590000}"/>
    <cellStyle name="Normal 30 3 2 3 3 7" xfId="17949" xr:uid="{00000000-0005-0000-0000-00001D460000}"/>
    <cellStyle name="Normal 30 3 2 3 4" xfId="3642" xr:uid="{00000000-0005-0000-0000-00003A0E0000}"/>
    <cellStyle name="Normal 30 3 2 3 4 2" xfId="13716" xr:uid="{00000000-0005-0000-0000-000094350000}"/>
    <cellStyle name="Normal 30 3 2 3 4 2 3" xfId="28814" xr:uid="{00000000-0005-0000-0000-00008E700000}"/>
    <cellStyle name="Normal 30 3 2 3 4 3" xfId="8696" xr:uid="{00000000-0005-0000-0000-0000F8210000}"/>
    <cellStyle name="Normal 30 3 2 3 4 3 3" xfId="23797" xr:uid="{00000000-0005-0000-0000-0000F55C0000}"/>
    <cellStyle name="Normal 30 3 2 3 4 5" xfId="18784" xr:uid="{00000000-0005-0000-0000-000060490000}"/>
    <cellStyle name="Normal 30 3 2 3 5" xfId="5335" xr:uid="{00000000-0005-0000-0000-0000D7140000}"/>
    <cellStyle name="Normal 30 3 2 3 5 2" xfId="15387" xr:uid="{00000000-0005-0000-0000-00001B3C0000}"/>
    <cellStyle name="Normal 30 3 2 3 5 2 3" xfId="30485" xr:uid="{00000000-0005-0000-0000-000015770000}"/>
    <cellStyle name="Normal 30 3 2 3 5 3" xfId="10367" xr:uid="{00000000-0005-0000-0000-00007F280000}"/>
    <cellStyle name="Normal 30 3 2 3 5 3 3" xfId="25468" xr:uid="{00000000-0005-0000-0000-00007C630000}"/>
    <cellStyle name="Normal 30 3 2 3 5 5" xfId="20455" xr:uid="{00000000-0005-0000-0000-0000E74F0000}"/>
    <cellStyle name="Normal 30 3 2 3 6" xfId="12045" xr:uid="{00000000-0005-0000-0000-00000D2F0000}"/>
    <cellStyle name="Normal 30 3 2 3 6 3" xfId="27143" xr:uid="{00000000-0005-0000-0000-0000076A0000}"/>
    <cellStyle name="Normal 30 3 2 3 7" xfId="7024" xr:uid="{00000000-0005-0000-0000-0000701B0000}"/>
    <cellStyle name="Normal 30 3 2 3 7 3" xfId="22126" xr:uid="{00000000-0005-0000-0000-00006E560000}"/>
    <cellStyle name="Normal 30 3 2 3 9" xfId="17113" xr:uid="{00000000-0005-0000-0000-0000D9420000}"/>
    <cellStyle name="Normal 30 3 2 4" xfId="2160" xr:uid="{00000000-0005-0000-0000-000070080000}"/>
    <cellStyle name="Normal 30 3 2 4 2" xfId="2999" xr:uid="{00000000-0005-0000-0000-0000B70B0000}"/>
    <cellStyle name="Normal 30 3 2 4 2 2" xfId="4689" xr:uid="{00000000-0005-0000-0000-000051120000}"/>
    <cellStyle name="Normal 30 3 2 4 2 2 2" xfId="14762" xr:uid="{00000000-0005-0000-0000-0000AA390000}"/>
    <cellStyle name="Normal 30 3 2 4 2 2 2 3" xfId="29860" xr:uid="{00000000-0005-0000-0000-0000A4740000}"/>
    <cellStyle name="Normal 30 3 2 4 2 2 3" xfId="9742" xr:uid="{00000000-0005-0000-0000-00000E260000}"/>
    <cellStyle name="Normal 30 3 2 4 2 2 3 3" xfId="24843" xr:uid="{00000000-0005-0000-0000-00000B610000}"/>
    <cellStyle name="Normal 30 3 2 4 2 2 5" xfId="19830" xr:uid="{00000000-0005-0000-0000-0000764D0000}"/>
    <cellStyle name="Normal 30 3 2 4 2 3" xfId="6381" xr:uid="{00000000-0005-0000-0000-0000ED180000}"/>
    <cellStyle name="Normal 30 3 2 4 2 3 2" xfId="16433" xr:uid="{00000000-0005-0000-0000-000031400000}"/>
    <cellStyle name="Normal 30 3 2 4 2 3 3" xfId="11413" xr:uid="{00000000-0005-0000-0000-0000952C0000}"/>
    <cellStyle name="Normal 30 3 2 4 2 3 3 3" xfId="26514" xr:uid="{00000000-0005-0000-0000-000092670000}"/>
    <cellStyle name="Normal 30 3 2 4 2 3 5" xfId="21501" xr:uid="{00000000-0005-0000-0000-0000FD530000}"/>
    <cellStyle name="Normal 30 3 2 4 2 4" xfId="13091" xr:uid="{00000000-0005-0000-0000-000023330000}"/>
    <cellStyle name="Normal 30 3 2 4 2 4 3" xfId="28189" xr:uid="{00000000-0005-0000-0000-00001D6E0000}"/>
    <cellStyle name="Normal 30 3 2 4 2 5" xfId="8070" xr:uid="{00000000-0005-0000-0000-0000861F0000}"/>
    <cellStyle name="Normal 30 3 2 4 2 5 3" xfId="23172" xr:uid="{00000000-0005-0000-0000-0000845A0000}"/>
    <cellStyle name="Normal 30 3 2 4 2 7" xfId="18159" xr:uid="{00000000-0005-0000-0000-0000EF460000}"/>
    <cellStyle name="Normal 30 3 2 4 3" xfId="3852" xr:uid="{00000000-0005-0000-0000-00000C0F0000}"/>
    <cellStyle name="Normal 30 3 2 4 3 2" xfId="13926" xr:uid="{00000000-0005-0000-0000-000066360000}"/>
    <cellStyle name="Normal 30 3 2 4 3 2 3" xfId="29024" xr:uid="{00000000-0005-0000-0000-000060710000}"/>
    <cellStyle name="Normal 30 3 2 4 3 3" xfId="8906" xr:uid="{00000000-0005-0000-0000-0000CA220000}"/>
    <cellStyle name="Normal 30 3 2 4 3 3 3" xfId="24007" xr:uid="{00000000-0005-0000-0000-0000C75D0000}"/>
    <cellStyle name="Normal 30 3 2 4 3 5" xfId="18994" xr:uid="{00000000-0005-0000-0000-0000324A0000}"/>
    <cellStyle name="Normal 30 3 2 4 4" xfId="5545" xr:uid="{00000000-0005-0000-0000-0000A9150000}"/>
    <cellStyle name="Normal 30 3 2 4 4 2" xfId="15597" xr:uid="{00000000-0005-0000-0000-0000ED3C0000}"/>
    <cellStyle name="Normal 30 3 2 4 4 2 3" xfId="30695" xr:uid="{00000000-0005-0000-0000-0000E7770000}"/>
    <cellStyle name="Normal 30 3 2 4 4 3" xfId="10577" xr:uid="{00000000-0005-0000-0000-000051290000}"/>
    <cellStyle name="Normal 30 3 2 4 4 3 3" xfId="25678" xr:uid="{00000000-0005-0000-0000-00004E640000}"/>
    <cellStyle name="Normal 30 3 2 4 4 5" xfId="20665" xr:uid="{00000000-0005-0000-0000-0000B9500000}"/>
    <cellStyle name="Normal 30 3 2 4 5" xfId="12255" xr:uid="{00000000-0005-0000-0000-0000DF2F0000}"/>
    <cellStyle name="Normal 30 3 2 4 5 3" xfId="27353" xr:uid="{00000000-0005-0000-0000-0000D96A0000}"/>
    <cellStyle name="Normal 30 3 2 4 6" xfId="7234" xr:uid="{00000000-0005-0000-0000-0000421C0000}"/>
    <cellStyle name="Normal 30 3 2 4 6 3" xfId="22336" xr:uid="{00000000-0005-0000-0000-000040570000}"/>
    <cellStyle name="Normal 30 3 2 4 8" xfId="17323" xr:uid="{00000000-0005-0000-0000-0000AB430000}"/>
    <cellStyle name="Normal 30 3 2 5" xfId="2581" xr:uid="{00000000-0005-0000-0000-0000150A0000}"/>
    <cellStyle name="Normal 30 3 2 5 2" xfId="4271" xr:uid="{00000000-0005-0000-0000-0000AF100000}"/>
    <cellStyle name="Normal 30 3 2 5 2 2" xfId="14344" xr:uid="{00000000-0005-0000-0000-000008380000}"/>
    <cellStyle name="Normal 30 3 2 5 2 2 3" xfId="29442" xr:uid="{00000000-0005-0000-0000-000002730000}"/>
    <cellStyle name="Normal 30 3 2 5 2 3" xfId="9324" xr:uid="{00000000-0005-0000-0000-00006C240000}"/>
    <cellStyle name="Normal 30 3 2 5 2 3 3" xfId="24425" xr:uid="{00000000-0005-0000-0000-0000695F0000}"/>
    <cellStyle name="Normal 30 3 2 5 2 5" xfId="19412" xr:uid="{00000000-0005-0000-0000-0000D44B0000}"/>
    <cellStyle name="Normal 30 3 2 5 3" xfId="5963" xr:uid="{00000000-0005-0000-0000-00004B170000}"/>
    <cellStyle name="Normal 30 3 2 5 3 2" xfId="16015" xr:uid="{00000000-0005-0000-0000-00008F3E0000}"/>
    <cellStyle name="Normal 30 3 2 5 3 3" xfId="10995" xr:uid="{00000000-0005-0000-0000-0000F32A0000}"/>
    <cellStyle name="Normal 30 3 2 5 3 3 3" xfId="26096" xr:uid="{00000000-0005-0000-0000-0000F0650000}"/>
    <cellStyle name="Normal 30 3 2 5 3 5" xfId="21083" xr:uid="{00000000-0005-0000-0000-00005B520000}"/>
    <cellStyle name="Normal 30 3 2 5 4" xfId="12673" xr:uid="{00000000-0005-0000-0000-000081310000}"/>
    <cellStyle name="Normal 30 3 2 5 4 3" xfId="27771" xr:uid="{00000000-0005-0000-0000-00007B6C0000}"/>
    <cellStyle name="Normal 30 3 2 5 5" xfId="7652" xr:uid="{00000000-0005-0000-0000-0000E41D0000}"/>
    <cellStyle name="Normal 30 3 2 5 5 3" xfId="22754" xr:uid="{00000000-0005-0000-0000-0000E2580000}"/>
    <cellStyle name="Normal 30 3 2 5 7" xfId="17741" xr:uid="{00000000-0005-0000-0000-00004D450000}"/>
    <cellStyle name="Normal 30 3 2 6" xfId="3434" xr:uid="{00000000-0005-0000-0000-00006A0D0000}"/>
    <cellStyle name="Normal 30 3 2 6 2" xfId="13508" xr:uid="{00000000-0005-0000-0000-0000C4340000}"/>
    <cellStyle name="Normal 30 3 2 6 2 3" xfId="28606" xr:uid="{00000000-0005-0000-0000-0000BE6F0000}"/>
    <cellStyle name="Normal 30 3 2 6 3" xfId="8488" xr:uid="{00000000-0005-0000-0000-000028210000}"/>
    <cellStyle name="Normal 30 3 2 6 3 3" xfId="23589" xr:uid="{00000000-0005-0000-0000-0000255C0000}"/>
    <cellStyle name="Normal 30 3 2 6 5" xfId="18576" xr:uid="{00000000-0005-0000-0000-000090480000}"/>
    <cellStyle name="Normal 30 3 2 7" xfId="5127" xr:uid="{00000000-0005-0000-0000-000007140000}"/>
    <cellStyle name="Normal 30 3 2 7 2" xfId="15179" xr:uid="{00000000-0005-0000-0000-00004B3B0000}"/>
    <cellStyle name="Normal 30 3 2 7 2 3" xfId="30277" xr:uid="{00000000-0005-0000-0000-000045760000}"/>
    <cellStyle name="Normal 30 3 2 7 3" xfId="10159" xr:uid="{00000000-0005-0000-0000-0000AF270000}"/>
    <cellStyle name="Normal 30 3 2 7 3 3" xfId="25260" xr:uid="{00000000-0005-0000-0000-0000AC620000}"/>
    <cellStyle name="Normal 30 3 2 7 5" xfId="20247" xr:uid="{00000000-0005-0000-0000-0000174F0000}"/>
    <cellStyle name="Normal 30 3 2 8" xfId="11837" xr:uid="{00000000-0005-0000-0000-00003D2E0000}"/>
    <cellStyle name="Normal 30 3 2 8 3" xfId="26935" xr:uid="{00000000-0005-0000-0000-000037690000}"/>
    <cellStyle name="Normal 30 3 2 9" xfId="6816" xr:uid="{00000000-0005-0000-0000-0000A01A0000}"/>
    <cellStyle name="Normal 30 3 2 9 3" xfId="21918" xr:uid="{00000000-0005-0000-0000-00009E550000}"/>
    <cellStyle name="Normal 30 3 3" xfId="1780" xr:uid="{00000000-0005-0000-0000-0000F4060000}"/>
    <cellStyle name="Normal 30 3 3 10" xfId="16957" xr:uid="{00000000-0005-0000-0000-00003D420000}"/>
    <cellStyle name="Normal 30 3 3 2" xfId="1999" xr:uid="{00000000-0005-0000-0000-0000CF070000}"/>
    <cellStyle name="Normal 30 3 3 2 2" xfId="2420" xr:uid="{00000000-0005-0000-0000-000074090000}"/>
    <cellStyle name="Normal 30 3 3 2 2 2" xfId="3259" xr:uid="{00000000-0005-0000-0000-0000BB0C0000}"/>
    <cellStyle name="Normal 30 3 3 2 2 2 2" xfId="4949" xr:uid="{00000000-0005-0000-0000-000055130000}"/>
    <cellStyle name="Normal 30 3 3 2 2 2 2 2" xfId="15022" xr:uid="{00000000-0005-0000-0000-0000AE3A0000}"/>
    <cellStyle name="Normal 30 3 3 2 2 2 2 2 3" xfId="30120" xr:uid="{00000000-0005-0000-0000-0000A8750000}"/>
    <cellStyle name="Normal 30 3 3 2 2 2 2 3" xfId="10002" xr:uid="{00000000-0005-0000-0000-000012270000}"/>
    <cellStyle name="Normal 30 3 3 2 2 2 2 3 3" xfId="25103" xr:uid="{00000000-0005-0000-0000-00000F620000}"/>
    <cellStyle name="Normal 30 3 3 2 2 2 2 5" xfId="20090" xr:uid="{00000000-0005-0000-0000-00007A4E0000}"/>
    <cellStyle name="Normal 30 3 3 2 2 2 3" xfId="6641" xr:uid="{00000000-0005-0000-0000-0000F1190000}"/>
    <cellStyle name="Normal 30 3 3 2 2 2 3 2" xfId="16693" xr:uid="{00000000-0005-0000-0000-000035410000}"/>
    <cellStyle name="Normal 30 3 3 2 2 2 3 3" xfId="11673" xr:uid="{00000000-0005-0000-0000-0000992D0000}"/>
    <cellStyle name="Normal 30 3 3 2 2 2 3 3 3" xfId="26774" xr:uid="{00000000-0005-0000-0000-000096680000}"/>
    <cellStyle name="Normal 30 3 3 2 2 2 3 5" xfId="21761" xr:uid="{00000000-0005-0000-0000-000001550000}"/>
    <cellStyle name="Normal 30 3 3 2 2 2 4" xfId="13351" xr:uid="{00000000-0005-0000-0000-000027340000}"/>
    <cellStyle name="Normal 30 3 3 2 2 2 4 3" xfId="28449" xr:uid="{00000000-0005-0000-0000-0000216F0000}"/>
    <cellStyle name="Normal 30 3 3 2 2 2 5" xfId="8330" xr:uid="{00000000-0005-0000-0000-00008A200000}"/>
    <cellStyle name="Normal 30 3 3 2 2 2 5 3" xfId="23432" xr:uid="{00000000-0005-0000-0000-0000885B0000}"/>
    <cellStyle name="Normal 30 3 3 2 2 2 7" xfId="18419" xr:uid="{00000000-0005-0000-0000-0000F3470000}"/>
    <cellStyle name="Normal 30 3 3 2 2 3" xfId="4112" xr:uid="{00000000-0005-0000-0000-000010100000}"/>
    <cellStyle name="Normal 30 3 3 2 2 3 2" xfId="14186" xr:uid="{00000000-0005-0000-0000-00006A370000}"/>
    <cellStyle name="Normal 30 3 3 2 2 3 2 3" xfId="29284" xr:uid="{00000000-0005-0000-0000-000064720000}"/>
    <cellStyle name="Normal 30 3 3 2 2 3 3" xfId="9166" xr:uid="{00000000-0005-0000-0000-0000CE230000}"/>
    <cellStyle name="Normal 30 3 3 2 2 3 3 3" xfId="24267" xr:uid="{00000000-0005-0000-0000-0000CB5E0000}"/>
    <cellStyle name="Normal 30 3 3 2 2 3 5" xfId="19254" xr:uid="{00000000-0005-0000-0000-0000364B0000}"/>
    <cellStyle name="Normal 30 3 3 2 2 4" xfId="5805" xr:uid="{00000000-0005-0000-0000-0000AD160000}"/>
    <cellStyle name="Normal 30 3 3 2 2 4 2" xfId="15857" xr:uid="{00000000-0005-0000-0000-0000F13D0000}"/>
    <cellStyle name="Normal 30 3 3 2 2 4 3" xfId="10837" xr:uid="{00000000-0005-0000-0000-0000552A0000}"/>
    <cellStyle name="Normal 30 3 3 2 2 4 3 3" xfId="25938" xr:uid="{00000000-0005-0000-0000-000052650000}"/>
    <cellStyle name="Normal 30 3 3 2 2 4 5" xfId="20925" xr:uid="{00000000-0005-0000-0000-0000BD510000}"/>
    <cellStyle name="Normal 30 3 3 2 2 5" xfId="12515" xr:uid="{00000000-0005-0000-0000-0000E3300000}"/>
    <cellStyle name="Normal 30 3 3 2 2 5 3" xfId="27613" xr:uid="{00000000-0005-0000-0000-0000DD6B0000}"/>
    <cellStyle name="Normal 30 3 3 2 2 6" xfId="7494" xr:uid="{00000000-0005-0000-0000-0000461D0000}"/>
    <cellStyle name="Normal 30 3 3 2 2 6 3" xfId="22596" xr:uid="{00000000-0005-0000-0000-000044580000}"/>
    <cellStyle name="Normal 30 3 3 2 2 8" xfId="17583" xr:uid="{00000000-0005-0000-0000-0000AF440000}"/>
    <cellStyle name="Normal 30 3 3 2 3" xfId="2841" xr:uid="{00000000-0005-0000-0000-0000190B0000}"/>
    <cellStyle name="Normal 30 3 3 2 3 2" xfId="4531" xr:uid="{00000000-0005-0000-0000-0000B3110000}"/>
    <cellStyle name="Normal 30 3 3 2 3 2 2" xfId="14604" xr:uid="{00000000-0005-0000-0000-00000C390000}"/>
    <cellStyle name="Normal 30 3 3 2 3 2 2 3" xfId="29702" xr:uid="{00000000-0005-0000-0000-000006740000}"/>
    <cellStyle name="Normal 30 3 3 2 3 2 3" xfId="9584" xr:uid="{00000000-0005-0000-0000-000070250000}"/>
    <cellStyle name="Normal 30 3 3 2 3 2 3 3" xfId="24685" xr:uid="{00000000-0005-0000-0000-00006D600000}"/>
    <cellStyle name="Normal 30 3 3 2 3 2 5" xfId="19672" xr:uid="{00000000-0005-0000-0000-0000D84C0000}"/>
    <cellStyle name="Normal 30 3 3 2 3 3" xfId="6223" xr:uid="{00000000-0005-0000-0000-00004F180000}"/>
    <cellStyle name="Normal 30 3 3 2 3 3 2" xfId="16275" xr:uid="{00000000-0005-0000-0000-0000933F0000}"/>
    <cellStyle name="Normal 30 3 3 2 3 3 3" xfId="11255" xr:uid="{00000000-0005-0000-0000-0000F72B0000}"/>
    <cellStyle name="Normal 30 3 3 2 3 3 3 3" xfId="26356" xr:uid="{00000000-0005-0000-0000-0000F4660000}"/>
    <cellStyle name="Normal 30 3 3 2 3 3 5" xfId="21343" xr:uid="{00000000-0005-0000-0000-00005F530000}"/>
    <cellStyle name="Normal 30 3 3 2 3 4" xfId="12933" xr:uid="{00000000-0005-0000-0000-000085320000}"/>
    <cellStyle name="Normal 30 3 3 2 3 4 3" xfId="28031" xr:uid="{00000000-0005-0000-0000-00007F6D0000}"/>
    <cellStyle name="Normal 30 3 3 2 3 5" xfId="7912" xr:uid="{00000000-0005-0000-0000-0000E81E0000}"/>
    <cellStyle name="Normal 30 3 3 2 3 5 3" xfId="23014" xr:uid="{00000000-0005-0000-0000-0000E6590000}"/>
    <cellStyle name="Normal 30 3 3 2 3 7" xfId="18001" xr:uid="{00000000-0005-0000-0000-000051460000}"/>
    <cellStyle name="Normal 30 3 3 2 4" xfId="3694" xr:uid="{00000000-0005-0000-0000-00006E0E0000}"/>
    <cellStyle name="Normal 30 3 3 2 4 2" xfId="13768" xr:uid="{00000000-0005-0000-0000-0000C8350000}"/>
    <cellStyle name="Normal 30 3 3 2 4 2 3" xfId="28866" xr:uid="{00000000-0005-0000-0000-0000C2700000}"/>
    <cellStyle name="Normal 30 3 3 2 4 3" xfId="8748" xr:uid="{00000000-0005-0000-0000-00002C220000}"/>
    <cellStyle name="Normal 30 3 3 2 4 3 3" xfId="23849" xr:uid="{00000000-0005-0000-0000-0000295D0000}"/>
    <cellStyle name="Normal 30 3 3 2 4 5" xfId="18836" xr:uid="{00000000-0005-0000-0000-000094490000}"/>
    <cellStyle name="Normal 30 3 3 2 5" xfId="5387" xr:uid="{00000000-0005-0000-0000-00000B150000}"/>
    <cellStyle name="Normal 30 3 3 2 5 2" xfId="15439" xr:uid="{00000000-0005-0000-0000-00004F3C0000}"/>
    <cellStyle name="Normal 30 3 3 2 5 2 3" xfId="30537" xr:uid="{00000000-0005-0000-0000-000049770000}"/>
    <cellStyle name="Normal 30 3 3 2 5 3" xfId="10419" xr:uid="{00000000-0005-0000-0000-0000B3280000}"/>
    <cellStyle name="Normal 30 3 3 2 5 3 3" xfId="25520" xr:uid="{00000000-0005-0000-0000-0000B0630000}"/>
    <cellStyle name="Normal 30 3 3 2 5 5" xfId="20507" xr:uid="{00000000-0005-0000-0000-00001B500000}"/>
    <cellStyle name="Normal 30 3 3 2 6" xfId="12097" xr:uid="{00000000-0005-0000-0000-0000412F0000}"/>
    <cellStyle name="Normal 30 3 3 2 6 3" xfId="27195" xr:uid="{00000000-0005-0000-0000-00003B6A0000}"/>
    <cellStyle name="Normal 30 3 3 2 7" xfId="7076" xr:uid="{00000000-0005-0000-0000-0000A41B0000}"/>
    <cellStyle name="Normal 30 3 3 2 7 3" xfId="22178" xr:uid="{00000000-0005-0000-0000-0000A2560000}"/>
    <cellStyle name="Normal 30 3 3 2 9" xfId="17165" xr:uid="{00000000-0005-0000-0000-00000D430000}"/>
    <cellStyle name="Normal 30 3 3 3" xfId="2212" xr:uid="{00000000-0005-0000-0000-0000A4080000}"/>
    <cellStyle name="Normal 30 3 3 3 2" xfId="3051" xr:uid="{00000000-0005-0000-0000-0000EB0B0000}"/>
    <cellStyle name="Normal 30 3 3 3 2 2" xfId="4741" xr:uid="{00000000-0005-0000-0000-000085120000}"/>
    <cellStyle name="Normal 30 3 3 3 2 2 2" xfId="14814" xr:uid="{00000000-0005-0000-0000-0000DE390000}"/>
    <cellStyle name="Normal 30 3 3 3 2 2 2 3" xfId="29912" xr:uid="{00000000-0005-0000-0000-0000D8740000}"/>
    <cellStyle name="Normal 30 3 3 3 2 2 3" xfId="9794" xr:uid="{00000000-0005-0000-0000-000042260000}"/>
    <cellStyle name="Normal 30 3 3 3 2 2 3 3" xfId="24895" xr:uid="{00000000-0005-0000-0000-00003F610000}"/>
    <cellStyle name="Normal 30 3 3 3 2 2 5" xfId="19882" xr:uid="{00000000-0005-0000-0000-0000AA4D0000}"/>
    <cellStyle name="Normal 30 3 3 3 2 3" xfId="6433" xr:uid="{00000000-0005-0000-0000-000021190000}"/>
    <cellStyle name="Normal 30 3 3 3 2 3 2" xfId="16485" xr:uid="{00000000-0005-0000-0000-000065400000}"/>
    <cellStyle name="Normal 30 3 3 3 2 3 3" xfId="11465" xr:uid="{00000000-0005-0000-0000-0000C92C0000}"/>
    <cellStyle name="Normal 30 3 3 3 2 3 3 3" xfId="26566" xr:uid="{00000000-0005-0000-0000-0000C6670000}"/>
    <cellStyle name="Normal 30 3 3 3 2 3 5" xfId="21553" xr:uid="{00000000-0005-0000-0000-000031540000}"/>
    <cellStyle name="Normal 30 3 3 3 2 4" xfId="13143" xr:uid="{00000000-0005-0000-0000-000057330000}"/>
    <cellStyle name="Normal 30 3 3 3 2 4 3" xfId="28241" xr:uid="{00000000-0005-0000-0000-0000516E0000}"/>
    <cellStyle name="Normal 30 3 3 3 2 5" xfId="8122" xr:uid="{00000000-0005-0000-0000-0000BA1F0000}"/>
    <cellStyle name="Normal 30 3 3 3 2 5 3" xfId="23224" xr:uid="{00000000-0005-0000-0000-0000B85A0000}"/>
    <cellStyle name="Normal 30 3 3 3 2 7" xfId="18211" xr:uid="{00000000-0005-0000-0000-000023470000}"/>
    <cellStyle name="Normal 30 3 3 3 3" xfId="3904" xr:uid="{00000000-0005-0000-0000-0000400F0000}"/>
    <cellStyle name="Normal 30 3 3 3 3 2" xfId="13978" xr:uid="{00000000-0005-0000-0000-00009A360000}"/>
    <cellStyle name="Normal 30 3 3 3 3 2 3" xfId="29076" xr:uid="{00000000-0005-0000-0000-000094710000}"/>
    <cellStyle name="Normal 30 3 3 3 3 3" xfId="8958" xr:uid="{00000000-0005-0000-0000-0000FE220000}"/>
    <cellStyle name="Normal 30 3 3 3 3 3 3" xfId="24059" xr:uid="{00000000-0005-0000-0000-0000FB5D0000}"/>
    <cellStyle name="Normal 30 3 3 3 3 5" xfId="19046" xr:uid="{00000000-0005-0000-0000-0000664A0000}"/>
    <cellStyle name="Normal 30 3 3 3 4" xfId="5597" xr:uid="{00000000-0005-0000-0000-0000DD150000}"/>
    <cellStyle name="Normal 30 3 3 3 4 2" xfId="15649" xr:uid="{00000000-0005-0000-0000-0000213D0000}"/>
    <cellStyle name="Normal 30 3 3 3 4 2 3" xfId="30747" xr:uid="{00000000-0005-0000-0000-00001B780000}"/>
    <cellStyle name="Normal 30 3 3 3 4 3" xfId="10629" xr:uid="{00000000-0005-0000-0000-000085290000}"/>
    <cellStyle name="Normal 30 3 3 3 4 3 3" xfId="25730" xr:uid="{00000000-0005-0000-0000-000082640000}"/>
    <cellStyle name="Normal 30 3 3 3 4 5" xfId="20717" xr:uid="{00000000-0005-0000-0000-0000ED500000}"/>
    <cellStyle name="Normal 30 3 3 3 5" xfId="12307" xr:uid="{00000000-0005-0000-0000-000013300000}"/>
    <cellStyle name="Normal 30 3 3 3 5 3" xfId="27405" xr:uid="{00000000-0005-0000-0000-00000D6B0000}"/>
    <cellStyle name="Normal 30 3 3 3 6" xfId="7286" xr:uid="{00000000-0005-0000-0000-0000761C0000}"/>
    <cellStyle name="Normal 30 3 3 3 6 3" xfId="22388" xr:uid="{00000000-0005-0000-0000-000074570000}"/>
    <cellStyle name="Normal 30 3 3 3 8" xfId="17375" xr:uid="{00000000-0005-0000-0000-0000DF430000}"/>
    <cellStyle name="Normal 30 3 3 4" xfId="2633" xr:uid="{00000000-0005-0000-0000-0000490A0000}"/>
    <cellStyle name="Normal 30 3 3 4 2" xfId="4323" xr:uid="{00000000-0005-0000-0000-0000E3100000}"/>
    <cellStyle name="Normal 30 3 3 4 2 2" xfId="14396" xr:uid="{00000000-0005-0000-0000-00003C380000}"/>
    <cellStyle name="Normal 30 3 3 4 2 2 3" xfId="29494" xr:uid="{00000000-0005-0000-0000-000036730000}"/>
    <cellStyle name="Normal 30 3 3 4 2 3" xfId="9376" xr:uid="{00000000-0005-0000-0000-0000A0240000}"/>
    <cellStyle name="Normal 30 3 3 4 2 3 3" xfId="24477" xr:uid="{00000000-0005-0000-0000-00009D5F0000}"/>
    <cellStyle name="Normal 30 3 3 4 2 5" xfId="19464" xr:uid="{00000000-0005-0000-0000-0000084C0000}"/>
    <cellStyle name="Normal 30 3 3 4 3" xfId="6015" xr:uid="{00000000-0005-0000-0000-00007F170000}"/>
    <cellStyle name="Normal 30 3 3 4 3 2" xfId="16067" xr:uid="{00000000-0005-0000-0000-0000C33E0000}"/>
    <cellStyle name="Normal 30 3 3 4 3 3" xfId="11047" xr:uid="{00000000-0005-0000-0000-0000272B0000}"/>
    <cellStyle name="Normal 30 3 3 4 3 3 3" xfId="26148" xr:uid="{00000000-0005-0000-0000-000024660000}"/>
    <cellStyle name="Normal 30 3 3 4 3 5" xfId="21135" xr:uid="{00000000-0005-0000-0000-00008F520000}"/>
    <cellStyle name="Normal 30 3 3 4 4" xfId="12725" xr:uid="{00000000-0005-0000-0000-0000B5310000}"/>
    <cellStyle name="Normal 30 3 3 4 4 3" xfId="27823" xr:uid="{00000000-0005-0000-0000-0000AF6C0000}"/>
    <cellStyle name="Normal 30 3 3 4 5" xfId="7704" xr:uid="{00000000-0005-0000-0000-0000181E0000}"/>
    <cellStyle name="Normal 30 3 3 4 5 3" xfId="22806" xr:uid="{00000000-0005-0000-0000-000016590000}"/>
    <cellStyle name="Normal 30 3 3 4 7" xfId="17793" xr:uid="{00000000-0005-0000-0000-000081450000}"/>
    <cellStyle name="Normal 30 3 3 5" xfId="3486" xr:uid="{00000000-0005-0000-0000-00009E0D0000}"/>
    <cellStyle name="Normal 30 3 3 5 2" xfId="13560" xr:uid="{00000000-0005-0000-0000-0000F8340000}"/>
    <cellStyle name="Normal 30 3 3 5 2 3" xfId="28658" xr:uid="{00000000-0005-0000-0000-0000F26F0000}"/>
    <cellStyle name="Normal 30 3 3 5 3" xfId="8540" xr:uid="{00000000-0005-0000-0000-00005C210000}"/>
    <cellStyle name="Normal 30 3 3 5 3 3" xfId="23641" xr:uid="{00000000-0005-0000-0000-0000595C0000}"/>
    <cellStyle name="Normal 30 3 3 5 5" xfId="18628" xr:uid="{00000000-0005-0000-0000-0000C4480000}"/>
    <cellStyle name="Normal 30 3 3 6" xfId="5179" xr:uid="{00000000-0005-0000-0000-00003B140000}"/>
    <cellStyle name="Normal 30 3 3 6 2" xfId="15231" xr:uid="{00000000-0005-0000-0000-00007F3B0000}"/>
    <cellStyle name="Normal 30 3 3 6 2 3" xfId="30329" xr:uid="{00000000-0005-0000-0000-000079760000}"/>
    <cellStyle name="Normal 30 3 3 6 3" xfId="10211" xr:uid="{00000000-0005-0000-0000-0000E3270000}"/>
    <cellStyle name="Normal 30 3 3 6 3 3" xfId="25312" xr:uid="{00000000-0005-0000-0000-0000E0620000}"/>
    <cellStyle name="Normal 30 3 3 6 5" xfId="20299" xr:uid="{00000000-0005-0000-0000-00004B4F0000}"/>
    <cellStyle name="Normal 30 3 3 7" xfId="11889" xr:uid="{00000000-0005-0000-0000-0000712E0000}"/>
    <cellStyle name="Normal 30 3 3 7 3" xfId="26987" xr:uid="{00000000-0005-0000-0000-00006B690000}"/>
    <cellStyle name="Normal 30 3 3 8" xfId="6868" xr:uid="{00000000-0005-0000-0000-0000D41A0000}"/>
    <cellStyle name="Normal 30 3 3 8 3" xfId="21970" xr:uid="{00000000-0005-0000-0000-0000D2550000}"/>
    <cellStyle name="Normal 30 3 4" xfId="1893" xr:uid="{00000000-0005-0000-0000-000065070000}"/>
    <cellStyle name="Normal 30 3 4 2" xfId="2316" xr:uid="{00000000-0005-0000-0000-00000C090000}"/>
    <cellStyle name="Normal 30 3 4 2 2" xfId="3155" xr:uid="{00000000-0005-0000-0000-0000530C0000}"/>
    <cellStyle name="Normal 30 3 4 2 2 2" xfId="4845" xr:uid="{00000000-0005-0000-0000-0000ED120000}"/>
    <cellStyle name="Normal 30 3 4 2 2 2 2" xfId="14918" xr:uid="{00000000-0005-0000-0000-0000463A0000}"/>
    <cellStyle name="Normal 30 3 4 2 2 2 2 3" xfId="30016" xr:uid="{00000000-0005-0000-0000-000040750000}"/>
    <cellStyle name="Normal 30 3 4 2 2 2 3" xfId="9898" xr:uid="{00000000-0005-0000-0000-0000AA260000}"/>
    <cellStyle name="Normal 30 3 4 2 2 2 3 3" xfId="24999" xr:uid="{00000000-0005-0000-0000-0000A7610000}"/>
    <cellStyle name="Normal 30 3 4 2 2 2 5" xfId="19986" xr:uid="{00000000-0005-0000-0000-0000124E0000}"/>
    <cellStyle name="Normal 30 3 4 2 2 3" xfId="6537" xr:uid="{00000000-0005-0000-0000-000089190000}"/>
    <cellStyle name="Normal 30 3 4 2 2 3 2" xfId="16589" xr:uid="{00000000-0005-0000-0000-0000CD400000}"/>
    <cellStyle name="Normal 30 3 4 2 2 3 3" xfId="11569" xr:uid="{00000000-0005-0000-0000-0000312D0000}"/>
    <cellStyle name="Normal 30 3 4 2 2 3 3 3" xfId="26670" xr:uid="{00000000-0005-0000-0000-00002E680000}"/>
    <cellStyle name="Normal 30 3 4 2 2 3 5" xfId="21657" xr:uid="{00000000-0005-0000-0000-000099540000}"/>
    <cellStyle name="Normal 30 3 4 2 2 4" xfId="13247" xr:uid="{00000000-0005-0000-0000-0000BF330000}"/>
    <cellStyle name="Normal 30 3 4 2 2 4 3" xfId="28345" xr:uid="{00000000-0005-0000-0000-0000B96E0000}"/>
    <cellStyle name="Normal 30 3 4 2 2 5" xfId="8226" xr:uid="{00000000-0005-0000-0000-000022200000}"/>
    <cellStyle name="Normal 30 3 4 2 2 5 3" xfId="23328" xr:uid="{00000000-0005-0000-0000-0000205B0000}"/>
    <cellStyle name="Normal 30 3 4 2 2 7" xfId="18315" xr:uid="{00000000-0005-0000-0000-00008B470000}"/>
    <cellStyle name="Normal 30 3 4 2 3" xfId="4008" xr:uid="{00000000-0005-0000-0000-0000A80F0000}"/>
    <cellStyle name="Normal 30 3 4 2 3 2" xfId="14082" xr:uid="{00000000-0005-0000-0000-000002370000}"/>
    <cellStyle name="Normal 30 3 4 2 3 2 3" xfId="29180" xr:uid="{00000000-0005-0000-0000-0000FC710000}"/>
    <cellStyle name="Normal 30 3 4 2 3 3" xfId="9062" xr:uid="{00000000-0005-0000-0000-000066230000}"/>
    <cellStyle name="Normal 30 3 4 2 3 3 3" xfId="24163" xr:uid="{00000000-0005-0000-0000-0000635E0000}"/>
    <cellStyle name="Normal 30 3 4 2 3 5" xfId="19150" xr:uid="{00000000-0005-0000-0000-0000CE4A0000}"/>
    <cellStyle name="Normal 30 3 4 2 4" xfId="5701" xr:uid="{00000000-0005-0000-0000-000045160000}"/>
    <cellStyle name="Normal 30 3 4 2 4 2" xfId="15753" xr:uid="{00000000-0005-0000-0000-0000893D0000}"/>
    <cellStyle name="Normal 30 3 4 2 4 2 3" xfId="30851" xr:uid="{00000000-0005-0000-0000-000083780000}"/>
    <cellStyle name="Normal 30 3 4 2 4 3" xfId="10733" xr:uid="{00000000-0005-0000-0000-0000ED290000}"/>
    <cellStyle name="Normal 30 3 4 2 4 3 3" xfId="25834" xr:uid="{00000000-0005-0000-0000-0000EA640000}"/>
    <cellStyle name="Normal 30 3 4 2 4 5" xfId="20821" xr:uid="{00000000-0005-0000-0000-000055510000}"/>
    <cellStyle name="Normal 30 3 4 2 5" xfId="12411" xr:uid="{00000000-0005-0000-0000-00007B300000}"/>
    <cellStyle name="Normal 30 3 4 2 5 3" xfId="27509" xr:uid="{00000000-0005-0000-0000-0000756B0000}"/>
    <cellStyle name="Normal 30 3 4 2 6" xfId="7390" xr:uid="{00000000-0005-0000-0000-0000DE1C0000}"/>
    <cellStyle name="Normal 30 3 4 2 6 3" xfId="22492" xr:uid="{00000000-0005-0000-0000-0000DC570000}"/>
    <cellStyle name="Normal 30 3 4 2 8" xfId="17479" xr:uid="{00000000-0005-0000-0000-000047440000}"/>
    <cellStyle name="Normal 30 3 4 3" xfId="2737" xr:uid="{00000000-0005-0000-0000-0000B10A0000}"/>
    <cellStyle name="Normal 30 3 4 3 2" xfId="4427" xr:uid="{00000000-0005-0000-0000-00004B110000}"/>
    <cellStyle name="Normal 30 3 4 3 2 2" xfId="14500" xr:uid="{00000000-0005-0000-0000-0000A4380000}"/>
    <cellStyle name="Normal 30 3 4 3 2 2 3" xfId="29598" xr:uid="{00000000-0005-0000-0000-00009E730000}"/>
    <cellStyle name="Normal 30 3 4 3 2 3" xfId="9480" xr:uid="{00000000-0005-0000-0000-000008250000}"/>
    <cellStyle name="Normal 30 3 4 3 2 3 3" xfId="24581" xr:uid="{00000000-0005-0000-0000-000005600000}"/>
    <cellStyle name="Normal 30 3 4 3 2 5" xfId="19568" xr:uid="{00000000-0005-0000-0000-0000704C0000}"/>
    <cellStyle name="Normal 30 3 4 3 3" xfId="6119" xr:uid="{00000000-0005-0000-0000-0000E7170000}"/>
    <cellStyle name="Normal 30 3 4 3 3 2" xfId="16171" xr:uid="{00000000-0005-0000-0000-00002B3F0000}"/>
    <cellStyle name="Normal 30 3 4 3 3 3" xfId="11151" xr:uid="{00000000-0005-0000-0000-00008F2B0000}"/>
    <cellStyle name="Normal 30 3 4 3 3 3 3" xfId="26252" xr:uid="{00000000-0005-0000-0000-00008C660000}"/>
    <cellStyle name="Normal 30 3 4 3 3 5" xfId="21239" xr:uid="{00000000-0005-0000-0000-0000F7520000}"/>
    <cellStyle name="Normal 30 3 4 3 4" xfId="12829" xr:uid="{00000000-0005-0000-0000-00001D320000}"/>
    <cellStyle name="Normal 30 3 4 3 4 3" xfId="27927" xr:uid="{00000000-0005-0000-0000-0000176D0000}"/>
    <cellStyle name="Normal 30 3 4 3 5" xfId="7808" xr:uid="{00000000-0005-0000-0000-0000801E0000}"/>
    <cellStyle name="Normal 30 3 4 3 5 3" xfId="22910" xr:uid="{00000000-0005-0000-0000-00007E590000}"/>
    <cellStyle name="Normal 30 3 4 3 7" xfId="17897" xr:uid="{00000000-0005-0000-0000-0000E9450000}"/>
    <cellStyle name="Normal 30 3 4 4" xfId="3590" xr:uid="{00000000-0005-0000-0000-0000060E0000}"/>
    <cellStyle name="Normal 30 3 4 4 2" xfId="13664" xr:uid="{00000000-0005-0000-0000-000060350000}"/>
    <cellStyle name="Normal 30 3 4 4 2 3" xfId="28762" xr:uid="{00000000-0005-0000-0000-00005A700000}"/>
    <cellStyle name="Normal 30 3 4 4 3" xfId="8644" xr:uid="{00000000-0005-0000-0000-0000C4210000}"/>
    <cellStyle name="Normal 30 3 4 4 3 3" xfId="23745" xr:uid="{00000000-0005-0000-0000-0000C15C0000}"/>
    <cellStyle name="Normal 30 3 4 4 5" xfId="18732" xr:uid="{00000000-0005-0000-0000-00002C490000}"/>
    <cellStyle name="Normal 30 3 4 5" xfId="5283" xr:uid="{00000000-0005-0000-0000-0000A3140000}"/>
    <cellStyle name="Normal 30 3 4 5 2" xfId="15335" xr:uid="{00000000-0005-0000-0000-0000E73B0000}"/>
    <cellStyle name="Normal 30 3 4 5 2 3" xfId="30433" xr:uid="{00000000-0005-0000-0000-0000E1760000}"/>
    <cellStyle name="Normal 30 3 4 5 3" xfId="10315" xr:uid="{00000000-0005-0000-0000-00004B280000}"/>
    <cellStyle name="Normal 30 3 4 5 3 3" xfId="25416" xr:uid="{00000000-0005-0000-0000-000048630000}"/>
    <cellStyle name="Normal 30 3 4 5 5" xfId="20403" xr:uid="{00000000-0005-0000-0000-0000B34F0000}"/>
    <cellStyle name="Normal 30 3 4 6" xfId="11993" xr:uid="{00000000-0005-0000-0000-0000D92E0000}"/>
    <cellStyle name="Normal 30 3 4 6 3" xfId="27091" xr:uid="{00000000-0005-0000-0000-0000D3690000}"/>
    <cellStyle name="Normal 30 3 4 7" xfId="6972" xr:uid="{00000000-0005-0000-0000-00003C1B0000}"/>
    <cellStyle name="Normal 30 3 4 7 3" xfId="22074" xr:uid="{00000000-0005-0000-0000-00003A560000}"/>
    <cellStyle name="Normal 30 3 4 9" xfId="17061" xr:uid="{00000000-0005-0000-0000-0000A5420000}"/>
    <cellStyle name="Normal 30 3 5" xfId="2106" xr:uid="{00000000-0005-0000-0000-00003A080000}"/>
    <cellStyle name="Normal 30 3 5 2" xfId="2947" xr:uid="{00000000-0005-0000-0000-0000830B0000}"/>
    <cellStyle name="Normal 30 3 5 2 2" xfId="4637" xr:uid="{00000000-0005-0000-0000-00001D120000}"/>
    <cellStyle name="Normal 30 3 5 2 2 2" xfId="14710" xr:uid="{00000000-0005-0000-0000-000076390000}"/>
    <cellStyle name="Normal 30 3 5 2 2 2 3" xfId="29808" xr:uid="{00000000-0005-0000-0000-000070740000}"/>
    <cellStyle name="Normal 30 3 5 2 2 3" xfId="9690" xr:uid="{00000000-0005-0000-0000-0000DA250000}"/>
    <cellStyle name="Normal 30 3 5 2 2 3 3" xfId="24791" xr:uid="{00000000-0005-0000-0000-0000D7600000}"/>
    <cellStyle name="Normal 30 3 5 2 2 5" xfId="19778" xr:uid="{00000000-0005-0000-0000-0000424D0000}"/>
    <cellStyle name="Normal 30 3 5 2 3" xfId="6329" xr:uid="{00000000-0005-0000-0000-0000B9180000}"/>
    <cellStyle name="Normal 30 3 5 2 3 2" xfId="16381" xr:uid="{00000000-0005-0000-0000-0000FD3F0000}"/>
    <cellStyle name="Normal 30 3 5 2 3 3" xfId="11361" xr:uid="{00000000-0005-0000-0000-0000612C0000}"/>
    <cellStyle name="Normal 30 3 5 2 3 3 3" xfId="26462" xr:uid="{00000000-0005-0000-0000-00005E670000}"/>
    <cellStyle name="Normal 30 3 5 2 3 5" xfId="21449" xr:uid="{00000000-0005-0000-0000-0000C9530000}"/>
    <cellStyle name="Normal 30 3 5 2 4" xfId="13039" xr:uid="{00000000-0005-0000-0000-0000EF320000}"/>
    <cellStyle name="Normal 30 3 5 2 4 3" xfId="28137" xr:uid="{00000000-0005-0000-0000-0000E96D0000}"/>
    <cellStyle name="Normal 30 3 5 2 5" xfId="8018" xr:uid="{00000000-0005-0000-0000-0000521F0000}"/>
    <cellStyle name="Normal 30 3 5 2 5 3" xfId="23120" xr:uid="{00000000-0005-0000-0000-0000505A0000}"/>
    <cellStyle name="Normal 30 3 5 2 7" xfId="18107" xr:uid="{00000000-0005-0000-0000-0000BB460000}"/>
    <cellStyle name="Normal 30 3 5 3" xfId="3800" xr:uid="{00000000-0005-0000-0000-0000D80E0000}"/>
    <cellStyle name="Normal 30 3 5 3 2" xfId="13874" xr:uid="{00000000-0005-0000-0000-000032360000}"/>
    <cellStyle name="Normal 30 3 5 3 2 3" xfId="28972" xr:uid="{00000000-0005-0000-0000-00002C710000}"/>
    <cellStyle name="Normal 30 3 5 3 3" xfId="8854" xr:uid="{00000000-0005-0000-0000-000096220000}"/>
    <cellStyle name="Normal 30 3 5 3 3 3" xfId="23955" xr:uid="{00000000-0005-0000-0000-0000935D0000}"/>
    <cellStyle name="Normal 30 3 5 3 5" xfId="18942" xr:uid="{00000000-0005-0000-0000-0000FE490000}"/>
    <cellStyle name="Normal 30 3 5 4" xfId="5493" xr:uid="{00000000-0005-0000-0000-000075150000}"/>
    <cellStyle name="Normal 30 3 5 4 2" xfId="15545" xr:uid="{00000000-0005-0000-0000-0000B93C0000}"/>
    <cellStyle name="Normal 30 3 5 4 2 3" xfId="30643" xr:uid="{00000000-0005-0000-0000-0000B3770000}"/>
    <cellStyle name="Normal 30 3 5 4 3" xfId="10525" xr:uid="{00000000-0005-0000-0000-00001D290000}"/>
    <cellStyle name="Normal 30 3 5 4 3 3" xfId="25626" xr:uid="{00000000-0005-0000-0000-00001A640000}"/>
    <cellStyle name="Normal 30 3 5 4 5" xfId="20613" xr:uid="{00000000-0005-0000-0000-000085500000}"/>
    <cellStyle name="Normal 30 3 5 5" xfId="12203" xr:uid="{00000000-0005-0000-0000-0000AB2F0000}"/>
    <cellStyle name="Normal 30 3 5 5 3" xfId="27301" xr:uid="{00000000-0005-0000-0000-0000A56A0000}"/>
    <cellStyle name="Normal 30 3 5 6" xfId="7182" xr:uid="{00000000-0005-0000-0000-00000E1C0000}"/>
    <cellStyle name="Normal 30 3 5 6 3" xfId="22284" xr:uid="{00000000-0005-0000-0000-00000C570000}"/>
    <cellStyle name="Normal 30 3 5 8" xfId="17271" xr:uid="{00000000-0005-0000-0000-000077430000}"/>
    <cellStyle name="Normal 30 3 6" xfId="2527" xr:uid="{00000000-0005-0000-0000-0000DF090000}"/>
    <cellStyle name="Normal 30 3 6 2" xfId="4219" xr:uid="{00000000-0005-0000-0000-00007B100000}"/>
    <cellStyle name="Normal 30 3 6 2 2" xfId="14292" xr:uid="{00000000-0005-0000-0000-0000D4370000}"/>
    <cellStyle name="Normal 30 3 6 2 2 3" xfId="29390" xr:uid="{00000000-0005-0000-0000-0000CE720000}"/>
    <cellStyle name="Normal 30 3 6 2 3" xfId="9272" xr:uid="{00000000-0005-0000-0000-000038240000}"/>
    <cellStyle name="Normal 30 3 6 2 3 3" xfId="24373" xr:uid="{00000000-0005-0000-0000-0000355F0000}"/>
    <cellStyle name="Normal 30 3 6 2 5" xfId="19360" xr:uid="{00000000-0005-0000-0000-0000A04B0000}"/>
    <cellStyle name="Normal 30 3 6 3" xfId="5911" xr:uid="{00000000-0005-0000-0000-000017170000}"/>
    <cellStyle name="Normal 30 3 6 3 2" xfId="15963" xr:uid="{00000000-0005-0000-0000-00005B3E0000}"/>
    <cellStyle name="Normal 30 3 6 3 3" xfId="10943" xr:uid="{00000000-0005-0000-0000-0000BF2A0000}"/>
    <cellStyle name="Normal 30 3 6 3 3 3" xfId="26044" xr:uid="{00000000-0005-0000-0000-0000BC650000}"/>
    <cellStyle name="Normal 30 3 6 3 5" xfId="21031" xr:uid="{00000000-0005-0000-0000-000027520000}"/>
    <cellStyle name="Normal 30 3 6 4" xfId="12621" xr:uid="{00000000-0005-0000-0000-00004D310000}"/>
    <cellStyle name="Normal 30 3 6 4 3" xfId="27719" xr:uid="{00000000-0005-0000-0000-0000476C0000}"/>
    <cellStyle name="Normal 30 3 6 5" xfId="7600" xr:uid="{00000000-0005-0000-0000-0000B01D0000}"/>
    <cellStyle name="Normal 30 3 6 5 3" xfId="22702" xr:uid="{00000000-0005-0000-0000-0000AE580000}"/>
    <cellStyle name="Normal 30 3 6 7" xfId="17689" xr:uid="{00000000-0005-0000-0000-000019450000}"/>
    <cellStyle name="Normal 30 3 7" xfId="3378" xr:uid="{00000000-0005-0000-0000-0000320D0000}"/>
    <cellStyle name="Normal 30 3 7 2" xfId="13456" xr:uid="{00000000-0005-0000-0000-000090340000}"/>
    <cellStyle name="Normal 30 3 7 2 3" xfId="28554" xr:uid="{00000000-0005-0000-0000-00008A6F0000}"/>
    <cellStyle name="Normal 30 3 7 3" xfId="8436" xr:uid="{00000000-0005-0000-0000-0000F4200000}"/>
    <cellStyle name="Normal 30 3 7 3 3" xfId="23537" xr:uid="{00000000-0005-0000-0000-0000F15B0000}"/>
    <cellStyle name="Normal 30 3 7 5" xfId="18524" xr:uid="{00000000-0005-0000-0000-00005C480000}"/>
    <cellStyle name="Normal 30 3 8" xfId="5072" xr:uid="{00000000-0005-0000-0000-0000D0130000}"/>
    <cellStyle name="Normal 30 3 8 2" xfId="15127" xr:uid="{00000000-0005-0000-0000-0000173B0000}"/>
    <cellStyle name="Normal 30 3 8 2 3" xfId="30225" xr:uid="{00000000-0005-0000-0000-000011760000}"/>
    <cellStyle name="Normal 30 3 8 3" xfId="10107" xr:uid="{00000000-0005-0000-0000-00007B270000}"/>
    <cellStyle name="Normal 30 3 8 3 3" xfId="25208" xr:uid="{00000000-0005-0000-0000-000078620000}"/>
    <cellStyle name="Normal 30 3 8 5" xfId="20195" xr:uid="{00000000-0005-0000-0000-0000E34E0000}"/>
    <cellStyle name="Normal 30 3 9" xfId="11783" xr:uid="{00000000-0005-0000-0000-0000072E0000}"/>
    <cellStyle name="Normal 30 3 9 3" xfId="26883" xr:uid="{00000000-0005-0000-0000-000003690000}"/>
    <cellStyle name="Normal 30_Sheet2" xfId="1046" xr:uid="{00000000-0005-0000-0000-000016040000}"/>
    <cellStyle name="Normal 31" xfId="956" xr:uid="{00000000-0005-0000-0000-0000BC030000}"/>
    <cellStyle name="Normal 32" xfId="957" xr:uid="{00000000-0005-0000-0000-0000BD030000}"/>
    <cellStyle name="Normal 33" xfId="958" xr:uid="{00000000-0005-0000-0000-0000BE030000}"/>
    <cellStyle name="Normal 34" xfId="959" xr:uid="{00000000-0005-0000-0000-0000BF030000}"/>
    <cellStyle name="Normal 35" xfId="960" xr:uid="{00000000-0005-0000-0000-0000C0030000}"/>
    <cellStyle name="Normal 35 2" xfId="1434" xr:uid="{00000000-0005-0000-0000-00009A050000}"/>
    <cellStyle name="Normal 36" xfId="961" xr:uid="{00000000-0005-0000-0000-0000C1030000}"/>
    <cellStyle name="Normal 36 2" xfId="1435" xr:uid="{00000000-0005-0000-0000-00009B050000}"/>
    <cellStyle name="Normal 37" xfId="962" xr:uid="{00000000-0005-0000-0000-0000C2030000}"/>
    <cellStyle name="Normal 37 2" xfId="1436" xr:uid="{00000000-0005-0000-0000-00009C050000}"/>
    <cellStyle name="Normal 38" xfId="963" xr:uid="{00000000-0005-0000-0000-0000C3030000}"/>
    <cellStyle name="Normal 38 2" xfId="1437" xr:uid="{00000000-0005-0000-0000-00009D050000}"/>
    <cellStyle name="Normal 39" xfId="964" xr:uid="{00000000-0005-0000-0000-0000C4030000}"/>
    <cellStyle name="Normal 39 2" xfId="1438" xr:uid="{00000000-0005-0000-0000-00009E050000}"/>
    <cellStyle name="Normal 4" xfId="130" xr:uid="{00000000-0005-0000-0000-000082000000}"/>
    <cellStyle name="Normal 4 2" xfId="333" xr:uid="{00000000-0005-0000-0000-00004D010000}"/>
    <cellStyle name="Normal 4 2 10" xfId="6763" xr:uid="{00000000-0005-0000-0000-00006B1A0000}"/>
    <cellStyle name="Normal 4 2 10 3" xfId="21867" xr:uid="{00000000-0005-0000-0000-00006B550000}"/>
    <cellStyle name="Normal 4 2 12" xfId="16852" xr:uid="{00000000-0005-0000-0000-0000D4410000}"/>
    <cellStyle name="Normal 4 2 13" xfId="1439" xr:uid="{00000000-0005-0000-0000-00009F050000}"/>
    <cellStyle name="Normal 4 2 2" xfId="1727" xr:uid="{00000000-0005-0000-0000-0000BF060000}"/>
    <cellStyle name="Normal 4 2 2 11" xfId="16906" xr:uid="{00000000-0005-0000-0000-00000A420000}"/>
    <cellStyle name="Normal 4 2 2 2" xfId="1835" xr:uid="{00000000-0005-0000-0000-00002B070000}"/>
    <cellStyle name="Normal 4 2 2 2 10" xfId="17010" xr:uid="{00000000-0005-0000-0000-000072420000}"/>
    <cellStyle name="Normal 4 2 2 2 2" xfId="2052" xr:uid="{00000000-0005-0000-0000-000004080000}"/>
    <cellStyle name="Normal 4 2 2 2 2 2" xfId="2473" xr:uid="{00000000-0005-0000-0000-0000A9090000}"/>
    <cellStyle name="Normal 4 2 2 2 2 2 2" xfId="3312" xr:uid="{00000000-0005-0000-0000-0000F00C0000}"/>
    <cellStyle name="Normal 4 2 2 2 2 2 2 2" xfId="5002" xr:uid="{00000000-0005-0000-0000-00008A130000}"/>
    <cellStyle name="Normal 4 2 2 2 2 2 2 2 2" xfId="15075" xr:uid="{00000000-0005-0000-0000-0000E33A0000}"/>
    <cellStyle name="Normal 4 2 2 2 2 2 2 2 2 3" xfId="30173" xr:uid="{00000000-0005-0000-0000-0000DD750000}"/>
    <cellStyle name="Normal 4 2 2 2 2 2 2 2 3" xfId="10055" xr:uid="{00000000-0005-0000-0000-000047270000}"/>
    <cellStyle name="Normal 4 2 2 2 2 2 2 2 3 3" xfId="25156" xr:uid="{00000000-0005-0000-0000-000044620000}"/>
    <cellStyle name="Normal 4 2 2 2 2 2 2 2 5" xfId="20143" xr:uid="{00000000-0005-0000-0000-0000AF4E0000}"/>
    <cellStyle name="Normal 4 2 2 2 2 2 2 3" xfId="6694" xr:uid="{00000000-0005-0000-0000-0000261A0000}"/>
    <cellStyle name="Normal 4 2 2 2 2 2 2 3 2" xfId="16746" xr:uid="{00000000-0005-0000-0000-00006A410000}"/>
    <cellStyle name="Normal 4 2 2 2 2 2 2 3 3" xfId="11726" xr:uid="{00000000-0005-0000-0000-0000CE2D0000}"/>
    <cellStyle name="Normal 4 2 2 2 2 2 2 3 3 3" xfId="26827" xr:uid="{00000000-0005-0000-0000-0000CB680000}"/>
    <cellStyle name="Normal 4 2 2 2 2 2 2 3 5" xfId="21814" xr:uid="{00000000-0005-0000-0000-000036550000}"/>
    <cellStyle name="Normal 4 2 2 2 2 2 2 4" xfId="13404" xr:uid="{00000000-0005-0000-0000-00005C340000}"/>
    <cellStyle name="Normal 4 2 2 2 2 2 2 4 3" xfId="28502" xr:uid="{00000000-0005-0000-0000-0000566F0000}"/>
    <cellStyle name="Normal 4 2 2 2 2 2 2 5" xfId="8383" xr:uid="{00000000-0005-0000-0000-0000BF200000}"/>
    <cellStyle name="Normal 4 2 2 2 2 2 2 5 3" xfId="23485" xr:uid="{00000000-0005-0000-0000-0000BD5B0000}"/>
    <cellStyle name="Normal 4 2 2 2 2 2 2 7" xfId="18472" xr:uid="{00000000-0005-0000-0000-000028480000}"/>
    <cellStyle name="Normal 4 2 2 2 2 2 3" xfId="4165" xr:uid="{00000000-0005-0000-0000-000045100000}"/>
    <cellStyle name="Normal 4 2 2 2 2 2 3 2" xfId="14239" xr:uid="{00000000-0005-0000-0000-00009F370000}"/>
    <cellStyle name="Normal 4 2 2 2 2 2 3 2 3" xfId="29337" xr:uid="{00000000-0005-0000-0000-000099720000}"/>
    <cellStyle name="Normal 4 2 2 2 2 2 3 3" xfId="9219" xr:uid="{00000000-0005-0000-0000-000003240000}"/>
    <cellStyle name="Normal 4 2 2 2 2 2 3 3 3" xfId="24320" xr:uid="{00000000-0005-0000-0000-0000005F0000}"/>
    <cellStyle name="Normal 4 2 2 2 2 2 3 5" xfId="19307" xr:uid="{00000000-0005-0000-0000-00006B4B0000}"/>
    <cellStyle name="Normal 4 2 2 2 2 2 4" xfId="5858" xr:uid="{00000000-0005-0000-0000-0000E2160000}"/>
    <cellStyle name="Normal 4 2 2 2 2 2 4 2" xfId="15910" xr:uid="{00000000-0005-0000-0000-0000263E0000}"/>
    <cellStyle name="Normal 4 2 2 2 2 2 4 3" xfId="10890" xr:uid="{00000000-0005-0000-0000-00008A2A0000}"/>
    <cellStyle name="Normal 4 2 2 2 2 2 4 3 3" xfId="25991" xr:uid="{00000000-0005-0000-0000-000087650000}"/>
    <cellStyle name="Normal 4 2 2 2 2 2 4 5" xfId="20978" xr:uid="{00000000-0005-0000-0000-0000F2510000}"/>
    <cellStyle name="Normal 4 2 2 2 2 2 5" xfId="12568" xr:uid="{00000000-0005-0000-0000-000018310000}"/>
    <cellStyle name="Normal 4 2 2 2 2 2 5 3" xfId="27666" xr:uid="{00000000-0005-0000-0000-0000126C0000}"/>
    <cellStyle name="Normal 4 2 2 2 2 2 6" xfId="7547" xr:uid="{00000000-0005-0000-0000-00007B1D0000}"/>
    <cellStyle name="Normal 4 2 2 2 2 2 6 3" xfId="22649" xr:uid="{00000000-0005-0000-0000-000079580000}"/>
    <cellStyle name="Normal 4 2 2 2 2 2 8" xfId="17636" xr:uid="{00000000-0005-0000-0000-0000E4440000}"/>
    <cellStyle name="Normal 4 2 2 2 2 3" xfId="2894" xr:uid="{00000000-0005-0000-0000-00004E0B0000}"/>
    <cellStyle name="Normal 4 2 2 2 2 3 2" xfId="4584" xr:uid="{00000000-0005-0000-0000-0000E8110000}"/>
    <cellStyle name="Normal 4 2 2 2 2 3 2 2" xfId="14657" xr:uid="{00000000-0005-0000-0000-000041390000}"/>
    <cellStyle name="Normal 4 2 2 2 2 3 2 2 3" xfId="29755" xr:uid="{00000000-0005-0000-0000-00003B740000}"/>
    <cellStyle name="Normal 4 2 2 2 2 3 2 3" xfId="9637" xr:uid="{00000000-0005-0000-0000-0000A5250000}"/>
    <cellStyle name="Normal 4 2 2 2 2 3 2 3 3" xfId="24738" xr:uid="{00000000-0005-0000-0000-0000A2600000}"/>
    <cellStyle name="Normal 4 2 2 2 2 3 2 5" xfId="19725" xr:uid="{00000000-0005-0000-0000-00000D4D0000}"/>
    <cellStyle name="Normal 4 2 2 2 2 3 3" xfId="6276" xr:uid="{00000000-0005-0000-0000-000084180000}"/>
    <cellStyle name="Normal 4 2 2 2 2 3 3 2" xfId="16328" xr:uid="{00000000-0005-0000-0000-0000C83F0000}"/>
    <cellStyle name="Normal 4 2 2 2 2 3 3 3" xfId="11308" xr:uid="{00000000-0005-0000-0000-00002C2C0000}"/>
    <cellStyle name="Normal 4 2 2 2 2 3 3 3 3" xfId="26409" xr:uid="{00000000-0005-0000-0000-000029670000}"/>
    <cellStyle name="Normal 4 2 2 2 2 3 3 5" xfId="21396" xr:uid="{00000000-0005-0000-0000-000094530000}"/>
    <cellStyle name="Normal 4 2 2 2 2 3 4" xfId="12986" xr:uid="{00000000-0005-0000-0000-0000BA320000}"/>
    <cellStyle name="Normal 4 2 2 2 2 3 4 3" xfId="28084" xr:uid="{00000000-0005-0000-0000-0000B46D0000}"/>
    <cellStyle name="Normal 4 2 2 2 2 3 5" xfId="7965" xr:uid="{00000000-0005-0000-0000-00001D1F0000}"/>
    <cellStyle name="Normal 4 2 2 2 2 3 5 3" xfId="23067" xr:uid="{00000000-0005-0000-0000-00001B5A0000}"/>
    <cellStyle name="Normal 4 2 2 2 2 3 7" xfId="18054" xr:uid="{00000000-0005-0000-0000-000086460000}"/>
    <cellStyle name="Normal 4 2 2 2 2 4" xfId="3747" xr:uid="{00000000-0005-0000-0000-0000A30E0000}"/>
    <cellStyle name="Normal 4 2 2 2 2 4 2" xfId="13821" xr:uid="{00000000-0005-0000-0000-0000FD350000}"/>
    <cellStyle name="Normal 4 2 2 2 2 4 2 3" xfId="28919" xr:uid="{00000000-0005-0000-0000-0000F7700000}"/>
    <cellStyle name="Normal 4 2 2 2 2 4 3" xfId="8801" xr:uid="{00000000-0005-0000-0000-000061220000}"/>
    <cellStyle name="Normal 4 2 2 2 2 4 3 3" xfId="23902" xr:uid="{00000000-0005-0000-0000-00005E5D0000}"/>
    <cellStyle name="Normal 4 2 2 2 2 4 5" xfId="18889" xr:uid="{00000000-0005-0000-0000-0000C9490000}"/>
    <cellStyle name="Normal 4 2 2 2 2 5" xfId="5440" xr:uid="{00000000-0005-0000-0000-000040150000}"/>
    <cellStyle name="Normal 4 2 2 2 2 5 2" xfId="15492" xr:uid="{00000000-0005-0000-0000-0000843C0000}"/>
    <cellStyle name="Normal 4 2 2 2 2 5 2 3" xfId="30590" xr:uid="{00000000-0005-0000-0000-00007E770000}"/>
    <cellStyle name="Normal 4 2 2 2 2 5 3" xfId="10472" xr:uid="{00000000-0005-0000-0000-0000E8280000}"/>
    <cellStyle name="Normal 4 2 2 2 2 5 3 3" xfId="25573" xr:uid="{00000000-0005-0000-0000-0000E5630000}"/>
    <cellStyle name="Normal 4 2 2 2 2 5 5" xfId="20560" xr:uid="{00000000-0005-0000-0000-000050500000}"/>
    <cellStyle name="Normal 4 2 2 2 2 6" xfId="12150" xr:uid="{00000000-0005-0000-0000-0000762F0000}"/>
    <cellStyle name="Normal 4 2 2 2 2 6 3" xfId="27248" xr:uid="{00000000-0005-0000-0000-0000706A0000}"/>
    <cellStyle name="Normal 4 2 2 2 2 7" xfId="7129" xr:uid="{00000000-0005-0000-0000-0000D91B0000}"/>
    <cellStyle name="Normal 4 2 2 2 2 7 3" xfId="22231" xr:uid="{00000000-0005-0000-0000-0000D7560000}"/>
    <cellStyle name="Normal 4 2 2 2 2 9" xfId="17218" xr:uid="{00000000-0005-0000-0000-000042430000}"/>
    <cellStyle name="Normal 4 2 2 2 3" xfId="2265" xr:uid="{00000000-0005-0000-0000-0000D9080000}"/>
    <cellStyle name="Normal 4 2 2 2 3 2" xfId="3104" xr:uid="{00000000-0005-0000-0000-0000200C0000}"/>
    <cellStyle name="Normal 4 2 2 2 3 2 2" xfId="4794" xr:uid="{00000000-0005-0000-0000-0000BA120000}"/>
    <cellStyle name="Normal 4 2 2 2 3 2 2 2" xfId="14867" xr:uid="{00000000-0005-0000-0000-0000133A0000}"/>
    <cellStyle name="Normal 4 2 2 2 3 2 2 2 3" xfId="29965" xr:uid="{00000000-0005-0000-0000-00000D750000}"/>
    <cellStyle name="Normal 4 2 2 2 3 2 2 3" xfId="9847" xr:uid="{00000000-0005-0000-0000-000077260000}"/>
    <cellStyle name="Normal 4 2 2 2 3 2 2 3 3" xfId="24948" xr:uid="{00000000-0005-0000-0000-000074610000}"/>
    <cellStyle name="Normal 4 2 2 2 3 2 2 5" xfId="19935" xr:uid="{00000000-0005-0000-0000-0000DF4D0000}"/>
    <cellStyle name="Normal 4 2 2 2 3 2 3" xfId="6486" xr:uid="{00000000-0005-0000-0000-000056190000}"/>
    <cellStyle name="Normal 4 2 2 2 3 2 3 2" xfId="16538" xr:uid="{00000000-0005-0000-0000-00009A400000}"/>
    <cellStyle name="Normal 4 2 2 2 3 2 3 3" xfId="11518" xr:uid="{00000000-0005-0000-0000-0000FE2C0000}"/>
    <cellStyle name="Normal 4 2 2 2 3 2 3 3 3" xfId="26619" xr:uid="{00000000-0005-0000-0000-0000FB670000}"/>
    <cellStyle name="Normal 4 2 2 2 3 2 3 5" xfId="21606" xr:uid="{00000000-0005-0000-0000-000066540000}"/>
    <cellStyle name="Normal 4 2 2 2 3 2 4" xfId="13196" xr:uid="{00000000-0005-0000-0000-00008C330000}"/>
    <cellStyle name="Normal 4 2 2 2 3 2 4 3" xfId="28294" xr:uid="{00000000-0005-0000-0000-0000866E0000}"/>
    <cellStyle name="Normal 4 2 2 2 3 2 5" xfId="8175" xr:uid="{00000000-0005-0000-0000-0000EF1F0000}"/>
    <cellStyle name="Normal 4 2 2 2 3 2 5 3" xfId="23277" xr:uid="{00000000-0005-0000-0000-0000ED5A0000}"/>
    <cellStyle name="Normal 4 2 2 2 3 2 7" xfId="18264" xr:uid="{00000000-0005-0000-0000-000058470000}"/>
    <cellStyle name="Normal 4 2 2 2 3 3" xfId="3957" xr:uid="{00000000-0005-0000-0000-0000750F0000}"/>
    <cellStyle name="Normal 4 2 2 2 3 3 2" xfId="14031" xr:uid="{00000000-0005-0000-0000-0000CF360000}"/>
    <cellStyle name="Normal 4 2 2 2 3 3 2 3" xfId="29129" xr:uid="{00000000-0005-0000-0000-0000C9710000}"/>
    <cellStyle name="Normal 4 2 2 2 3 3 3" xfId="9011" xr:uid="{00000000-0005-0000-0000-000033230000}"/>
    <cellStyle name="Normal 4 2 2 2 3 3 3 3" xfId="24112" xr:uid="{00000000-0005-0000-0000-0000305E0000}"/>
    <cellStyle name="Normal 4 2 2 2 3 3 5" xfId="19099" xr:uid="{00000000-0005-0000-0000-00009B4A0000}"/>
    <cellStyle name="Normal 4 2 2 2 3 4" xfId="5650" xr:uid="{00000000-0005-0000-0000-000012160000}"/>
    <cellStyle name="Normal 4 2 2 2 3 4 2" xfId="15702" xr:uid="{00000000-0005-0000-0000-0000563D0000}"/>
    <cellStyle name="Normal 4 2 2 2 3 4 2 3" xfId="30800" xr:uid="{00000000-0005-0000-0000-000050780000}"/>
    <cellStyle name="Normal 4 2 2 2 3 4 3" xfId="10682" xr:uid="{00000000-0005-0000-0000-0000BA290000}"/>
    <cellStyle name="Normal 4 2 2 2 3 4 3 3" xfId="25783" xr:uid="{00000000-0005-0000-0000-0000B7640000}"/>
    <cellStyle name="Normal 4 2 2 2 3 4 5" xfId="20770" xr:uid="{00000000-0005-0000-0000-000022510000}"/>
    <cellStyle name="Normal 4 2 2 2 3 5" xfId="12360" xr:uid="{00000000-0005-0000-0000-000048300000}"/>
    <cellStyle name="Normal 4 2 2 2 3 5 3" xfId="27458" xr:uid="{00000000-0005-0000-0000-0000426B0000}"/>
    <cellStyle name="Normal 4 2 2 2 3 6" xfId="7339" xr:uid="{00000000-0005-0000-0000-0000AB1C0000}"/>
    <cellStyle name="Normal 4 2 2 2 3 6 3" xfId="22441" xr:uid="{00000000-0005-0000-0000-0000A9570000}"/>
    <cellStyle name="Normal 4 2 2 2 3 8" xfId="17428" xr:uid="{00000000-0005-0000-0000-000014440000}"/>
    <cellStyle name="Normal 4 2 2 2 4" xfId="2686" xr:uid="{00000000-0005-0000-0000-00007E0A0000}"/>
    <cellStyle name="Normal 4 2 2 2 4 2" xfId="4376" xr:uid="{00000000-0005-0000-0000-000018110000}"/>
    <cellStyle name="Normal 4 2 2 2 4 2 2" xfId="14449" xr:uid="{00000000-0005-0000-0000-000071380000}"/>
    <cellStyle name="Normal 4 2 2 2 4 2 2 3" xfId="29547" xr:uid="{00000000-0005-0000-0000-00006B730000}"/>
    <cellStyle name="Normal 4 2 2 2 4 2 3" xfId="9429" xr:uid="{00000000-0005-0000-0000-0000D5240000}"/>
    <cellStyle name="Normal 4 2 2 2 4 2 3 3" xfId="24530" xr:uid="{00000000-0005-0000-0000-0000D25F0000}"/>
    <cellStyle name="Normal 4 2 2 2 4 2 5" xfId="19517" xr:uid="{00000000-0005-0000-0000-00003D4C0000}"/>
    <cellStyle name="Normal 4 2 2 2 4 3" xfId="6068" xr:uid="{00000000-0005-0000-0000-0000B4170000}"/>
    <cellStyle name="Normal 4 2 2 2 4 3 2" xfId="16120" xr:uid="{00000000-0005-0000-0000-0000F83E0000}"/>
    <cellStyle name="Normal 4 2 2 2 4 3 3" xfId="11100" xr:uid="{00000000-0005-0000-0000-00005C2B0000}"/>
    <cellStyle name="Normal 4 2 2 2 4 3 3 3" xfId="26201" xr:uid="{00000000-0005-0000-0000-000059660000}"/>
    <cellStyle name="Normal 4 2 2 2 4 3 5" xfId="21188" xr:uid="{00000000-0005-0000-0000-0000C4520000}"/>
    <cellStyle name="Normal 4 2 2 2 4 4" xfId="12778" xr:uid="{00000000-0005-0000-0000-0000EA310000}"/>
    <cellStyle name="Normal 4 2 2 2 4 4 3" xfId="27876" xr:uid="{00000000-0005-0000-0000-0000E46C0000}"/>
    <cellStyle name="Normal 4 2 2 2 4 5" xfId="7757" xr:uid="{00000000-0005-0000-0000-00004D1E0000}"/>
    <cellStyle name="Normal 4 2 2 2 4 5 3" xfId="22859" xr:uid="{00000000-0005-0000-0000-00004B590000}"/>
    <cellStyle name="Normal 4 2 2 2 4 7" xfId="17846" xr:uid="{00000000-0005-0000-0000-0000B6450000}"/>
    <cellStyle name="Normal 4 2 2 2 5" xfId="3539" xr:uid="{00000000-0005-0000-0000-0000D30D0000}"/>
    <cellStyle name="Normal 4 2 2 2 5 2" xfId="13613" xr:uid="{00000000-0005-0000-0000-00002D350000}"/>
    <cellStyle name="Normal 4 2 2 2 5 2 3" xfId="28711" xr:uid="{00000000-0005-0000-0000-000027700000}"/>
    <cellStyle name="Normal 4 2 2 2 5 3" xfId="8593" xr:uid="{00000000-0005-0000-0000-000091210000}"/>
    <cellStyle name="Normal 4 2 2 2 5 3 3" xfId="23694" xr:uid="{00000000-0005-0000-0000-00008E5C0000}"/>
    <cellStyle name="Normal 4 2 2 2 5 5" xfId="18681" xr:uid="{00000000-0005-0000-0000-0000F9480000}"/>
    <cellStyle name="Normal 4 2 2 2 6" xfId="5232" xr:uid="{00000000-0005-0000-0000-000070140000}"/>
    <cellStyle name="Normal 4 2 2 2 6 2" xfId="15284" xr:uid="{00000000-0005-0000-0000-0000B43B0000}"/>
    <cellStyle name="Normal 4 2 2 2 6 2 3" xfId="30382" xr:uid="{00000000-0005-0000-0000-0000AE760000}"/>
    <cellStyle name="Normal 4 2 2 2 6 3" xfId="10264" xr:uid="{00000000-0005-0000-0000-000018280000}"/>
    <cellStyle name="Normal 4 2 2 2 6 3 3" xfId="25365" xr:uid="{00000000-0005-0000-0000-000015630000}"/>
    <cellStyle name="Normal 4 2 2 2 6 5" xfId="20352" xr:uid="{00000000-0005-0000-0000-0000804F0000}"/>
    <cellStyle name="Normal 4 2 2 2 7" xfId="11942" xr:uid="{00000000-0005-0000-0000-0000A62E0000}"/>
    <cellStyle name="Normal 4 2 2 2 7 3" xfId="27040" xr:uid="{00000000-0005-0000-0000-0000A0690000}"/>
    <cellStyle name="Normal 4 2 2 2 8" xfId="6921" xr:uid="{00000000-0005-0000-0000-0000091B0000}"/>
    <cellStyle name="Normal 4 2 2 2 8 3" xfId="22023" xr:uid="{00000000-0005-0000-0000-000007560000}"/>
    <cellStyle name="Normal 4 2 2 3" xfId="1948" xr:uid="{00000000-0005-0000-0000-00009C070000}"/>
    <cellStyle name="Normal 4 2 2 3 2" xfId="2369" xr:uid="{00000000-0005-0000-0000-000041090000}"/>
    <cellStyle name="Normal 4 2 2 3 2 2" xfId="3208" xr:uid="{00000000-0005-0000-0000-0000880C0000}"/>
    <cellStyle name="Normal 4 2 2 3 2 2 2" xfId="4898" xr:uid="{00000000-0005-0000-0000-000022130000}"/>
    <cellStyle name="Normal 4 2 2 3 2 2 2 2" xfId="14971" xr:uid="{00000000-0005-0000-0000-00007B3A0000}"/>
    <cellStyle name="Normal 4 2 2 3 2 2 2 2 3" xfId="30069" xr:uid="{00000000-0005-0000-0000-000075750000}"/>
    <cellStyle name="Normal 4 2 2 3 2 2 2 3" xfId="9951" xr:uid="{00000000-0005-0000-0000-0000DF260000}"/>
    <cellStyle name="Normal 4 2 2 3 2 2 2 3 3" xfId="25052" xr:uid="{00000000-0005-0000-0000-0000DC610000}"/>
    <cellStyle name="Normal 4 2 2 3 2 2 2 5" xfId="20039" xr:uid="{00000000-0005-0000-0000-0000474E0000}"/>
    <cellStyle name="Normal 4 2 2 3 2 2 3" xfId="6590" xr:uid="{00000000-0005-0000-0000-0000BE190000}"/>
    <cellStyle name="Normal 4 2 2 3 2 2 3 2" xfId="16642" xr:uid="{00000000-0005-0000-0000-000002410000}"/>
    <cellStyle name="Normal 4 2 2 3 2 2 3 3" xfId="11622" xr:uid="{00000000-0005-0000-0000-0000662D0000}"/>
    <cellStyle name="Normal 4 2 2 3 2 2 3 3 3" xfId="26723" xr:uid="{00000000-0005-0000-0000-000063680000}"/>
    <cellStyle name="Normal 4 2 2 3 2 2 3 5" xfId="21710" xr:uid="{00000000-0005-0000-0000-0000CE540000}"/>
    <cellStyle name="Normal 4 2 2 3 2 2 4" xfId="13300" xr:uid="{00000000-0005-0000-0000-0000F4330000}"/>
    <cellStyle name="Normal 4 2 2 3 2 2 4 3" xfId="28398" xr:uid="{00000000-0005-0000-0000-0000EE6E0000}"/>
    <cellStyle name="Normal 4 2 2 3 2 2 5" xfId="8279" xr:uid="{00000000-0005-0000-0000-000057200000}"/>
    <cellStyle name="Normal 4 2 2 3 2 2 5 3" xfId="23381" xr:uid="{00000000-0005-0000-0000-0000555B0000}"/>
    <cellStyle name="Normal 4 2 2 3 2 2 7" xfId="18368" xr:uid="{00000000-0005-0000-0000-0000C0470000}"/>
    <cellStyle name="Normal 4 2 2 3 2 3" xfId="4061" xr:uid="{00000000-0005-0000-0000-0000DD0F0000}"/>
    <cellStyle name="Normal 4 2 2 3 2 3 2" xfId="14135" xr:uid="{00000000-0005-0000-0000-000037370000}"/>
    <cellStyle name="Normal 4 2 2 3 2 3 2 3" xfId="29233" xr:uid="{00000000-0005-0000-0000-000031720000}"/>
    <cellStyle name="Normal 4 2 2 3 2 3 3" xfId="9115" xr:uid="{00000000-0005-0000-0000-00009B230000}"/>
    <cellStyle name="Normal 4 2 2 3 2 3 3 3" xfId="24216" xr:uid="{00000000-0005-0000-0000-0000985E0000}"/>
    <cellStyle name="Normal 4 2 2 3 2 3 5" xfId="19203" xr:uid="{00000000-0005-0000-0000-0000034B0000}"/>
    <cellStyle name="Normal 4 2 2 3 2 4" xfId="5754" xr:uid="{00000000-0005-0000-0000-00007A160000}"/>
    <cellStyle name="Normal 4 2 2 3 2 4 2" xfId="15806" xr:uid="{00000000-0005-0000-0000-0000BE3D0000}"/>
    <cellStyle name="Normal 4 2 2 3 2 4 2 3" xfId="30904" xr:uid="{00000000-0005-0000-0000-0000B8780000}"/>
    <cellStyle name="Normal 4 2 2 3 2 4 3" xfId="10786" xr:uid="{00000000-0005-0000-0000-0000222A0000}"/>
    <cellStyle name="Normal 4 2 2 3 2 4 3 3" xfId="25887" xr:uid="{00000000-0005-0000-0000-00001F650000}"/>
    <cellStyle name="Normal 4 2 2 3 2 4 5" xfId="20874" xr:uid="{00000000-0005-0000-0000-00008A510000}"/>
    <cellStyle name="Normal 4 2 2 3 2 5" xfId="12464" xr:uid="{00000000-0005-0000-0000-0000B0300000}"/>
    <cellStyle name="Normal 4 2 2 3 2 5 3" xfId="27562" xr:uid="{00000000-0005-0000-0000-0000AA6B0000}"/>
    <cellStyle name="Normal 4 2 2 3 2 6" xfId="7443" xr:uid="{00000000-0005-0000-0000-0000131D0000}"/>
    <cellStyle name="Normal 4 2 2 3 2 6 3" xfId="22545" xr:uid="{00000000-0005-0000-0000-000011580000}"/>
    <cellStyle name="Normal 4 2 2 3 2 8" xfId="17532" xr:uid="{00000000-0005-0000-0000-00007C440000}"/>
    <cellStyle name="Normal 4 2 2 3 3" xfId="2790" xr:uid="{00000000-0005-0000-0000-0000E60A0000}"/>
    <cellStyle name="Normal 4 2 2 3 3 2" xfId="4480" xr:uid="{00000000-0005-0000-0000-000080110000}"/>
    <cellStyle name="Normal 4 2 2 3 3 2 2" xfId="14553" xr:uid="{00000000-0005-0000-0000-0000D9380000}"/>
    <cellStyle name="Normal 4 2 2 3 3 2 2 3" xfId="29651" xr:uid="{00000000-0005-0000-0000-0000D3730000}"/>
    <cellStyle name="Normal 4 2 2 3 3 2 3" xfId="9533" xr:uid="{00000000-0005-0000-0000-00003D250000}"/>
    <cellStyle name="Normal 4 2 2 3 3 2 3 3" xfId="24634" xr:uid="{00000000-0005-0000-0000-00003A600000}"/>
    <cellStyle name="Normal 4 2 2 3 3 2 5" xfId="19621" xr:uid="{00000000-0005-0000-0000-0000A54C0000}"/>
    <cellStyle name="Normal 4 2 2 3 3 3" xfId="6172" xr:uid="{00000000-0005-0000-0000-00001C180000}"/>
    <cellStyle name="Normal 4 2 2 3 3 3 2" xfId="16224" xr:uid="{00000000-0005-0000-0000-0000603F0000}"/>
    <cellStyle name="Normal 4 2 2 3 3 3 3" xfId="11204" xr:uid="{00000000-0005-0000-0000-0000C42B0000}"/>
    <cellStyle name="Normal 4 2 2 3 3 3 3 3" xfId="26305" xr:uid="{00000000-0005-0000-0000-0000C1660000}"/>
    <cellStyle name="Normal 4 2 2 3 3 3 5" xfId="21292" xr:uid="{00000000-0005-0000-0000-00002C530000}"/>
    <cellStyle name="Normal 4 2 2 3 3 4" xfId="12882" xr:uid="{00000000-0005-0000-0000-000052320000}"/>
    <cellStyle name="Normal 4 2 2 3 3 4 3" xfId="27980" xr:uid="{00000000-0005-0000-0000-00004C6D0000}"/>
    <cellStyle name="Normal 4 2 2 3 3 5" xfId="7861" xr:uid="{00000000-0005-0000-0000-0000B51E0000}"/>
    <cellStyle name="Normal 4 2 2 3 3 5 3" xfId="22963" xr:uid="{00000000-0005-0000-0000-0000B3590000}"/>
    <cellStyle name="Normal 4 2 2 3 3 7" xfId="17950" xr:uid="{00000000-0005-0000-0000-00001E460000}"/>
    <cellStyle name="Normal 4 2 2 3 4" xfId="3643" xr:uid="{00000000-0005-0000-0000-00003B0E0000}"/>
    <cellStyle name="Normal 4 2 2 3 4 2" xfId="13717" xr:uid="{00000000-0005-0000-0000-000095350000}"/>
    <cellStyle name="Normal 4 2 2 3 4 2 3" xfId="28815" xr:uid="{00000000-0005-0000-0000-00008F700000}"/>
    <cellStyle name="Normal 4 2 2 3 4 3" xfId="8697" xr:uid="{00000000-0005-0000-0000-0000F9210000}"/>
    <cellStyle name="Normal 4 2 2 3 4 3 3" xfId="23798" xr:uid="{00000000-0005-0000-0000-0000F65C0000}"/>
    <cellStyle name="Normal 4 2 2 3 4 5" xfId="18785" xr:uid="{00000000-0005-0000-0000-000061490000}"/>
    <cellStyle name="Normal 4 2 2 3 5" xfId="5336" xr:uid="{00000000-0005-0000-0000-0000D8140000}"/>
    <cellStyle name="Normal 4 2 2 3 5 2" xfId="15388" xr:uid="{00000000-0005-0000-0000-00001C3C0000}"/>
    <cellStyle name="Normal 4 2 2 3 5 2 3" xfId="30486" xr:uid="{00000000-0005-0000-0000-000016770000}"/>
    <cellStyle name="Normal 4 2 2 3 5 3" xfId="10368" xr:uid="{00000000-0005-0000-0000-000080280000}"/>
    <cellStyle name="Normal 4 2 2 3 5 3 3" xfId="25469" xr:uid="{00000000-0005-0000-0000-00007D630000}"/>
    <cellStyle name="Normal 4 2 2 3 5 5" xfId="20456" xr:uid="{00000000-0005-0000-0000-0000E84F0000}"/>
    <cellStyle name="Normal 4 2 2 3 6" xfId="12046" xr:uid="{00000000-0005-0000-0000-00000E2F0000}"/>
    <cellStyle name="Normal 4 2 2 3 6 3" xfId="27144" xr:uid="{00000000-0005-0000-0000-0000086A0000}"/>
    <cellStyle name="Normal 4 2 2 3 7" xfId="7025" xr:uid="{00000000-0005-0000-0000-0000711B0000}"/>
    <cellStyle name="Normal 4 2 2 3 7 3" xfId="22127" xr:uid="{00000000-0005-0000-0000-00006F560000}"/>
    <cellStyle name="Normal 4 2 2 3 9" xfId="17114" xr:uid="{00000000-0005-0000-0000-0000DA420000}"/>
    <cellStyle name="Normal 4 2 2 4" xfId="2161" xr:uid="{00000000-0005-0000-0000-000071080000}"/>
    <cellStyle name="Normal 4 2 2 4 2" xfId="3000" xr:uid="{00000000-0005-0000-0000-0000B80B0000}"/>
    <cellStyle name="Normal 4 2 2 4 2 2" xfId="4690" xr:uid="{00000000-0005-0000-0000-000052120000}"/>
    <cellStyle name="Normal 4 2 2 4 2 2 2" xfId="14763" xr:uid="{00000000-0005-0000-0000-0000AB390000}"/>
    <cellStyle name="Normal 4 2 2 4 2 2 2 3" xfId="29861" xr:uid="{00000000-0005-0000-0000-0000A5740000}"/>
    <cellStyle name="Normal 4 2 2 4 2 2 3" xfId="9743" xr:uid="{00000000-0005-0000-0000-00000F260000}"/>
    <cellStyle name="Normal 4 2 2 4 2 2 3 3" xfId="24844" xr:uid="{00000000-0005-0000-0000-00000C610000}"/>
    <cellStyle name="Normal 4 2 2 4 2 2 5" xfId="19831" xr:uid="{00000000-0005-0000-0000-0000774D0000}"/>
    <cellStyle name="Normal 4 2 2 4 2 3" xfId="6382" xr:uid="{00000000-0005-0000-0000-0000EE180000}"/>
    <cellStyle name="Normal 4 2 2 4 2 3 2" xfId="16434" xr:uid="{00000000-0005-0000-0000-000032400000}"/>
    <cellStyle name="Normal 4 2 2 4 2 3 3" xfId="11414" xr:uid="{00000000-0005-0000-0000-0000962C0000}"/>
    <cellStyle name="Normal 4 2 2 4 2 3 3 3" xfId="26515" xr:uid="{00000000-0005-0000-0000-000093670000}"/>
    <cellStyle name="Normal 4 2 2 4 2 3 5" xfId="21502" xr:uid="{00000000-0005-0000-0000-0000FE530000}"/>
    <cellStyle name="Normal 4 2 2 4 2 4" xfId="13092" xr:uid="{00000000-0005-0000-0000-000024330000}"/>
    <cellStyle name="Normal 4 2 2 4 2 4 3" xfId="28190" xr:uid="{00000000-0005-0000-0000-00001E6E0000}"/>
    <cellStyle name="Normal 4 2 2 4 2 5" xfId="8071" xr:uid="{00000000-0005-0000-0000-0000871F0000}"/>
    <cellStyle name="Normal 4 2 2 4 2 5 3" xfId="23173" xr:uid="{00000000-0005-0000-0000-0000855A0000}"/>
    <cellStyle name="Normal 4 2 2 4 2 7" xfId="18160" xr:uid="{00000000-0005-0000-0000-0000F0460000}"/>
    <cellStyle name="Normal 4 2 2 4 3" xfId="3853" xr:uid="{00000000-0005-0000-0000-00000D0F0000}"/>
    <cellStyle name="Normal 4 2 2 4 3 2" xfId="13927" xr:uid="{00000000-0005-0000-0000-000067360000}"/>
    <cellStyle name="Normal 4 2 2 4 3 2 3" xfId="29025" xr:uid="{00000000-0005-0000-0000-000061710000}"/>
    <cellStyle name="Normal 4 2 2 4 3 3" xfId="8907" xr:uid="{00000000-0005-0000-0000-0000CB220000}"/>
    <cellStyle name="Normal 4 2 2 4 3 3 3" xfId="24008" xr:uid="{00000000-0005-0000-0000-0000C85D0000}"/>
    <cellStyle name="Normal 4 2 2 4 3 5" xfId="18995" xr:uid="{00000000-0005-0000-0000-0000334A0000}"/>
    <cellStyle name="Normal 4 2 2 4 4" xfId="5546" xr:uid="{00000000-0005-0000-0000-0000AA150000}"/>
    <cellStyle name="Normal 4 2 2 4 4 2" xfId="15598" xr:uid="{00000000-0005-0000-0000-0000EE3C0000}"/>
    <cellStyle name="Normal 4 2 2 4 4 2 3" xfId="30696" xr:uid="{00000000-0005-0000-0000-0000E8770000}"/>
    <cellStyle name="Normal 4 2 2 4 4 3" xfId="10578" xr:uid="{00000000-0005-0000-0000-000052290000}"/>
    <cellStyle name="Normal 4 2 2 4 4 3 3" xfId="25679" xr:uid="{00000000-0005-0000-0000-00004F640000}"/>
    <cellStyle name="Normal 4 2 2 4 4 5" xfId="20666" xr:uid="{00000000-0005-0000-0000-0000BA500000}"/>
    <cellStyle name="Normal 4 2 2 4 5" xfId="12256" xr:uid="{00000000-0005-0000-0000-0000E02F0000}"/>
    <cellStyle name="Normal 4 2 2 4 5 3" xfId="27354" xr:uid="{00000000-0005-0000-0000-0000DA6A0000}"/>
    <cellStyle name="Normal 4 2 2 4 6" xfId="7235" xr:uid="{00000000-0005-0000-0000-0000431C0000}"/>
    <cellStyle name="Normal 4 2 2 4 6 3" xfId="22337" xr:uid="{00000000-0005-0000-0000-000041570000}"/>
    <cellStyle name="Normal 4 2 2 4 8" xfId="17324" xr:uid="{00000000-0005-0000-0000-0000AC430000}"/>
    <cellStyle name="Normal 4 2 2 5" xfId="2582" xr:uid="{00000000-0005-0000-0000-0000160A0000}"/>
    <cellStyle name="Normal 4 2 2 5 2" xfId="4272" xr:uid="{00000000-0005-0000-0000-0000B0100000}"/>
    <cellStyle name="Normal 4 2 2 5 2 2" xfId="14345" xr:uid="{00000000-0005-0000-0000-000009380000}"/>
    <cellStyle name="Normal 4 2 2 5 2 2 3" xfId="29443" xr:uid="{00000000-0005-0000-0000-000003730000}"/>
    <cellStyle name="Normal 4 2 2 5 2 3" xfId="9325" xr:uid="{00000000-0005-0000-0000-00006D240000}"/>
    <cellStyle name="Normal 4 2 2 5 2 3 3" xfId="24426" xr:uid="{00000000-0005-0000-0000-00006A5F0000}"/>
    <cellStyle name="Normal 4 2 2 5 2 5" xfId="19413" xr:uid="{00000000-0005-0000-0000-0000D54B0000}"/>
    <cellStyle name="Normal 4 2 2 5 3" xfId="5964" xr:uid="{00000000-0005-0000-0000-00004C170000}"/>
    <cellStyle name="Normal 4 2 2 5 3 2" xfId="16016" xr:uid="{00000000-0005-0000-0000-0000903E0000}"/>
    <cellStyle name="Normal 4 2 2 5 3 3" xfId="10996" xr:uid="{00000000-0005-0000-0000-0000F42A0000}"/>
    <cellStyle name="Normal 4 2 2 5 3 3 3" xfId="26097" xr:uid="{00000000-0005-0000-0000-0000F1650000}"/>
    <cellStyle name="Normal 4 2 2 5 3 5" xfId="21084" xr:uid="{00000000-0005-0000-0000-00005C520000}"/>
    <cellStyle name="Normal 4 2 2 5 4" xfId="12674" xr:uid="{00000000-0005-0000-0000-000082310000}"/>
    <cellStyle name="Normal 4 2 2 5 4 3" xfId="27772" xr:uid="{00000000-0005-0000-0000-00007C6C0000}"/>
    <cellStyle name="Normal 4 2 2 5 5" xfId="7653" xr:uid="{00000000-0005-0000-0000-0000E51D0000}"/>
    <cellStyle name="Normal 4 2 2 5 5 3" xfId="22755" xr:uid="{00000000-0005-0000-0000-0000E3580000}"/>
    <cellStyle name="Normal 4 2 2 5 7" xfId="17742" xr:uid="{00000000-0005-0000-0000-00004E450000}"/>
    <cellStyle name="Normal 4 2 2 6" xfId="3435" xr:uid="{00000000-0005-0000-0000-00006B0D0000}"/>
    <cellStyle name="Normal 4 2 2 6 2" xfId="13509" xr:uid="{00000000-0005-0000-0000-0000C5340000}"/>
    <cellStyle name="Normal 4 2 2 6 2 3" xfId="28607" xr:uid="{00000000-0005-0000-0000-0000BF6F0000}"/>
    <cellStyle name="Normal 4 2 2 6 3" xfId="8489" xr:uid="{00000000-0005-0000-0000-000029210000}"/>
    <cellStyle name="Normal 4 2 2 6 3 3" xfId="23590" xr:uid="{00000000-0005-0000-0000-0000265C0000}"/>
    <cellStyle name="Normal 4 2 2 6 5" xfId="18577" xr:uid="{00000000-0005-0000-0000-000091480000}"/>
    <cellStyle name="Normal 4 2 2 7" xfId="5128" xr:uid="{00000000-0005-0000-0000-000008140000}"/>
    <cellStyle name="Normal 4 2 2 7 2" xfId="15180" xr:uid="{00000000-0005-0000-0000-00004C3B0000}"/>
    <cellStyle name="Normal 4 2 2 7 2 3" xfId="30278" xr:uid="{00000000-0005-0000-0000-000046760000}"/>
    <cellStyle name="Normal 4 2 2 7 3" xfId="10160" xr:uid="{00000000-0005-0000-0000-0000B0270000}"/>
    <cellStyle name="Normal 4 2 2 7 3 3" xfId="25261" xr:uid="{00000000-0005-0000-0000-0000AD620000}"/>
    <cellStyle name="Normal 4 2 2 7 5" xfId="20248" xr:uid="{00000000-0005-0000-0000-0000184F0000}"/>
    <cellStyle name="Normal 4 2 2 8" xfId="11838" xr:uid="{00000000-0005-0000-0000-00003E2E0000}"/>
    <cellStyle name="Normal 4 2 2 8 3" xfId="26936" xr:uid="{00000000-0005-0000-0000-000038690000}"/>
    <cellStyle name="Normal 4 2 2 9" xfId="6817" xr:uid="{00000000-0005-0000-0000-0000A11A0000}"/>
    <cellStyle name="Normal 4 2 2 9 3" xfId="21919" xr:uid="{00000000-0005-0000-0000-00009F550000}"/>
    <cellStyle name="Normal 4 2 3" xfId="1781" xr:uid="{00000000-0005-0000-0000-0000F5060000}"/>
    <cellStyle name="Normal 4 2 3 10" xfId="16958" xr:uid="{00000000-0005-0000-0000-00003E420000}"/>
    <cellStyle name="Normal 4 2 3 2" xfId="2000" xr:uid="{00000000-0005-0000-0000-0000D0070000}"/>
    <cellStyle name="Normal 4 2 3 2 2" xfId="2421" xr:uid="{00000000-0005-0000-0000-000075090000}"/>
    <cellStyle name="Normal 4 2 3 2 2 2" xfId="3260" xr:uid="{00000000-0005-0000-0000-0000BC0C0000}"/>
    <cellStyle name="Normal 4 2 3 2 2 2 2" xfId="4950" xr:uid="{00000000-0005-0000-0000-000056130000}"/>
    <cellStyle name="Normal 4 2 3 2 2 2 2 2" xfId="15023" xr:uid="{00000000-0005-0000-0000-0000AF3A0000}"/>
    <cellStyle name="Normal 4 2 3 2 2 2 2 2 3" xfId="30121" xr:uid="{00000000-0005-0000-0000-0000A9750000}"/>
    <cellStyle name="Normal 4 2 3 2 2 2 2 3" xfId="10003" xr:uid="{00000000-0005-0000-0000-000013270000}"/>
    <cellStyle name="Normal 4 2 3 2 2 2 2 3 3" xfId="25104" xr:uid="{00000000-0005-0000-0000-000010620000}"/>
    <cellStyle name="Normal 4 2 3 2 2 2 2 5" xfId="20091" xr:uid="{00000000-0005-0000-0000-00007B4E0000}"/>
    <cellStyle name="Normal 4 2 3 2 2 2 3" xfId="6642" xr:uid="{00000000-0005-0000-0000-0000F2190000}"/>
    <cellStyle name="Normal 4 2 3 2 2 2 3 2" xfId="16694" xr:uid="{00000000-0005-0000-0000-000036410000}"/>
    <cellStyle name="Normal 4 2 3 2 2 2 3 3" xfId="11674" xr:uid="{00000000-0005-0000-0000-00009A2D0000}"/>
    <cellStyle name="Normal 4 2 3 2 2 2 3 3 3" xfId="26775" xr:uid="{00000000-0005-0000-0000-000097680000}"/>
    <cellStyle name="Normal 4 2 3 2 2 2 3 5" xfId="21762" xr:uid="{00000000-0005-0000-0000-000002550000}"/>
    <cellStyle name="Normal 4 2 3 2 2 2 4" xfId="13352" xr:uid="{00000000-0005-0000-0000-000028340000}"/>
    <cellStyle name="Normal 4 2 3 2 2 2 4 3" xfId="28450" xr:uid="{00000000-0005-0000-0000-0000226F0000}"/>
    <cellStyle name="Normal 4 2 3 2 2 2 5" xfId="8331" xr:uid="{00000000-0005-0000-0000-00008B200000}"/>
    <cellStyle name="Normal 4 2 3 2 2 2 5 3" xfId="23433" xr:uid="{00000000-0005-0000-0000-0000895B0000}"/>
    <cellStyle name="Normal 4 2 3 2 2 2 7" xfId="18420" xr:uid="{00000000-0005-0000-0000-0000F4470000}"/>
    <cellStyle name="Normal 4 2 3 2 2 3" xfId="4113" xr:uid="{00000000-0005-0000-0000-000011100000}"/>
    <cellStyle name="Normal 4 2 3 2 2 3 2" xfId="14187" xr:uid="{00000000-0005-0000-0000-00006B370000}"/>
    <cellStyle name="Normal 4 2 3 2 2 3 2 3" xfId="29285" xr:uid="{00000000-0005-0000-0000-000065720000}"/>
    <cellStyle name="Normal 4 2 3 2 2 3 3" xfId="9167" xr:uid="{00000000-0005-0000-0000-0000CF230000}"/>
    <cellStyle name="Normal 4 2 3 2 2 3 3 3" xfId="24268" xr:uid="{00000000-0005-0000-0000-0000CC5E0000}"/>
    <cellStyle name="Normal 4 2 3 2 2 3 5" xfId="19255" xr:uid="{00000000-0005-0000-0000-0000374B0000}"/>
    <cellStyle name="Normal 4 2 3 2 2 4" xfId="5806" xr:uid="{00000000-0005-0000-0000-0000AE160000}"/>
    <cellStyle name="Normal 4 2 3 2 2 4 2" xfId="15858" xr:uid="{00000000-0005-0000-0000-0000F23D0000}"/>
    <cellStyle name="Normal 4 2 3 2 2 4 3" xfId="10838" xr:uid="{00000000-0005-0000-0000-0000562A0000}"/>
    <cellStyle name="Normal 4 2 3 2 2 4 3 3" xfId="25939" xr:uid="{00000000-0005-0000-0000-000053650000}"/>
    <cellStyle name="Normal 4 2 3 2 2 4 5" xfId="20926" xr:uid="{00000000-0005-0000-0000-0000BE510000}"/>
    <cellStyle name="Normal 4 2 3 2 2 5" xfId="12516" xr:uid="{00000000-0005-0000-0000-0000E4300000}"/>
    <cellStyle name="Normal 4 2 3 2 2 5 3" xfId="27614" xr:uid="{00000000-0005-0000-0000-0000DE6B0000}"/>
    <cellStyle name="Normal 4 2 3 2 2 6" xfId="7495" xr:uid="{00000000-0005-0000-0000-0000471D0000}"/>
    <cellStyle name="Normal 4 2 3 2 2 6 3" xfId="22597" xr:uid="{00000000-0005-0000-0000-000045580000}"/>
    <cellStyle name="Normal 4 2 3 2 2 8" xfId="17584" xr:uid="{00000000-0005-0000-0000-0000B0440000}"/>
    <cellStyle name="Normal 4 2 3 2 3" xfId="2842" xr:uid="{00000000-0005-0000-0000-00001A0B0000}"/>
    <cellStyle name="Normal 4 2 3 2 3 2" xfId="4532" xr:uid="{00000000-0005-0000-0000-0000B4110000}"/>
    <cellStyle name="Normal 4 2 3 2 3 2 2" xfId="14605" xr:uid="{00000000-0005-0000-0000-00000D390000}"/>
    <cellStyle name="Normal 4 2 3 2 3 2 2 3" xfId="29703" xr:uid="{00000000-0005-0000-0000-000007740000}"/>
    <cellStyle name="Normal 4 2 3 2 3 2 3" xfId="9585" xr:uid="{00000000-0005-0000-0000-000071250000}"/>
    <cellStyle name="Normal 4 2 3 2 3 2 3 3" xfId="24686" xr:uid="{00000000-0005-0000-0000-00006E600000}"/>
    <cellStyle name="Normal 4 2 3 2 3 2 5" xfId="19673" xr:uid="{00000000-0005-0000-0000-0000D94C0000}"/>
    <cellStyle name="Normal 4 2 3 2 3 3" xfId="6224" xr:uid="{00000000-0005-0000-0000-000050180000}"/>
    <cellStyle name="Normal 4 2 3 2 3 3 2" xfId="16276" xr:uid="{00000000-0005-0000-0000-0000943F0000}"/>
    <cellStyle name="Normal 4 2 3 2 3 3 3" xfId="11256" xr:uid="{00000000-0005-0000-0000-0000F82B0000}"/>
    <cellStyle name="Normal 4 2 3 2 3 3 3 3" xfId="26357" xr:uid="{00000000-0005-0000-0000-0000F5660000}"/>
    <cellStyle name="Normal 4 2 3 2 3 3 5" xfId="21344" xr:uid="{00000000-0005-0000-0000-000060530000}"/>
    <cellStyle name="Normal 4 2 3 2 3 4" xfId="12934" xr:uid="{00000000-0005-0000-0000-000086320000}"/>
    <cellStyle name="Normal 4 2 3 2 3 4 3" xfId="28032" xr:uid="{00000000-0005-0000-0000-0000806D0000}"/>
    <cellStyle name="Normal 4 2 3 2 3 5" xfId="7913" xr:uid="{00000000-0005-0000-0000-0000E91E0000}"/>
    <cellStyle name="Normal 4 2 3 2 3 5 3" xfId="23015" xr:uid="{00000000-0005-0000-0000-0000E7590000}"/>
    <cellStyle name="Normal 4 2 3 2 3 7" xfId="18002" xr:uid="{00000000-0005-0000-0000-000052460000}"/>
    <cellStyle name="Normal 4 2 3 2 4" xfId="3695" xr:uid="{00000000-0005-0000-0000-00006F0E0000}"/>
    <cellStyle name="Normal 4 2 3 2 4 2" xfId="13769" xr:uid="{00000000-0005-0000-0000-0000C9350000}"/>
    <cellStyle name="Normal 4 2 3 2 4 2 3" xfId="28867" xr:uid="{00000000-0005-0000-0000-0000C3700000}"/>
    <cellStyle name="Normal 4 2 3 2 4 3" xfId="8749" xr:uid="{00000000-0005-0000-0000-00002D220000}"/>
    <cellStyle name="Normal 4 2 3 2 4 3 3" xfId="23850" xr:uid="{00000000-0005-0000-0000-00002A5D0000}"/>
    <cellStyle name="Normal 4 2 3 2 4 5" xfId="18837" xr:uid="{00000000-0005-0000-0000-000095490000}"/>
    <cellStyle name="Normal 4 2 3 2 5" xfId="5388" xr:uid="{00000000-0005-0000-0000-00000C150000}"/>
    <cellStyle name="Normal 4 2 3 2 5 2" xfId="15440" xr:uid="{00000000-0005-0000-0000-0000503C0000}"/>
    <cellStyle name="Normal 4 2 3 2 5 2 3" xfId="30538" xr:uid="{00000000-0005-0000-0000-00004A770000}"/>
    <cellStyle name="Normal 4 2 3 2 5 3" xfId="10420" xr:uid="{00000000-0005-0000-0000-0000B4280000}"/>
    <cellStyle name="Normal 4 2 3 2 5 3 3" xfId="25521" xr:uid="{00000000-0005-0000-0000-0000B1630000}"/>
    <cellStyle name="Normal 4 2 3 2 5 5" xfId="20508" xr:uid="{00000000-0005-0000-0000-00001C500000}"/>
    <cellStyle name="Normal 4 2 3 2 6" xfId="12098" xr:uid="{00000000-0005-0000-0000-0000422F0000}"/>
    <cellStyle name="Normal 4 2 3 2 6 3" xfId="27196" xr:uid="{00000000-0005-0000-0000-00003C6A0000}"/>
    <cellStyle name="Normal 4 2 3 2 7" xfId="7077" xr:uid="{00000000-0005-0000-0000-0000A51B0000}"/>
    <cellStyle name="Normal 4 2 3 2 7 3" xfId="22179" xr:uid="{00000000-0005-0000-0000-0000A3560000}"/>
    <cellStyle name="Normal 4 2 3 2 9" xfId="17166" xr:uid="{00000000-0005-0000-0000-00000E430000}"/>
    <cellStyle name="Normal 4 2 3 3" xfId="2213" xr:uid="{00000000-0005-0000-0000-0000A5080000}"/>
    <cellStyle name="Normal 4 2 3 3 2" xfId="3052" xr:uid="{00000000-0005-0000-0000-0000EC0B0000}"/>
    <cellStyle name="Normal 4 2 3 3 2 2" xfId="4742" xr:uid="{00000000-0005-0000-0000-000086120000}"/>
    <cellStyle name="Normal 4 2 3 3 2 2 2" xfId="14815" xr:uid="{00000000-0005-0000-0000-0000DF390000}"/>
    <cellStyle name="Normal 4 2 3 3 2 2 2 3" xfId="29913" xr:uid="{00000000-0005-0000-0000-0000D9740000}"/>
    <cellStyle name="Normal 4 2 3 3 2 2 3" xfId="9795" xr:uid="{00000000-0005-0000-0000-000043260000}"/>
    <cellStyle name="Normal 4 2 3 3 2 2 3 3" xfId="24896" xr:uid="{00000000-0005-0000-0000-000040610000}"/>
    <cellStyle name="Normal 4 2 3 3 2 2 5" xfId="19883" xr:uid="{00000000-0005-0000-0000-0000AB4D0000}"/>
    <cellStyle name="Normal 4 2 3 3 2 3" xfId="6434" xr:uid="{00000000-0005-0000-0000-000022190000}"/>
    <cellStyle name="Normal 4 2 3 3 2 3 2" xfId="16486" xr:uid="{00000000-0005-0000-0000-000066400000}"/>
    <cellStyle name="Normal 4 2 3 3 2 3 3" xfId="11466" xr:uid="{00000000-0005-0000-0000-0000CA2C0000}"/>
    <cellStyle name="Normal 4 2 3 3 2 3 3 3" xfId="26567" xr:uid="{00000000-0005-0000-0000-0000C7670000}"/>
    <cellStyle name="Normal 4 2 3 3 2 3 5" xfId="21554" xr:uid="{00000000-0005-0000-0000-000032540000}"/>
    <cellStyle name="Normal 4 2 3 3 2 4" xfId="13144" xr:uid="{00000000-0005-0000-0000-000058330000}"/>
    <cellStyle name="Normal 4 2 3 3 2 4 3" xfId="28242" xr:uid="{00000000-0005-0000-0000-0000526E0000}"/>
    <cellStyle name="Normal 4 2 3 3 2 5" xfId="8123" xr:uid="{00000000-0005-0000-0000-0000BB1F0000}"/>
    <cellStyle name="Normal 4 2 3 3 2 5 3" xfId="23225" xr:uid="{00000000-0005-0000-0000-0000B95A0000}"/>
    <cellStyle name="Normal 4 2 3 3 2 7" xfId="18212" xr:uid="{00000000-0005-0000-0000-000024470000}"/>
    <cellStyle name="Normal 4 2 3 3 3" xfId="3905" xr:uid="{00000000-0005-0000-0000-0000410F0000}"/>
    <cellStyle name="Normal 4 2 3 3 3 2" xfId="13979" xr:uid="{00000000-0005-0000-0000-00009B360000}"/>
    <cellStyle name="Normal 4 2 3 3 3 2 3" xfId="29077" xr:uid="{00000000-0005-0000-0000-000095710000}"/>
    <cellStyle name="Normal 4 2 3 3 3 3" xfId="8959" xr:uid="{00000000-0005-0000-0000-0000FF220000}"/>
    <cellStyle name="Normal 4 2 3 3 3 3 3" xfId="24060" xr:uid="{00000000-0005-0000-0000-0000FC5D0000}"/>
    <cellStyle name="Normal 4 2 3 3 3 5" xfId="19047" xr:uid="{00000000-0005-0000-0000-0000674A0000}"/>
    <cellStyle name="Normal 4 2 3 3 4" xfId="5598" xr:uid="{00000000-0005-0000-0000-0000DE150000}"/>
    <cellStyle name="Normal 4 2 3 3 4 2" xfId="15650" xr:uid="{00000000-0005-0000-0000-0000223D0000}"/>
    <cellStyle name="Normal 4 2 3 3 4 2 3" xfId="30748" xr:uid="{00000000-0005-0000-0000-00001C780000}"/>
    <cellStyle name="Normal 4 2 3 3 4 3" xfId="10630" xr:uid="{00000000-0005-0000-0000-000086290000}"/>
    <cellStyle name="Normal 4 2 3 3 4 3 3" xfId="25731" xr:uid="{00000000-0005-0000-0000-000083640000}"/>
    <cellStyle name="Normal 4 2 3 3 4 5" xfId="20718" xr:uid="{00000000-0005-0000-0000-0000EE500000}"/>
    <cellStyle name="Normal 4 2 3 3 5" xfId="12308" xr:uid="{00000000-0005-0000-0000-000014300000}"/>
    <cellStyle name="Normal 4 2 3 3 5 3" xfId="27406" xr:uid="{00000000-0005-0000-0000-00000E6B0000}"/>
    <cellStyle name="Normal 4 2 3 3 6" xfId="7287" xr:uid="{00000000-0005-0000-0000-0000771C0000}"/>
    <cellStyle name="Normal 4 2 3 3 6 3" xfId="22389" xr:uid="{00000000-0005-0000-0000-000075570000}"/>
    <cellStyle name="Normal 4 2 3 3 8" xfId="17376" xr:uid="{00000000-0005-0000-0000-0000E0430000}"/>
    <cellStyle name="Normal 4 2 3 4" xfId="2634" xr:uid="{00000000-0005-0000-0000-00004A0A0000}"/>
    <cellStyle name="Normal 4 2 3 4 2" xfId="4324" xr:uid="{00000000-0005-0000-0000-0000E4100000}"/>
    <cellStyle name="Normal 4 2 3 4 2 2" xfId="14397" xr:uid="{00000000-0005-0000-0000-00003D380000}"/>
    <cellStyle name="Normal 4 2 3 4 2 2 3" xfId="29495" xr:uid="{00000000-0005-0000-0000-000037730000}"/>
    <cellStyle name="Normal 4 2 3 4 2 3" xfId="9377" xr:uid="{00000000-0005-0000-0000-0000A1240000}"/>
    <cellStyle name="Normal 4 2 3 4 2 3 3" xfId="24478" xr:uid="{00000000-0005-0000-0000-00009E5F0000}"/>
    <cellStyle name="Normal 4 2 3 4 2 5" xfId="19465" xr:uid="{00000000-0005-0000-0000-0000094C0000}"/>
    <cellStyle name="Normal 4 2 3 4 3" xfId="6016" xr:uid="{00000000-0005-0000-0000-000080170000}"/>
    <cellStyle name="Normal 4 2 3 4 3 2" xfId="16068" xr:uid="{00000000-0005-0000-0000-0000C43E0000}"/>
    <cellStyle name="Normal 4 2 3 4 3 3" xfId="11048" xr:uid="{00000000-0005-0000-0000-0000282B0000}"/>
    <cellStyle name="Normal 4 2 3 4 3 3 3" xfId="26149" xr:uid="{00000000-0005-0000-0000-000025660000}"/>
    <cellStyle name="Normal 4 2 3 4 3 5" xfId="21136" xr:uid="{00000000-0005-0000-0000-000090520000}"/>
    <cellStyle name="Normal 4 2 3 4 4" xfId="12726" xr:uid="{00000000-0005-0000-0000-0000B6310000}"/>
    <cellStyle name="Normal 4 2 3 4 4 3" xfId="27824" xr:uid="{00000000-0005-0000-0000-0000B06C0000}"/>
    <cellStyle name="Normal 4 2 3 4 5" xfId="7705" xr:uid="{00000000-0005-0000-0000-0000191E0000}"/>
    <cellStyle name="Normal 4 2 3 4 5 3" xfId="22807" xr:uid="{00000000-0005-0000-0000-000017590000}"/>
    <cellStyle name="Normal 4 2 3 4 7" xfId="17794" xr:uid="{00000000-0005-0000-0000-000082450000}"/>
    <cellStyle name="Normal 4 2 3 5" xfId="3487" xr:uid="{00000000-0005-0000-0000-00009F0D0000}"/>
    <cellStyle name="Normal 4 2 3 5 2" xfId="13561" xr:uid="{00000000-0005-0000-0000-0000F9340000}"/>
    <cellStyle name="Normal 4 2 3 5 2 3" xfId="28659" xr:uid="{00000000-0005-0000-0000-0000F36F0000}"/>
    <cellStyle name="Normal 4 2 3 5 3" xfId="8541" xr:uid="{00000000-0005-0000-0000-00005D210000}"/>
    <cellStyle name="Normal 4 2 3 5 3 3" xfId="23642" xr:uid="{00000000-0005-0000-0000-00005A5C0000}"/>
    <cellStyle name="Normal 4 2 3 5 5" xfId="18629" xr:uid="{00000000-0005-0000-0000-0000C5480000}"/>
    <cellStyle name="Normal 4 2 3 6" xfId="5180" xr:uid="{00000000-0005-0000-0000-00003C140000}"/>
    <cellStyle name="Normal 4 2 3 6 2" xfId="15232" xr:uid="{00000000-0005-0000-0000-0000803B0000}"/>
    <cellStyle name="Normal 4 2 3 6 2 3" xfId="30330" xr:uid="{00000000-0005-0000-0000-00007A760000}"/>
    <cellStyle name="Normal 4 2 3 6 3" xfId="10212" xr:uid="{00000000-0005-0000-0000-0000E4270000}"/>
    <cellStyle name="Normal 4 2 3 6 3 3" xfId="25313" xr:uid="{00000000-0005-0000-0000-0000E1620000}"/>
    <cellStyle name="Normal 4 2 3 6 5" xfId="20300" xr:uid="{00000000-0005-0000-0000-00004C4F0000}"/>
    <cellStyle name="Normal 4 2 3 7" xfId="11890" xr:uid="{00000000-0005-0000-0000-0000722E0000}"/>
    <cellStyle name="Normal 4 2 3 7 3" xfId="26988" xr:uid="{00000000-0005-0000-0000-00006C690000}"/>
    <cellStyle name="Normal 4 2 3 8" xfId="6869" xr:uid="{00000000-0005-0000-0000-0000D51A0000}"/>
    <cellStyle name="Normal 4 2 3 8 3" xfId="21971" xr:uid="{00000000-0005-0000-0000-0000D3550000}"/>
    <cellStyle name="Normal 4 2 4" xfId="1894" xr:uid="{00000000-0005-0000-0000-000066070000}"/>
    <cellStyle name="Normal 4 2 4 2" xfId="2317" xr:uid="{00000000-0005-0000-0000-00000D090000}"/>
    <cellStyle name="Normal 4 2 4 2 2" xfId="3156" xr:uid="{00000000-0005-0000-0000-0000540C0000}"/>
    <cellStyle name="Normal 4 2 4 2 2 2" xfId="4846" xr:uid="{00000000-0005-0000-0000-0000EE120000}"/>
    <cellStyle name="Normal 4 2 4 2 2 2 2" xfId="14919" xr:uid="{00000000-0005-0000-0000-0000473A0000}"/>
    <cellStyle name="Normal 4 2 4 2 2 2 2 3" xfId="30017" xr:uid="{00000000-0005-0000-0000-000041750000}"/>
    <cellStyle name="Normal 4 2 4 2 2 2 3" xfId="9899" xr:uid="{00000000-0005-0000-0000-0000AB260000}"/>
    <cellStyle name="Normal 4 2 4 2 2 2 3 3" xfId="25000" xr:uid="{00000000-0005-0000-0000-0000A8610000}"/>
    <cellStyle name="Normal 4 2 4 2 2 2 5" xfId="19987" xr:uid="{00000000-0005-0000-0000-0000134E0000}"/>
    <cellStyle name="Normal 4 2 4 2 2 3" xfId="6538" xr:uid="{00000000-0005-0000-0000-00008A190000}"/>
    <cellStyle name="Normal 4 2 4 2 2 3 2" xfId="16590" xr:uid="{00000000-0005-0000-0000-0000CE400000}"/>
    <cellStyle name="Normal 4 2 4 2 2 3 3" xfId="11570" xr:uid="{00000000-0005-0000-0000-0000322D0000}"/>
    <cellStyle name="Normal 4 2 4 2 2 3 3 3" xfId="26671" xr:uid="{00000000-0005-0000-0000-00002F680000}"/>
    <cellStyle name="Normal 4 2 4 2 2 3 5" xfId="21658" xr:uid="{00000000-0005-0000-0000-00009A540000}"/>
    <cellStyle name="Normal 4 2 4 2 2 4" xfId="13248" xr:uid="{00000000-0005-0000-0000-0000C0330000}"/>
    <cellStyle name="Normal 4 2 4 2 2 4 3" xfId="28346" xr:uid="{00000000-0005-0000-0000-0000BA6E0000}"/>
    <cellStyle name="Normal 4 2 4 2 2 5" xfId="8227" xr:uid="{00000000-0005-0000-0000-000023200000}"/>
    <cellStyle name="Normal 4 2 4 2 2 5 3" xfId="23329" xr:uid="{00000000-0005-0000-0000-0000215B0000}"/>
    <cellStyle name="Normal 4 2 4 2 2 7" xfId="18316" xr:uid="{00000000-0005-0000-0000-00008C470000}"/>
    <cellStyle name="Normal 4 2 4 2 3" xfId="4009" xr:uid="{00000000-0005-0000-0000-0000A90F0000}"/>
    <cellStyle name="Normal 4 2 4 2 3 2" xfId="14083" xr:uid="{00000000-0005-0000-0000-000003370000}"/>
    <cellStyle name="Normal 4 2 4 2 3 2 3" xfId="29181" xr:uid="{00000000-0005-0000-0000-0000FD710000}"/>
    <cellStyle name="Normal 4 2 4 2 3 3" xfId="9063" xr:uid="{00000000-0005-0000-0000-000067230000}"/>
    <cellStyle name="Normal 4 2 4 2 3 3 3" xfId="24164" xr:uid="{00000000-0005-0000-0000-0000645E0000}"/>
    <cellStyle name="Normal 4 2 4 2 3 5" xfId="19151" xr:uid="{00000000-0005-0000-0000-0000CF4A0000}"/>
    <cellStyle name="Normal 4 2 4 2 4" xfId="5702" xr:uid="{00000000-0005-0000-0000-000046160000}"/>
    <cellStyle name="Normal 4 2 4 2 4 2" xfId="15754" xr:uid="{00000000-0005-0000-0000-00008A3D0000}"/>
    <cellStyle name="Normal 4 2 4 2 4 2 3" xfId="30852" xr:uid="{00000000-0005-0000-0000-000084780000}"/>
    <cellStyle name="Normal 4 2 4 2 4 3" xfId="10734" xr:uid="{00000000-0005-0000-0000-0000EE290000}"/>
    <cellStyle name="Normal 4 2 4 2 4 3 3" xfId="25835" xr:uid="{00000000-0005-0000-0000-0000EB640000}"/>
    <cellStyle name="Normal 4 2 4 2 4 5" xfId="20822" xr:uid="{00000000-0005-0000-0000-000056510000}"/>
    <cellStyle name="Normal 4 2 4 2 5" xfId="12412" xr:uid="{00000000-0005-0000-0000-00007C300000}"/>
    <cellStyle name="Normal 4 2 4 2 5 3" xfId="27510" xr:uid="{00000000-0005-0000-0000-0000766B0000}"/>
    <cellStyle name="Normal 4 2 4 2 6" xfId="7391" xr:uid="{00000000-0005-0000-0000-0000DF1C0000}"/>
    <cellStyle name="Normal 4 2 4 2 6 3" xfId="22493" xr:uid="{00000000-0005-0000-0000-0000DD570000}"/>
    <cellStyle name="Normal 4 2 4 2 8" xfId="17480" xr:uid="{00000000-0005-0000-0000-000048440000}"/>
    <cellStyle name="Normal 4 2 4 3" xfId="2738" xr:uid="{00000000-0005-0000-0000-0000B20A0000}"/>
    <cellStyle name="Normal 4 2 4 3 2" xfId="4428" xr:uid="{00000000-0005-0000-0000-00004C110000}"/>
    <cellStyle name="Normal 4 2 4 3 2 2" xfId="14501" xr:uid="{00000000-0005-0000-0000-0000A5380000}"/>
    <cellStyle name="Normal 4 2 4 3 2 2 3" xfId="29599" xr:uid="{00000000-0005-0000-0000-00009F730000}"/>
    <cellStyle name="Normal 4 2 4 3 2 3" xfId="9481" xr:uid="{00000000-0005-0000-0000-000009250000}"/>
    <cellStyle name="Normal 4 2 4 3 2 3 3" xfId="24582" xr:uid="{00000000-0005-0000-0000-000006600000}"/>
    <cellStyle name="Normal 4 2 4 3 2 5" xfId="19569" xr:uid="{00000000-0005-0000-0000-0000714C0000}"/>
    <cellStyle name="Normal 4 2 4 3 3" xfId="6120" xr:uid="{00000000-0005-0000-0000-0000E8170000}"/>
    <cellStyle name="Normal 4 2 4 3 3 2" xfId="16172" xr:uid="{00000000-0005-0000-0000-00002C3F0000}"/>
    <cellStyle name="Normal 4 2 4 3 3 3" xfId="11152" xr:uid="{00000000-0005-0000-0000-0000902B0000}"/>
    <cellStyle name="Normal 4 2 4 3 3 3 3" xfId="26253" xr:uid="{00000000-0005-0000-0000-00008D660000}"/>
    <cellStyle name="Normal 4 2 4 3 3 5" xfId="21240" xr:uid="{00000000-0005-0000-0000-0000F8520000}"/>
    <cellStyle name="Normal 4 2 4 3 4" xfId="12830" xr:uid="{00000000-0005-0000-0000-00001E320000}"/>
    <cellStyle name="Normal 4 2 4 3 4 3" xfId="27928" xr:uid="{00000000-0005-0000-0000-0000186D0000}"/>
    <cellStyle name="Normal 4 2 4 3 5" xfId="7809" xr:uid="{00000000-0005-0000-0000-0000811E0000}"/>
    <cellStyle name="Normal 4 2 4 3 5 3" xfId="22911" xr:uid="{00000000-0005-0000-0000-00007F590000}"/>
    <cellStyle name="Normal 4 2 4 3 7" xfId="17898" xr:uid="{00000000-0005-0000-0000-0000EA450000}"/>
    <cellStyle name="Normal 4 2 4 4" xfId="3591" xr:uid="{00000000-0005-0000-0000-0000070E0000}"/>
    <cellStyle name="Normal 4 2 4 4 2" xfId="13665" xr:uid="{00000000-0005-0000-0000-000061350000}"/>
    <cellStyle name="Normal 4 2 4 4 2 3" xfId="28763" xr:uid="{00000000-0005-0000-0000-00005B700000}"/>
    <cellStyle name="Normal 4 2 4 4 3" xfId="8645" xr:uid="{00000000-0005-0000-0000-0000C5210000}"/>
    <cellStyle name="Normal 4 2 4 4 3 3" xfId="23746" xr:uid="{00000000-0005-0000-0000-0000C25C0000}"/>
    <cellStyle name="Normal 4 2 4 4 5" xfId="18733" xr:uid="{00000000-0005-0000-0000-00002D490000}"/>
    <cellStyle name="Normal 4 2 4 5" xfId="5284" xr:uid="{00000000-0005-0000-0000-0000A4140000}"/>
    <cellStyle name="Normal 4 2 4 5 2" xfId="15336" xr:uid="{00000000-0005-0000-0000-0000E83B0000}"/>
    <cellStyle name="Normal 4 2 4 5 2 3" xfId="30434" xr:uid="{00000000-0005-0000-0000-0000E2760000}"/>
    <cellStyle name="Normal 4 2 4 5 3" xfId="10316" xr:uid="{00000000-0005-0000-0000-00004C280000}"/>
    <cellStyle name="Normal 4 2 4 5 3 3" xfId="25417" xr:uid="{00000000-0005-0000-0000-000049630000}"/>
    <cellStyle name="Normal 4 2 4 5 5" xfId="20404" xr:uid="{00000000-0005-0000-0000-0000B44F0000}"/>
    <cellStyle name="Normal 4 2 4 6" xfId="11994" xr:uid="{00000000-0005-0000-0000-0000DA2E0000}"/>
    <cellStyle name="Normal 4 2 4 6 3" xfId="27092" xr:uid="{00000000-0005-0000-0000-0000D4690000}"/>
    <cellStyle name="Normal 4 2 4 7" xfId="6973" xr:uid="{00000000-0005-0000-0000-00003D1B0000}"/>
    <cellStyle name="Normal 4 2 4 7 3" xfId="22075" xr:uid="{00000000-0005-0000-0000-00003B560000}"/>
    <cellStyle name="Normal 4 2 4 9" xfId="17062" xr:uid="{00000000-0005-0000-0000-0000A6420000}"/>
    <cellStyle name="Normal 4 2 5" xfId="2107" xr:uid="{00000000-0005-0000-0000-00003B080000}"/>
    <cellStyle name="Normal 4 2 5 2" xfId="2948" xr:uid="{00000000-0005-0000-0000-0000840B0000}"/>
    <cellStyle name="Normal 4 2 5 2 2" xfId="4638" xr:uid="{00000000-0005-0000-0000-00001E120000}"/>
    <cellStyle name="Normal 4 2 5 2 2 2" xfId="14711" xr:uid="{00000000-0005-0000-0000-000077390000}"/>
    <cellStyle name="Normal 4 2 5 2 2 2 3" xfId="29809" xr:uid="{00000000-0005-0000-0000-000071740000}"/>
    <cellStyle name="Normal 4 2 5 2 2 3" xfId="9691" xr:uid="{00000000-0005-0000-0000-0000DB250000}"/>
    <cellStyle name="Normal 4 2 5 2 2 3 3" xfId="24792" xr:uid="{00000000-0005-0000-0000-0000D8600000}"/>
    <cellStyle name="Normal 4 2 5 2 2 5" xfId="19779" xr:uid="{00000000-0005-0000-0000-0000434D0000}"/>
    <cellStyle name="Normal 4 2 5 2 3" xfId="6330" xr:uid="{00000000-0005-0000-0000-0000BA180000}"/>
    <cellStyle name="Normal 4 2 5 2 3 2" xfId="16382" xr:uid="{00000000-0005-0000-0000-0000FE3F0000}"/>
    <cellStyle name="Normal 4 2 5 2 3 3" xfId="11362" xr:uid="{00000000-0005-0000-0000-0000622C0000}"/>
    <cellStyle name="Normal 4 2 5 2 3 3 3" xfId="26463" xr:uid="{00000000-0005-0000-0000-00005F670000}"/>
    <cellStyle name="Normal 4 2 5 2 3 5" xfId="21450" xr:uid="{00000000-0005-0000-0000-0000CA530000}"/>
    <cellStyle name="Normal 4 2 5 2 4" xfId="13040" xr:uid="{00000000-0005-0000-0000-0000F0320000}"/>
    <cellStyle name="Normal 4 2 5 2 4 3" xfId="28138" xr:uid="{00000000-0005-0000-0000-0000EA6D0000}"/>
    <cellStyle name="Normal 4 2 5 2 5" xfId="8019" xr:uid="{00000000-0005-0000-0000-0000531F0000}"/>
    <cellStyle name="Normal 4 2 5 2 5 3" xfId="23121" xr:uid="{00000000-0005-0000-0000-0000515A0000}"/>
    <cellStyle name="Normal 4 2 5 2 7" xfId="18108" xr:uid="{00000000-0005-0000-0000-0000BC460000}"/>
    <cellStyle name="Normal 4 2 5 3" xfId="3801" xr:uid="{00000000-0005-0000-0000-0000D90E0000}"/>
    <cellStyle name="Normal 4 2 5 3 2" xfId="13875" xr:uid="{00000000-0005-0000-0000-000033360000}"/>
    <cellStyle name="Normal 4 2 5 3 2 3" xfId="28973" xr:uid="{00000000-0005-0000-0000-00002D710000}"/>
    <cellStyle name="Normal 4 2 5 3 3" xfId="8855" xr:uid="{00000000-0005-0000-0000-000097220000}"/>
    <cellStyle name="Normal 4 2 5 3 3 3" xfId="23956" xr:uid="{00000000-0005-0000-0000-0000945D0000}"/>
    <cellStyle name="Normal 4 2 5 3 5" xfId="18943" xr:uid="{00000000-0005-0000-0000-0000FF490000}"/>
    <cellStyle name="Normal 4 2 5 4" xfId="5494" xr:uid="{00000000-0005-0000-0000-000076150000}"/>
    <cellStyle name="Normal 4 2 5 4 2" xfId="15546" xr:uid="{00000000-0005-0000-0000-0000BA3C0000}"/>
    <cellStyle name="Normal 4 2 5 4 2 3" xfId="30644" xr:uid="{00000000-0005-0000-0000-0000B4770000}"/>
    <cellStyle name="Normal 4 2 5 4 3" xfId="10526" xr:uid="{00000000-0005-0000-0000-00001E290000}"/>
    <cellStyle name="Normal 4 2 5 4 3 3" xfId="25627" xr:uid="{00000000-0005-0000-0000-00001B640000}"/>
    <cellStyle name="Normal 4 2 5 4 5" xfId="20614" xr:uid="{00000000-0005-0000-0000-000086500000}"/>
    <cellStyle name="Normal 4 2 5 5" xfId="12204" xr:uid="{00000000-0005-0000-0000-0000AC2F0000}"/>
    <cellStyle name="Normal 4 2 5 5 3" xfId="27302" xr:uid="{00000000-0005-0000-0000-0000A66A0000}"/>
    <cellStyle name="Normal 4 2 5 6" xfId="7183" xr:uid="{00000000-0005-0000-0000-00000F1C0000}"/>
    <cellStyle name="Normal 4 2 5 6 3" xfId="22285" xr:uid="{00000000-0005-0000-0000-00000D570000}"/>
    <cellStyle name="Normal 4 2 5 8" xfId="17272" xr:uid="{00000000-0005-0000-0000-000078430000}"/>
    <cellStyle name="Normal 4 2 6" xfId="2528" xr:uid="{00000000-0005-0000-0000-0000E0090000}"/>
    <cellStyle name="Normal 4 2 6 2" xfId="4220" xr:uid="{00000000-0005-0000-0000-00007C100000}"/>
    <cellStyle name="Normal 4 2 6 2 2" xfId="14293" xr:uid="{00000000-0005-0000-0000-0000D5370000}"/>
    <cellStyle name="Normal 4 2 6 2 2 3" xfId="29391" xr:uid="{00000000-0005-0000-0000-0000CF720000}"/>
    <cellStyle name="Normal 4 2 6 2 3" xfId="9273" xr:uid="{00000000-0005-0000-0000-000039240000}"/>
    <cellStyle name="Normal 4 2 6 2 3 3" xfId="24374" xr:uid="{00000000-0005-0000-0000-0000365F0000}"/>
    <cellStyle name="Normal 4 2 6 2 5" xfId="19361" xr:uid="{00000000-0005-0000-0000-0000A14B0000}"/>
    <cellStyle name="Normal 4 2 6 3" xfId="5912" xr:uid="{00000000-0005-0000-0000-000018170000}"/>
    <cellStyle name="Normal 4 2 6 3 2" xfId="15964" xr:uid="{00000000-0005-0000-0000-00005C3E0000}"/>
    <cellStyle name="Normal 4 2 6 3 3" xfId="10944" xr:uid="{00000000-0005-0000-0000-0000C02A0000}"/>
    <cellStyle name="Normal 4 2 6 3 3 3" xfId="26045" xr:uid="{00000000-0005-0000-0000-0000BD650000}"/>
    <cellStyle name="Normal 4 2 6 3 5" xfId="21032" xr:uid="{00000000-0005-0000-0000-000028520000}"/>
    <cellStyle name="Normal 4 2 6 4" xfId="12622" xr:uid="{00000000-0005-0000-0000-00004E310000}"/>
    <cellStyle name="Normal 4 2 6 4 3" xfId="27720" xr:uid="{00000000-0005-0000-0000-0000486C0000}"/>
    <cellStyle name="Normal 4 2 6 5" xfId="7601" xr:uid="{00000000-0005-0000-0000-0000B11D0000}"/>
    <cellStyle name="Normal 4 2 6 5 3" xfId="22703" xr:uid="{00000000-0005-0000-0000-0000AF580000}"/>
    <cellStyle name="Normal 4 2 6 7" xfId="17690" xr:uid="{00000000-0005-0000-0000-00001A450000}"/>
    <cellStyle name="Normal 4 2 7" xfId="3379" xr:uid="{00000000-0005-0000-0000-0000330D0000}"/>
    <cellStyle name="Normal 4 2 7 2" xfId="13457" xr:uid="{00000000-0005-0000-0000-000091340000}"/>
    <cellStyle name="Normal 4 2 7 2 3" xfId="28555" xr:uid="{00000000-0005-0000-0000-00008B6F0000}"/>
    <cellStyle name="Normal 4 2 7 3" xfId="8437" xr:uid="{00000000-0005-0000-0000-0000F5200000}"/>
    <cellStyle name="Normal 4 2 7 3 3" xfId="23538" xr:uid="{00000000-0005-0000-0000-0000F25B0000}"/>
    <cellStyle name="Normal 4 2 7 5" xfId="18525" xr:uid="{00000000-0005-0000-0000-00005D480000}"/>
    <cellStyle name="Normal 4 2 8" xfId="5073" xr:uid="{00000000-0005-0000-0000-0000D1130000}"/>
    <cellStyle name="Normal 4 2 8 2" xfId="15128" xr:uid="{00000000-0005-0000-0000-0000183B0000}"/>
    <cellStyle name="Normal 4 2 8 2 3" xfId="30226" xr:uid="{00000000-0005-0000-0000-000012760000}"/>
    <cellStyle name="Normal 4 2 8 3" xfId="10108" xr:uid="{00000000-0005-0000-0000-00007C270000}"/>
    <cellStyle name="Normal 4 2 8 3 3" xfId="25209" xr:uid="{00000000-0005-0000-0000-000079620000}"/>
    <cellStyle name="Normal 4 2 8 5" xfId="20196" xr:uid="{00000000-0005-0000-0000-0000E44E0000}"/>
    <cellStyle name="Normal 4 2 9" xfId="11784" xr:uid="{00000000-0005-0000-0000-0000082E0000}"/>
    <cellStyle name="Normal 4 2 9 3" xfId="26884" xr:uid="{00000000-0005-0000-0000-000004690000}"/>
    <cellStyle name="Normal 4 3" xfId="780" xr:uid="{00000000-0005-0000-0000-00000C030000}"/>
    <cellStyle name="Normal 4 3 2" xfId="1098" xr:uid="{00000000-0005-0000-0000-00004A040000}"/>
    <cellStyle name="Normal 4 5" xfId="965" xr:uid="{00000000-0005-0000-0000-0000C5030000}"/>
    <cellStyle name="Normal 40" xfId="966" xr:uid="{00000000-0005-0000-0000-0000C6030000}"/>
    <cellStyle name="Normal 40 2" xfId="1440" xr:uid="{00000000-0005-0000-0000-0000A0050000}"/>
    <cellStyle name="Normal 40 2 10" xfId="6764" xr:uid="{00000000-0005-0000-0000-00006C1A0000}"/>
    <cellStyle name="Normal 40 2 10 3" xfId="21868" xr:uid="{00000000-0005-0000-0000-00006C550000}"/>
    <cellStyle name="Normal 40 2 12" xfId="16853" xr:uid="{00000000-0005-0000-0000-0000D5410000}"/>
    <cellStyle name="Normal 40 2 2" xfId="1728" xr:uid="{00000000-0005-0000-0000-0000C0060000}"/>
    <cellStyle name="Normal 40 2 2 11" xfId="16907" xr:uid="{00000000-0005-0000-0000-00000B420000}"/>
    <cellStyle name="Normal 40 2 2 2" xfId="1836" xr:uid="{00000000-0005-0000-0000-00002C070000}"/>
    <cellStyle name="Normal 40 2 2 2 10" xfId="17011" xr:uid="{00000000-0005-0000-0000-000073420000}"/>
    <cellStyle name="Normal 40 2 2 2 2" xfId="2053" xr:uid="{00000000-0005-0000-0000-000005080000}"/>
    <cellStyle name="Normal 40 2 2 2 2 2" xfId="2474" xr:uid="{00000000-0005-0000-0000-0000AA090000}"/>
    <cellStyle name="Normal 40 2 2 2 2 2 2" xfId="3313" xr:uid="{00000000-0005-0000-0000-0000F10C0000}"/>
    <cellStyle name="Normal 40 2 2 2 2 2 2 2" xfId="5003" xr:uid="{00000000-0005-0000-0000-00008B130000}"/>
    <cellStyle name="Normal 40 2 2 2 2 2 2 2 2" xfId="15076" xr:uid="{00000000-0005-0000-0000-0000E43A0000}"/>
    <cellStyle name="Normal 40 2 2 2 2 2 2 2 2 3" xfId="30174" xr:uid="{00000000-0005-0000-0000-0000DE750000}"/>
    <cellStyle name="Normal 40 2 2 2 2 2 2 2 3" xfId="10056" xr:uid="{00000000-0005-0000-0000-000048270000}"/>
    <cellStyle name="Normal 40 2 2 2 2 2 2 2 3 3" xfId="25157" xr:uid="{00000000-0005-0000-0000-000045620000}"/>
    <cellStyle name="Normal 40 2 2 2 2 2 2 2 5" xfId="20144" xr:uid="{00000000-0005-0000-0000-0000B04E0000}"/>
    <cellStyle name="Normal 40 2 2 2 2 2 2 3" xfId="6695" xr:uid="{00000000-0005-0000-0000-0000271A0000}"/>
    <cellStyle name="Normal 40 2 2 2 2 2 2 3 2" xfId="16747" xr:uid="{00000000-0005-0000-0000-00006B410000}"/>
    <cellStyle name="Normal 40 2 2 2 2 2 2 3 3" xfId="11727" xr:uid="{00000000-0005-0000-0000-0000CF2D0000}"/>
    <cellStyle name="Normal 40 2 2 2 2 2 2 3 3 3" xfId="26828" xr:uid="{00000000-0005-0000-0000-0000CC680000}"/>
    <cellStyle name="Normal 40 2 2 2 2 2 2 3 5" xfId="21815" xr:uid="{00000000-0005-0000-0000-000037550000}"/>
    <cellStyle name="Normal 40 2 2 2 2 2 2 4" xfId="13405" xr:uid="{00000000-0005-0000-0000-00005D340000}"/>
    <cellStyle name="Normal 40 2 2 2 2 2 2 4 3" xfId="28503" xr:uid="{00000000-0005-0000-0000-0000576F0000}"/>
    <cellStyle name="Normal 40 2 2 2 2 2 2 5" xfId="8384" xr:uid="{00000000-0005-0000-0000-0000C0200000}"/>
    <cellStyle name="Normal 40 2 2 2 2 2 2 5 3" xfId="23486" xr:uid="{00000000-0005-0000-0000-0000BE5B0000}"/>
    <cellStyle name="Normal 40 2 2 2 2 2 2 7" xfId="18473" xr:uid="{00000000-0005-0000-0000-000029480000}"/>
    <cellStyle name="Normal 40 2 2 2 2 2 3" xfId="4166" xr:uid="{00000000-0005-0000-0000-000046100000}"/>
    <cellStyle name="Normal 40 2 2 2 2 2 3 2" xfId="14240" xr:uid="{00000000-0005-0000-0000-0000A0370000}"/>
    <cellStyle name="Normal 40 2 2 2 2 2 3 2 3" xfId="29338" xr:uid="{00000000-0005-0000-0000-00009A720000}"/>
    <cellStyle name="Normal 40 2 2 2 2 2 3 3" xfId="9220" xr:uid="{00000000-0005-0000-0000-000004240000}"/>
    <cellStyle name="Normal 40 2 2 2 2 2 3 3 3" xfId="24321" xr:uid="{00000000-0005-0000-0000-0000015F0000}"/>
    <cellStyle name="Normal 40 2 2 2 2 2 3 5" xfId="19308" xr:uid="{00000000-0005-0000-0000-00006C4B0000}"/>
    <cellStyle name="Normal 40 2 2 2 2 2 4" xfId="5859" xr:uid="{00000000-0005-0000-0000-0000E3160000}"/>
    <cellStyle name="Normal 40 2 2 2 2 2 4 2" xfId="15911" xr:uid="{00000000-0005-0000-0000-0000273E0000}"/>
    <cellStyle name="Normal 40 2 2 2 2 2 4 3" xfId="10891" xr:uid="{00000000-0005-0000-0000-00008B2A0000}"/>
    <cellStyle name="Normal 40 2 2 2 2 2 4 3 3" xfId="25992" xr:uid="{00000000-0005-0000-0000-000088650000}"/>
    <cellStyle name="Normal 40 2 2 2 2 2 4 5" xfId="20979" xr:uid="{00000000-0005-0000-0000-0000F3510000}"/>
    <cellStyle name="Normal 40 2 2 2 2 2 5" xfId="12569" xr:uid="{00000000-0005-0000-0000-000019310000}"/>
    <cellStyle name="Normal 40 2 2 2 2 2 5 3" xfId="27667" xr:uid="{00000000-0005-0000-0000-0000136C0000}"/>
    <cellStyle name="Normal 40 2 2 2 2 2 6" xfId="7548" xr:uid="{00000000-0005-0000-0000-00007C1D0000}"/>
    <cellStyle name="Normal 40 2 2 2 2 2 6 3" xfId="22650" xr:uid="{00000000-0005-0000-0000-00007A580000}"/>
    <cellStyle name="Normal 40 2 2 2 2 2 8" xfId="17637" xr:uid="{00000000-0005-0000-0000-0000E5440000}"/>
    <cellStyle name="Normal 40 2 2 2 2 3" xfId="2895" xr:uid="{00000000-0005-0000-0000-00004F0B0000}"/>
    <cellStyle name="Normal 40 2 2 2 2 3 2" xfId="4585" xr:uid="{00000000-0005-0000-0000-0000E9110000}"/>
    <cellStyle name="Normal 40 2 2 2 2 3 2 2" xfId="14658" xr:uid="{00000000-0005-0000-0000-000042390000}"/>
    <cellStyle name="Normal 40 2 2 2 2 3 2 2 3" xfId="29756" xr:uid="{00000000-0005-0000-0000-00003C740000}"/>
    <cellStyle name="Normal 40 2 2 2 2 3 2 3" xfId="9638" xr:uid="{00000000-0005-0000-0000-0000A6250000}"/>
    <cellStyle name="Normal 40 2 2 2 2 3 2 3 3" xfId="24739" xr:uid="{00000000-0005-0000-0000-0000A3600000}"/>
    <cellStyle name="Normal 40 2 2 2 2 3 2 5" xfId="19726" xr:uid="{00000000-0005-0000-0000-00000E4D0000}"/>
    <cellStyle name="Normal 40 2 2 2 2 3 3" xfId="6277" xr:uid="{00000000-0005-0000-0000-000085180000}"/>
    <cellStyle name="Normal 40 2 2 2 2 3 3 2" xfId="16329" xr:uid="{00000000-0005-0000-0000-0000C93F0000}"/>
    <cellStyle name="Normal 40 2 2 2 2 3 3 3" xfId="11309" xr:uid="{00000000-0005-0000-0000-00002D2C0000}"/>
    <cellStyle name="Normal 40 2 2 2 2 3 3 3 3" xfId="26410" xr:uid="{00000000-0005-0000-0000-00002A670000}"/>
    <cellStyle name="Normal 40 2 2 2 2 3 3 5" xfId="21397" xr:uid="{00000000-0005-0000-0000-000095530000}"/>
    <cellStyle name="Normal 40 2 2 2 2 3 4" xfId="12987" xr:uid="{00000000-0005-0000-0000-0000BB320000}"/>
    <cellStyle name="Normal 40 2 2 2 2 3 4 3" xfId="28085" xr:uid="{00000000-0005-0000-0000-0000B56D0000}"/>
    <cellStyle name="Normal 40 2 2 2 2 3 5" xfId="7966" xr:uid="{00000000-0005-0000-0000-00001E1F0000}"/>
    <cellStyle name="Normal 40 2 2 2 2 3 5 3" xfId="23068" xr:uid="{00000000-0005-0000-0000-00001C5A0000}"/>
    <cellStyle name="Normal 40 2 2 2 2 3 7" xfId="18055" xr:uid="{00000000-0005-0000-0000-000087460000}"/>
    <cellStyle name="Normal 40 2 2 2 2 4" xfId="3748" xr:uid="{00000000-0005-0000-0000-0000A40E0000}"/>
    <cellStyle name="Normal 40 2 2 2 2 4 2" xfId="13822" xr:uid="{00000000-0005-0000-0000-0000FE350000}"/>
    <cellStyle name="Normal 40 2 2 2 2 4 2 3" xfId="28920" xr:uid="{00000000-0005-0000-0000-0000F8700000}"/>
    <cellStyle name="Normal 40 2 2 2 2 4 3" xfId="8802" xr:uid="{00000000-0005-0000-0000-000062220000}"/>
    <cellStyle name="Normal 40 2 2 2 2 4 3 3" xfId="23903" xr:uid="{00000000-0005-0000-0000-00005F5D0000}"/>
    <cellStyle name="Normal 40 2 2 2 2 4 5" xfId="18890" xr:uid="{00000000-0005-0000-0000-0000CA490000}"/>
    <cellStyle name="Normal 40 2 2 2 2 5" xfId="5441" xr:uid="{00000000-0005-0000-0000-000041150000}"/>
    <cellStyle name="Normal 40 2 2 2 2 5 2" xfId="15493" xr:uid="{00000000-0005-0000-0000-0000853C0000}"/>
    <cellStyle name="Normal 40 2 2 2 2 5 2 3" xfId="30591" xr:uid="{00000000-0005-0000-0000-00007F770000}"/>
    <cellStyle name="Normal 40 2 2 2 2 5 3" xfId="10473" xr:uid="{00000000-0005-0000-0000-0000E9280000}"/>
    <cellStyle name="Normal 40 2 2 2 2 5 3 3" xfId="25574" xr:uid="{00000000-0005-0000-0000-0000E6630000}"/>
    <cellStyle name="Normal 40 2 2 2 2 5 5" xfId="20561" xr:uid="{00000000-0005-0000-0000-000051500000}"/>
    <cellStyle name="Normal 40 2 2 2 2 6" xfId="12151" xr:uid="{00000000-0005-0000-0000-0000772F0000}"/>
    <cellStyle name="Normal 40 2 2 2 2 6 3" xfId="27249" xr:uid="{00000000-0005-0000-0000-0000716A0000}"/>
    <cellStyle name="Normal 40 2 2 2 2 7" xfId="7130" xr:uid="{00000000-0005-0000-0000-0000DA1B0000}"/>
    <cellStyle name="Normal 40 2 2 2 2 7 3" xfId="22232" xr:uid="{00000000-0005-0000-0000-0000D8560000}"/>
    <cellStyle name="Normal 40 2 2 2 2 9" xfId="17219" xr:uid="{00000000-0005-0000-0000-000043430000}"/>
    <cellStyle name="Normal 40 2 2 2 3" xfId="2266" xr:uid="{00000000-0005-0000-0000-0000DA080000}"/>
    <cellStyle name="Normal 40 2 2 2 3 2" xfId="3105" xr:uid="{00000000-0005-0000-0000-0000210C0000}"/>
    <cellStyle name="Normal 40 2 2 2 3 2 2" xfId="4795" xr:uid="{00000000-0005-0000-0000-0000BB120000}"/>
    <cellStyle name="Normal 40 2 2 2 3 2 2 2" xfId="14868" xr:uid="{00000000-0005-0000-0000-0000143A0000}"/>
    <cellStyle name="Normal 40 2 2 2 3 2 2 2 3" xfId="29966" xr:uid="{00000000-0005-0000-0000-00000E750000}"/>
    <cellStyle name="Normal 40 2 2 2 3 2 2 3" xfId="9848" xr:uid="{00000000-0005-0000-0000-000078260000}"/>
    <cellStyle name="Normal 40 2 2 2 3 2 2 3 3" xfId="24949" xr:uid="{00000000-0005-0000-0000-000075610000}"/>
    <cellStyle name="Normal 40 2 2 2 3 2 2 5" xfId="19936" xr:uid="{00000000-0005-0000-0000-0000E04D0000}"/>
    <cellStyle name="Normal 40 2 2 2 3 2 3" xfId="6487" xr:uid="{00000000-0005-0000-0000-000057190000}"/>
    <cellStyle name="Normal 40 2 2 2 3 2 3 2" xfId="16539" xr:uid="{00000000-0005-0000-0000-00009B400000}"/>
    <cellStyle name="Normal 40 2 2 2 3 2 3 3" xfId="11519" xr:uid="{00000000-0005-0000-0000-0000FF2C0000}"/>
    <cellStyle name="Normal 40 2 2 2 3 2 3 3 3" xfId="26620" xr:uid="{00000000-0005-0000-0000-0000FC670000}"/>
    <cellStyle name="Normal 40 2 2 2 3 2 3 5" xfId="21607" xr:uid="{00000000-0005-0000-0000-000067540000}"/>
    <cellStyle name="Normal 40 2 2 2 3 2 4" xfId="13197" xr:uid="{00000000-0005-0000-0000-00008D330000}"/>
    <cellStyle name="Normal 40 2 2 2 3 2 4 3" xfId="28295" xr:uid="{00000000-0005-0000-0000-0000876E0000}"/>
    <cellStyle name="Normal 40 2 2 2 3 2 5" xfId="8176" xr:uid="{00000000-0005-0000-0000-0000F01F0000}"/>
    <cellStyle name="Normal 40 2 2 2 3 2 5 3" xfId="23278" xr:uid="{00000000-0005-0000-0000-0000EE5A0000}"/>
    <cellStyle name="Normal 40 2 2 2 3 2 7" xfId="18265" xr:uid="{00000000-0005-0000-0000-000059470000}"/>
    <cellStyle name="Normal 40 2 2 2 3 3" xfId="3958" xr:uid="{00000000-0005-0000-0000-0000760F0000}"/>
    <cellStyle name="Normal 40 2 2 2 3 3 2" xfId="14032" xr:uid="{00000000-0005-0000-0000-0000D0360000}"/>
    <cellStyle name="Normal 40 2 2 2 3 3 2 3" xfId="29130" xr:uid="{00000000-0005-0000-0000-0000CA710000}"/>
    <cellStyle name="Normal 40 2 2 2 3 3 3" xfId="9012" xr:uid="{00000000-0005-0000-0000-000034230000}"/>
    <cellStyle name="Normal 40 2 2 2 3 3 3 3" xfId="24113" xr:uid="{00000000-0005-0000-0000-0000315E0000}"/>
    <cellStyle name="Normal 40 2 2 2 3 3 5" xfId="19100" xr:uid="{00000000-0005-0000-0000-00009C4A0000}"/>
    <cellStyle name="Normal 40 2 2 2 3 4" xfId="5651" xr:uid="{00000000-0005-0000-0000-000013160000}"/>
    <cellStyle name="Normal 40 2 2 2 3 4 2" xfId="15703" xr:uid="{00000000-0005-0000-0000-0000573D0000}"/>
    <cellStyle name="Normal 40 2 2 2 3 4 2 3" xfId="30801" xr:uid="{00000000-0005-0000-0000-000051780000}"/>
    <cellStyle name="Normal 40 2 2 2 3 4 3" xfId="10683" xr:uid="{00000000-0005-0000-0000-0000BB290000}"/>
    <cellStyle name="Normal 40 2 2 2 3 4 3 3" xfId="25784" xr:uid="{00000000-0005-0000-0000-0000B8640000}"/>
    <cellStyle name="Normal 40 2 2 2 3 4 5" xfId="20771" xr:uid="{00000000-0005-0000-0000-000023510000}"/>
    <cellStyle name="Normal 40 2 2 2 3 5" xfId="12361" xr:uid="{00000000-0005-0000-0000-000049300000}"/>
    <cellStyle name="Normal 40 2 2 2 3 5 3" xfId="27459" xr:uid="{00000000-0005-0000-0000-0000436B0000}"/>
    <cellStyle name="Normal 40 2 2 2 3 6" xfId="7340" xr:uid="{00000000-0005-0000-0000-0000AC1C0000}"/>
    <cellStyle name="Normal 40 2 2 2 3 6 3" xfId="22442" xr:uid="{00000000-0005-0000-0000-0000AA570000}"/>
    <cellStyle name="Normal 40 2 2 2 3 8" xfId="17429" xr:uid="{00000000-0005-0000-0000-000015440000}"/>
    <cellStyle name="Normal 40 2 2 2 4" xfId="2687" xr:uid="{00000000-0005-0000-0000-00007F0A0000}"/>
    <cellStyle name="Normal 40 2 2 2 4 2" xfId="4377" xr:uid="{00000000-0005-0000-0000-000019110000}"/>
    <cellStyle name="Normal 40 2 2 2 4 2 2" xfId="14450" xr:uid="{00000000-0005-0000-0000-000072380000}"/>
    <cellStyle name="Normal 40 2 2 2 4 2 2 3" xfId="29548" xr:uid="{00000000-0005-0000-0000-00006C730000}"/>
    <cellStyle name="Normal 40 2 2 2 4 2 3" xfId="9430" xr:uid="{00000000-0005-0000-0000-0000D6240000}"/>
    <cellStyle name="Normal 40 2 2 2 4 2 3 3" xfId="24531" xr:uid="{00000000-0005-0000-0000-0000D35F0000}"/>
    <cellStyle name="Normal 40 2 2 2 4 2 5" xfId="19518" xr:uid="{00000000-0005-0000-0000-00003E4C0000}"/>
    <cellStyle name="Normal 40 2 2 2 4 3" xfId="6069" xr:uid="{00000000-0005-0000-0000-0000B5170000}"/>
    <cellStyle name="Normal 40 2 2 2 4 3 2" xfId="16121" xr:uid="{00000000-0005-0000-0000-0000F93E0000}"/>
    <cellStyle name="Normal 40 2 2 2 4 3 3" xfId="11101" xr:uid="{00000000-0005-0000-0000-00005D2B0000}"/>
    <cellStyle name="Normal 40 2 2 2 4 3 3 3" xfId="26202" xr:uid="{00000000-0005-0000-0000-00005A660000}"/>
    <cellStyle name="Normal 40 2 2 2 4 3 5" xfId="21189" xr:uid="{00000000-0005-0000-0000-0000C5520000}"/>
    <cellStyle name="Normal 40 2 2 2 4 4" xfId="12779" xr:uid="{00000000-0005-0000-0000-0000EB310000}"/>
    <cellStyle name="Normal 40 2 2 2 4 4 3" xfId="27877" xr:uid="{00000000-0005-0000-0000-0000E56C0000}"/>
    <cellStyle name="Normal 40 2 2 2 4 5" xfId="7758" xr:uid="{00000000-0005-0000-0000-00004E1E0000}"/>
    <cellStyle name="Normal 40 2 2 2 4 5 3" xfId="22860" xr:uid="{00000000-0005-0000-0000-00004C590000}"/>
    <cellStyle name="Normal 40 2 2 2 4 7" xfId="17847" xr:uid="{00000000-0005-0000-0000-0000B7450000}"/>
    <cellStyle name="Normal 40 2 2 2 5" xfId="3540" xr:uid="{00000000-0005-0000-0000-0000D40D0000}"/>
    <cellStyle name="Normal 40 2 2 2 5 2" xfId="13614" xr:uid="{00000000-0005-0000-0000-00002E350000}"/>
    <cellStyle name="Normal 40 2 2 2 5 2 3" xfId="28712" xr:uid="{00000000-0005-0000-0000-000028700000}"/>
    <cellStyle name="Normal 40 2 2 2 5 3" xfId="8594" xr:uid="{00000000-0005-0000-0000-000092210000}"/>
    <cellStyle name="Normal 40 2 2 2 5 3 3" xfId="23695" xr:uid="{00000000-0005-0000-0000-00008F5C0000}"/>
    <cellStyle name="Normal 40 2 2 2 5 5" xfId="18682" xr:uid="{00000000-0005-0000-0000-0000FA480000}"/>
    <cellStyle name="Normal 40 2 2 2 6" xfId="5233" xr:uid="{00000000-0005-0000-0000-000071140000}"/>
    <cellStyle name="Normal 40 2 2 2 6 2" xfId="15285" xr:uid="{00000000-0005-0000-0000-0000B53B0000}"/>
    <cellStyle name="Normal 40 2 2 2 6 2 3" xfId="30383" xr:uid="{00000000-0005-0000-0000-0000AF760000}"/>
    <cellStyle name="Normal 40 2 2 2 6 3" xfId="10265" xr:uid="{00000000-0005-0000-0000-000019280000}"/>
    <cellStyle name="Normal 40 2 2 2 6 3 3" xfId="25366" xr:uid="{00000000-0005-0000-0000-000016630000}"/>
    <cellStyle name="Normal 40 2 2 2 6 5" xfId="20353" xr:uid="{00000000-0005-0000-0000-0000814F0000}"/>
    <cellStyle name="Normal 40 2 2 2 7" xfId="11943" xr:uid="{00000000-0005-0000-0000-0000A72E0000}"/>
    <cellStyle name="Normal 40 2 2 2 7 3" xfId="27041" xr:uid="{00000000-0005-0000-0000-0000A1690000}"/>
    <cellStyle name="Normal 40 2 2 2 8" xfId="6922" xr:uid="{00000000-0005-0000-0000-00000A1B0000}"/>
    <cellStyle name="Normal 40 2 2 2 8 3" xfId="22024" xr:uid="{00000000-0005-0000-0000-000008560000}"/>
    <cellStyle name="Normal 40 2 2 3" xfId="1949" xr:uid="{00000000-0005-0000-0000-00009D070000}"/>
    <cellStyle name="Normal 40 2 2 3 2" xfId="2370" xr:uid="{00000000-0005-0000-0000-000042090000}"/>
    <cellStyle name="Normal 40 2 2 3 2 2" xfId="3209" xr:uid="{00000000-0005-0000-0000-0000890C0000}"/>
    <cellStyle name="Normal 40 2 2 3 2 2 2" xfId="4899" xr:uid="{00000000-0005-0000-0000-000023130000}"/>
    <cellStyle name="Normal 40 2 2 3 2 2 2 2" xfId="14972" xr:uid="{00000000-0005-0000-0000-00007C3A0000}"/>
    <cellStyle name="Normal 40 2 2 3 2 2 2 2 3" xfId="30070" xr:uid="{00000000-0005-0000-0000-000076750000}"/>
    <cellStyle name="Normal 40 2 2 3 2 2 2 3" xfId="9952" xr:uid="{00000000-0005-0000-0000-0000E0260000}"/>
    <cellStyle name="Normal 40 2 2 3 2 2 2 3 3" xfId="25053" xr:uid="{00000000-0005-0000-0000-0000DD610000}"/>
    <cellStyle name="Normal 40 2 2 3 2 2 2 5" xfId="20040" xr:uid="{00000000-0005-0000-0000-0000484E0000}"/>
    <cellStyle name="Normal 40 2 2 3 2 2 3" xfId="6591" xr:uid="{00000000-0005-0000-0000-0000BF190000}"/>
    <cellStyle name="Normal 40 2 2 3 2 2 3 2" xfId="16643" xr:uid="{00000000-0005-0000-0000-000003410000}"/>
    <cellStyle name="Normal 40 2 2 3 2 2 3 3" xfId="11623" xr:uid="{00000000-0005-0000-0000-0000672D0000}"/>
    <cellStyle name="Normal 40 2 2 3 2 2 3 3 3" xfId="26724" xr:uid="{00000000-0005-0000-0000-000064680000}"/>
    <cellStyle name="Normal 40 2 2 3 2 2 3 5" xfId="21711" xr:uid="{00000000-0005-0000-0000-0000CF540000}"/>
    <cellStyle name="Normal 40 2 2 3 2 2 4" xfId="13301" xr:uid="{00000000-0005-0000-0000-0000F5330000}"/>
    <cellStyle name="Normal 40 2 2 3 2 2 4 3" xfId="28399" xr:uid="{00000000-0005-0000-0000-0000EF6E0000}"/>
    <cellStyle name="Normal 40 2 2 3 2 2 5" xfId="8280" xr:uid="{00000000-0005-0000-0000-000058200000}"/>
    <cellStyle name="Normal 40 2 2 3 2 2 5 3" xfId="23382" xr:uid="{00000000-0005-0000-0000-0000565B0000}"/>
    <cellStyle name="Normal 40 2 2 3 2 2 7" xfId="18369" xr:uid="{00000000-0005-0000-0000-0000C1470000}"/>
    <cellStyle name="Normal 40 2 2 3 2 3" xfId="4062" xr:uid="{00000000-0005-0000-0000-0000DE0F0000}"/>
    <cellStyle name="Normal 40 2 2 3 2 3 2" xfId="14136" xr:uid="{00000000-0005-0000-0000-000038370000}"/>
    <cellStyle name="Normal 40 2 2 3 2 3 2 3" xfId="29234" xr:uid="{00000000-0005-0000-0000-000032720000}"/>
    <cellStyle name="Normal 40 2 2 3 2 3 3" xfId="9116" xr:uid="{00000000-0005-0000-0000-00009C230000}"/>
    <cellStyle name="Normal 40 2 2 3 2 3 3 3" xfId="24217" xr:uid="{00000000-0005-0000-0000-0000995E0000}"/>
    <cellStyle name="Normal 40 2 2 3 2 3 5" xfId="19204" xr:uid="{00000000-0005-0000-0000-0000044B0000}"/>
    <cellStyle name="Normal 40 2 2 3 2 4" xfId="5755" xr:uid="{00000000-0005-0000-0000-00007B160000}"/>
    <cellStyle name="Normal 40 2 2 3 2 4 2" xfId="15807" xr:uid="{00000000-0005-0000-0000-0000BF3D0000}"/>
    <cellStyle name="Normal 40 2 2 3 2 4 2 3" xfId="30905" xr:uid="{00000000-0005-0000-0000-0000B9780000}"/>
    <cellStyle name="Normal 40 2 2 3 2 4 3" xfId="10787" xr:uid="{00000000-0005-0000-0000-0000232A0000}"/>
    <cellStyle name="Normal 40 2 2 3 2 4 3 3" xfId="25888" xr:uid="{00000000-0005-0000-0000-000020650000}"/>
    <cellStyle name="Normal 40 2 2 3 2 4 5" xfId="20875" xr:uid="{00000000-0005-0000-0000-00008B510000}"/>
    <cellStyle name="Normal 40 2 2 3 2 5" xfId="12465" xr:uid="{00000000-0005-0000-0000-0000B1300000}"/>
    <cellStyle name="Normal 40 2 2 3 2 5 3" xfId="27563" xr:uid="{00000000-0005-0000-0000-0000AB6B0000}"/>
    <cellStyle name="Normal 40 2 2 3 2 6" xfId="7444" xr:uid="{00000000-0005-0000-0000-0000141D0000}"/>
    <cellStyle name="Normal 40 2 2 3 2 6 3" xfId="22546" xr:uid="{00000000-0005-0000-0000-000012580000}"/>
    <cellStyle name="Normal 40 2 2 3 2 8" xfId="17533" xr:uid="{00000000-0005-0000-0000-00007D440000}"/>
    <cellStyle name="Normal 40 2 2 3 3" xfId="2791" xr:uid="{00000000-0005-0000-0000-0000E70A0000}"/>
    <cellStyle name="Normal 40 2 2 3 3 2" xfId="4481" xr:uid="{00000000-0005-0000-0000-000081110000}"/>
    <cellStyle name="Normal 40 2 2 3 3 2 2" xfId="14554" xr:uid="{00000000-0005-0000-0000-0000DA380000}"/>
    <cellStyle name="Normal 40 2 2 3 3 2 2 3" xfId="29652" xr:uid="{00000000-0005-0000-0000-0000D4730000}"/>
    <cellStyle name="Normal 40 2 2 3 3 2 3" xfId="9534" xr:uid="{00000000-0005-0000-0000-00003E250000}"/>
    <cellStyle name="Normal 40 2 2 3 3 2 3 3" xfId="24635" xr:uid="{00000000-0005-0000-0000-00003B600000}"/>
    <cellStyle name="Normal 40 2 2 3 3 2 5" xfId="19622" xr:uid="{00000000-0005-0000-0000-0000A64C0000}"/>
    <cellStyle name="Normal 40 2 2 3 3 3" xfId="6173" xr:uid="{00000000-0005-0000-0000-00001D180000}"/>
    <cellStyle name="Normal 40 2 2 3 3 3 2" xfId="16225" xr:uid="{00000000-0005-0000-0000-0000613F0000}"/>
    <cellStyle name="Normal 40 2 2 3 3 3 3" xfId="11205" xr:uid="{00000000-0005-0000-0000-0000C52B0000}"/>
    <cellStyle name="Normal 40 2 2 3 3 3 3 3" xfId="26306" xr:uid="{00000000-0005-0000-0000-0000C2660000}"/>
    <cellStyle name="Normal 40 2 2 3 3 3 5" xfId="21293" xr:uid="{00000000-0005-0000-0000-00002D530000}"/>
    <cellStyle name="Normal 40 2 2 3 3 4" xfId="12883" xr:uid="{00000000-0005-0000-0000-000053320000}"/>
    <cellStyle name="Normal 40 2 2 3 3 4 3" xfId="27981" xr:uid="{00000000-0005-0000-0000-00004D6D0000}"/>
    <cellStyle name="Normal 40 2 2 3 3 5" xfId="7862" xr:uid="{00000000-0005-0000-0000-0000B61E0000}"/>
    <cellStyle name="Normal 40 2 2 3 3 5 3" xfId="22964" xr:uid="{00000000-0005-0000-0000-0000B4590000}"/>
    <cellStyle name="Normal 40 2 2 3 3 7" xfId="17951" xr:uid="{00000000-0005-0000-0000-00001F460000}"/>
    <cellStyle name="Normal 40 2 2 3 4" xfId="3644" xr:uid="{00000000-0005-0000-0000-00003C0E0000}"/>
    <cellStyle name="Normal 40 2 2 3 4 2" xfId="13718" xr:uid="{00000000-0005-0000-0000-000096350000}"/>
    <cellStyle name="Normal 40 2 2 3 4 2 3" xfId="28816" xr:uid="{00000000-0005-0000-0000-000090700000}"/>
    <cellStyle name="Normal 40 2 2 3 4 3" xfId="8698" xr:uid="{00000000-0005-0000-0000-0000FA210000}"/>
    <cellStyle name="Normal 40 2 2 3 4 3 3" xfId="23799" xr:uid="{00000000-0005-0000-0000-0000F75C0000}"/>
    <cellStyle name="Normal 40 2 2 3 4 5" xfId="18786" xr:uid="{00000000-0005-0000-0000-000062490000}"/>
    <cellStyle name="Normal 40 2 2 3 5" xfId="5337" xr:uid="{00000000-0005-0000-0000-0000D9140000}"/>
    <cellStyle name="Normal 40 2 2 3 5 2" xfId="15389" xr:uid="{00000000-0005-0000-0000-00001D3C0000}"/>
    <cellStyle name="Normal 40 2 2 3 5 2 3" xfId="30487" xr:uid="{00000000-0005-0000-0000-000017770000}"/>
    <cellStyle name="Normal 40 2 2 3 5 3" xfId="10369" xr:uid="{00000000-0005-0000-0000-000081280000}"/>
    <cellStyle name="Normal 40 2 2 3 5 3 3" xfId="25470" xr:uid="{00000000-0005-0000-0000-00007E630000}"/>
    <cellStyle name="Normal 40 2 2 3 5 5" xfId="20457" xr:uid="{00000000-0005-0000-0000-0000E94F0000}"/>
    <cellStyle name="Normal 40 2 2 3 6" xfId="12047" xr:uid="{00000000-0005-0000-0000-00000F2F0000}"/>
    <cellStyle name="Normal 40 2 2 3 6 3" xfId="27145" xr:uid="{00000000-0005-0000-0000-0000096A0000}"/>
    <cellStyle name="Normal 40 2 2 3 7" xfId="7026" xr:uid="{00000000-0005-0000-0000-0000721B0000}"/>
    <cellStyle name="Normal 40 2 2 3 7 3" xfId="22128" xr:uid="{00000000-0005-0000-0000-000070560000}"/>
    <cellStyle name="Normal 40 2 2 3 9" xfId="17115" xr:uid="{00000000-0005-0000-0000-0000DB420000}"/>
    <cellStyle name="Normal 40 2 2 4" xfId="2162" xr:uid="{00000000-0005-0000-0000-000072080000}"/>
    <cellStyle name="Normal 40 2 2 4 2" xfId="3001" xr:uid="{00000000-0005-0000-0000-0000B90B0000}"/>
    <cellStyle name="Normal 40 2 2 4 2 2" xfId="4691" xr:uid="{00000000-0005-0000-0000-000053120000}"/>
    <cellStyle name="Normal 40 2 2 4 2 2 2" xfId="14764" xr:uid="{00000000-0005-0000-0000-0000AC390000}"/>
    <cellStyle name="Normal 40 2 2 4 2 2 2 3" xfId="29862" xr:uid="{00000000-0005-0000-0000-0000A6740000}"/>
    <cellStyle name="Normal 40 2 2 4 2 2 3" xfId="9744" xr:uid="{00000000-0005-0000-0000-000010260000}"/>
    <cellStyle name="Normal 40 2 2 4 2 2 3 3" xfId="24845" xr:uid="{00000000-0005-0000-0000-00000D610000}"/>
    <cellStyle name="Normal 40 2 2 4 2 2 5" xfId="19832" xr:uid="{00000000-0005-0000-0000-0000784D0000}"/>
    <cellStyle name="Normal 40 2 2 4 2 3" xfId="6383" xr:uid="{00000000-0005-0000-0000-0000EF180000}"/>
    <cellStyle name="Normal 40 2 2 4 2 3 2" xfId="16435" xr:uid="{00000000-0005-0000-0000-000033400000}"/>
    <cellStyle name="Normal 40 2 2 4 2 3 3" xfId="11415" xr:uid="{00000000-0005-0000-0000-0000972C0000}"/>
    <cellStyle name="Normal 40 2 2 4 2 3 3 3" xfId="26516" xr:uid="{00000000-0005-0000-0000-000094670000}"/>
    <cellStyle name="Normal 40 2 2 4 2 3 5" xfId="21503" xr:uid="{00000000-0005-0000-0000-0000FF530000}"/>
    <cellStyle name="Normal 40 2 2 4 2 4" xfId="13093" xr:uid="{00000000-0005-0000-0000-000025330000}"/>
    <cellStyle name="Normal 40 2 2 4 2 4 3" xfId="28191" xr:uid="{00000000-0005-0000-0000-00001F6E0000}"/>
    <cellStyle name="Normal 40 2 2 4 2 5" xfId="8072" xr:uid="{00000000-0005-0000-0000-0000881F0000}"/>
    <cellStyle name="Normal 40 2 2 4 2 5 3" xfId="23174" xr:uid="{00000000-0005-0000-0000-0000865A0000}"/>
    <cellStyle name="Normal 40 2 2 4 2 7" xfId="18161" xr:uid="{00000000-0005-0000-0000-0000F1460000}"/>
    <cellStyle name="Normal 40 2 2 4 3" xfId="3854" xr:uid="{00000000-0005-0000-0000-00000E0F0000}"/>
    <cellStyle name="Normal 40 2 2 4 3 2" xfId="13928" xr:uid="{00000000-0005-0000-0000-000068360000}"/>
    <cellStyle name="Normal 40 2 2 4 3 2 3" xfId="29026" xr:uid="{00000000-0005-0000-0000-000062710000}"/>
    <cellStyle name="Normal 40 2 2 4 3 3" xfId="8908" xr:uid="{00000000-0005-0000-0000-0000CC220000}"/>
    <cellStyle name="Normal 40 2 2 4 3 3 3" xfId="24009" xr:uid="{00000000-0005-0000-0000-0000C95D0000}"/>
    <cellStyle name="Normal 40 2 2 4 3 5" xfId="18996" xr:uid="{00000000-0005-0000-0000-0000344A0000}"/>
    <cellStyle name="Normal 40 2 2 4 4" xfId="5547" xr:uid="{00000000-0005-0000-0000-0000AB150000}"/>
    <cellStyle name="Normal 40 2 2 4 4 2" xfId="15599" xr:uid="{00000000-0005-0000-0000-0000EF3C0000}"/>
    <cellStyle name="Normal 40 2 2 4 4 2 3" xfId="30697" xr:uid="{00000000-0005-0000-0000-0000E9770000}"/>
    <cellStyle name="Normal 40 2 2 4 4 3" xfId="10579" xr:uid="{00000000-0005-0000-0000-000053290000}"/>
    <cellStyle name="Normal 40 2 2 4 4 3 3" xfId="25680" xr:uid="{00000000-0005-0000-0000-000050640000}"/>
    <cellStyle name="Normal 40 2 2 4 4 5" xfId="20667" xr:uid="{00000000-0005-0000-0000-0000BB500000}"/>
    <cellStyle name="Normal 40 2 2 4 5" xfId="12257" xr:uid="{00000000-0005-0000-0000-0000E12F0000}"/>
    <cellStyle name="Normal 40 2 2 4 5 3" xfId="27355" xr:uid="{00000000-0005-0000-0000-0000DB6A0000}"/>
    <cellStyle name="Normal 40 2 2 4 6" xfId="7236" xr:uid="{00000000-0005-0000-0000-0000441C0000}"/>
    <cellStyle name="Normal 40 2 2 4 6 3" xfId="22338" xr:uid="{00000000-0005-0000-0000-000042570000}"/>
    <cellStyle name="Normal 40 2 2 4 8" xfId="17325" xr:uid="{00000000-0005-0000-0000-0000AD430000}"/>
    <cellStyle name="Normal 40 2 2 5" xfId="2583" xr:uid="{00000000-0005-0000-0000-0000170A0000}"/>
    <cellStyle name="Normal 40 2 2 5 2" xfId="4273" xr:uid="{00000000-0005-0000-0000-0000B1100000}"/>
    <cellStyle name="Normal 40 2 2 5 2 2" xfId="14346" xr:uid="{00000000-0005-0000-0000-00000A380000}"/>
    <cellStyle name="Normal 40 2 2 5 2 2 3" xfId="29444" xr:uid="{00000000-0005-0000-0000-000004730000}"/>
    <cellStyle name="Normal 40 2 2 5 2 3" xfId="9326" xr:uid="{00000000-0005-0000-0000-00006E240000}"/>
    <cellStyle name="Normal 40 2 2 5 2 3 3" xfId="24427" xr:uid="{00000000-0005-0000-0000-00006B5F0000}"/>
    <cellStyle name="Normal 40 2 2 5 2 5" xfId="19414" xr:uid="{00000000-0005-0000-0000-0000D64B0000}"/>
    <cellStyle name="Normal 40 2 2 5 3" xfId="5965" xr:uid="{00000000-0005-0000-0000-00004D170000}"/>
    <cellStyle name="Normal 40 2 2 5 3 2" xfId="16017" xr:uid="{00000000-0005-0000-0000-0000913E0000}"/>
    <cellStyle name="Normal 40 2 2 5 3 3" xfId="10997" xr:uid="{00000000-0005-0000-0000-0000F52A0000}"/>
    <cellStyle name="Normal 40 2 2 5 3 3 3" xfId="26098" xr:uid="{00000000-0005-0000-0000-0000F2650000}"/>
    <cellStyle name="Normal 40 2 2 5 3 5" xfId="21085" xr:uid="{00000000-0005-0000-0000-00005D520000}"/>
    <cellStyle name="Normal 40 2 2 5 4" xfId="12675" xr:uid="{00000000-0005-0000-0000-000083310000}"/>
    <cellStyle name="Normal 40 2 2 5 4 3" xfId="27773" xr:uid="{00000000-0005-0000-0000-00007D6C0000}"/>
    <cellStyle name="Normal 40 2 2 5 5" xfId="7654" xr:uid="{00000000-0005-0000-0000-0000E61D0000}"/>
    <cellStyle name="Normal 40 2 2 5 5 3" xfId="22756" xr:uid="{00000000-0005-0000-0000-0000E4580000}"/>
    <cellStyle name="Normal 40 2 2 5 7" xfId="17743" xr:uid="{00000000-0005-0000-0000-00004F450000}"/>
    <cellStyle name="Normal 40 2 2 6" xfId="3436" xr:uid="{00000000-0005-0000-0000-00006C0D0000}"/>
    <cellStyle name="Normal 40 2 2 6 2" xfId="13510" xr:uid="{00000000-0005-0000-0000-0000C6340000}"/>
    <cellStyle name="Normal 40 2 2 6 2 3" xfId="28608" xr:uid="{00000000-0005-0000-0000-0000C06F0000}"/>
    <cellStyle name="Normal 40 2 2 6 3" xfId="8490" xr:uid="{00000000-0005-0000-0000-00002A210000}"/>
    <cellStyle name="Normal 40 2 2 6 3 3" xfId="23591" xr:uid="{00000000-0005-0000-0000-0000275C0000}"/>
    <cellStyle name="Normal 40 2 2 6 5" xfId="18578" xr:uid="{00000000-0005-0000-0000-000092480000}"/>
    <cellStyle name="Normal 40 2 2 7" xfId="5129" xr:uid="{00000000-0005-0000-0000-000009140000}"/>
    <cellStyle name="Normal 40 2 2 7 2" xfId="15181" xr:uid="{00000000-0005-0000-0000-00004D3B0000}"/>
    <cellStyle name="Normal 40 2 2 7 2 3" xfId="30279" xr:uid="{00000000-0005-0000-0000-000047760000}"/>
    <cellStyle name="Normal 40 2 2 7 3" xfId="10161" xr:uid="{00000000-0005-0000-0000-0000B1270000}"/>
    <cellStyle name="Normal 40 2 2 7 3 3" xfId="25262" xr:uid="{00000000-0005-0000-0000-0000AE620000}"/>
    <cellStyle name="Normal 40 2 2 7 5" xfId="20249" xr:uid="{00000000-0005-0000-0000-0000194F0000}"/>
    <cellStyle name="Normal 40 2 2 8" xfId="11839" xr:uid="{00000000-0005-0000-0000-00003F2E0000}"/>
    <cellStyle name="Normal 40 2 2 8 3" xfId="26937" xr:uid="{00000000-0005-0000-0000-000039690000}"/>
    <cellStyle name="Normal 40 2 2 9" xfId="6818" xr:uid="{00000000-0005-0000-0000-0000A21A0000}"/>
    <cellStyle name="Normal 40 2 2 9 3" xfId="21920" xr:uid="{00000000-0005-0000-0000-0000A0550000}"/>
    <cellStyle name="Normal 40 2 3" xfId="1782" xr:uid="{00000000-0005-0000-0000-0000F6060000}"/>
    <cellStyle name="Normal 40 2 3 10" xfId="16959" xr:uid="{00000000-0005-0000-0000-00003F420000}"/>
    <cellStyle name="Normal 40 2 3 2" xfId="2001" xr:uid="{00000000-0005-0000-0000-0000D1070000}"/>
    <cellStyle name="Normal 40 2 3 2 2" xfId="2422" xr:uid="{00000000-0005-0000-0000-000076090000}"/>
    <cellStyle name="Normal 40 2 3 2 2 2" xfId="3261" xr:uid="{00000000-0005-0000-0000-0000BD0C0000}"/>
    <cellStyle name="Normal 40 2 3 2 2 2 2" xfId="4951" xr:uid="{00000000-0005-0000-0000-000057130000}"/>
    <cellStyle name="Normal 40 2 3 2 2 2 2 2" xfId="15024" xr:uid="{00000000-0005-0000-0000-0000B03A0000}"/>
    <cellStyle name="Normal 40 2 3 2 2 2 2 2 3" xfId="30122" xr:uid="{00000000-0005-0000-0000-0000AA750000}"/>
    <cellStyle name="Normal 40 2 3 2 2 2 2 3" xfId="10004" xr:uid="{00000000-0005-0000-0000-000014270000}"/>
    <cellStyle name="Normal 40 2 3 2 2 2 2 3 3" xfId="25105" xr:uid="{00000000-0005-0000-0000-000011620000}"/>
    <cellStyle name="Normal 40 2 3 2 2 2 2 5" xfId="20092" xr:uid="{00000000-0005-0000-0000-00007C4E0000}"/>
    <cellStyle name="Normal 40 2 3 2 2 2 3" xfId="6643" xr:uid="{00000000-0005-0000-0000-0000F3190000}"/>
    <cellStyle name="Normal 40 2 3 2 2 2 3 2" xfId="16695" xr:uid="{00000000-0005-0000-0000-000037410000}"/>
    <cellStyle name="Normal 40 2 3 2 2 2 3 3" xfId="11675" xr:uid="{00000000-0005-0000-0000-00009B2D0000}"/>
    <cellStyle name="Normal 40 2 3 2 2 2 3 3 3" xfId="26776" xr:uid="{00000000-0005-0000-0000-000098680000}"/>
    <cellStyle name="Normal 40 2 3 2 2 2 3 5" xfId="21763" xr:uid="{00000000-0005-0000-0000-000003550000}"/>
    <cellStyle name="Normal 40 2 3 2 2 2 4" xfId="13353" xr:uid="{00000000-0005-0000-0000-000029340000}"/>
    <cellStyle name="Normal 40 2 3 2 2 2 4 3" xfId="28451" xr:uid="{00000000-0005-0000-0000-0000236F0000}"/>
    <cellStyle name="Normal 40 2 3 2 2 2 5" xfId="8332" xr:uid="{00000000-0005-0000-0000-00008C200000}"/>
    <cellStyle name="Normal 40 2 3 2 2 2 5 3" xfId="23434" xr:uid="{00000000-0005-0000-0000-00008A5B0000}"/>
    <cellStyle name="Normal 40 2 3 2 2 2 7" xfId="18421" xr:uid="{00000000-0005-0000-0000-0000F5470000}"/>
    <cellStyle name="Normal 40 2 3 2 2 3" xfId="4114" xr:uid="{00000000-0005-0000-0000-000012100000}"/>
    <cellStyle name="Normal 40 2 3 2 2 3 2" xfId="14188" xr:uid="{00000000-0005-0000-0000-00006C370000}"/>
    <cellStyle name="Normal 40 2 3 2 2 3 2 3" xfId="29286" xr:uid="{00000000-0005-0000-0000-000066720000}"/>
    <cellStyle name="Normal 40 2 3 2 2 3 3" xfId="9168" xr:uid="{00000000-0005-0000-0000-0000D0230000}"/>
    <cellStyle name="Normal 40 2 3 2 2 3 3 3" xfId="24269" xr:uid="{00000000-0005-0000-0000-0000CD5E0000}"/>
    <cellStyle name="Normal 40 2 3 2 2 3 5" xfId="19256" xr:uid="{00000000-0005-0000-0000-0000384B0000}"/>
    <cellStyle name="Normal 40 2 3 2 2 4" xfId="5807" xr:uid="{00000000-0005-0000-0000-0000AF160000}"/>
    <cellStyle name="Normal 40 2 3 2 2 4 2" xfId="15859" xr:uid="{00000000-0005-0000-0000-0000F33D0000}"/>
    <cellStyle name="Normal 40 2 3 2 2 4 3" xfId="10839" xr:uid="{00000000-0005-0000-0000-0000572A0000}"/>
    <cellStyle name="Normal 40 2 3 2 2 4 3 3" xfId="25940" xr:uid="{00000000-0005-0000-0000-000054650000}"/>
    <cellStyle name="Normal 40 2 3 2 2 4 5" xfId="20927" xr:uid="{00000000-0005-0000-0000-0000BF510000}"/>
    <cellStyle name="Normal 40 2 3 2 2 5" xfId="12517" xr:uid="{00000000-0005-0000-0000-0000E5300000}"/>
    <cellStyle name="Normal 40 2 3 2 2 5 3" xfId="27615" xr:uid="{00000000-0005-0000-0000-0000DF6B0000}"/>
    <cellStyle name="Normal 40 2 3 2 2 6" xfId="7496" xr:uid="{00000000-0005-0000-0000-0000481D0000}"/>
    <cellStyle name="Normal 40 2 3 2 2 6 3" xfId="22598" xr:uid="{00000000-0005-0000-0000-000046580000}"/>
    <cellStyle name="Normal 40 2 3 2 2 8" xfId="17585" xr:uid="{00000000-0005-0000-0000-0000B1440000}"/>
    <cellStyle name="Normal 40 2 3 2 3" xfId="2843" xr:uid="{00000000-0005-0000-0000-00001B0B0000}"/>
    <cellStyle name="Normal 40 2 3 2 3 2" xfId="4533" xr:uid="{00000000-0005-0000-0000-0000B5110000}"/>
    <cellStyle name="Normal 40 2 3 2 3 2 2" xfId="14606" xr:uid="{00000000-0005-0000-0000-00000E390000}"/>
    <cellStyle name="Normal 40 2 3 2 3 2 2 3" xfId="29704" xr:uid="{00000000-0005-0000-0000-000008740000}"/>
    <cellStyle name="Normal 40 2 3 2 3 2 3" xfId="9586" xr:uid="{00000000-0005-0000-0000-000072250000}"/>
    <cellStyle name="Normal 40 2 3 2 3 2 3 3" xfId="24687" xr:uid="{00000000-0005-0000-0000-00006F600000}"/>
    <cellStyle name="Normal 40 2 3 2 3 2 5" xfId="19674" xr:uid="{00000000-0005-0000-0000-0000DA4C0000}"/>
    <cellStyle name="Normal 40 2 3 2 3 3" xfId="6225" xr:uid="{00000000-0005-0000-0000-000051180000}"/>
    <cellStyle name="Normal 40 2 3 2 3 3 2" xfId="16277" xr:uid="{00000000-0005-0000-0000-0000953F0000}"/>
    <cellStyle name="Normal 40 2 3 2 3 3 3" xfId="11257" xr:uid="{00000000-0005-0000-0000-0000F92B0000}"/>
    <cellStyle name="Normal 40 2 3 2 3 3 3 3" xfId="26358" xr:uid="{00000000-0005-0000-0000-0000F6660000}"/>
    <cellStyle name="Normal 40 2 3 2 3 3 5" xfId="21345" xr:uid="{00000000-0005-0000-0000-000061530000}"/>
    <cellStyle name="Normal 40 2 3 2 3 4" xfId="12935" xr:uid="{00000000-0005-0000-0000-000087320000}"/>
    <cellStyle name="Normal 40 2 3 2 3 4 3" xfId="28033" xr:uid="{00000000-0005-0000-0000-0000816D0000}"/>
    <cellStyle name="Normal 40 2 3 2 3 5" xfId="7914" xr:uid="{00000000-0005-0000-0000-0000EA1E0000}"/>
    <cellStyle name="Normal 40 2 3 2 3 5 3" xfId="23016" xr:uid="{00000000-0005-0000-0000-0000E8590000}"/>
    <cellStyle name="Normal 40 2 3 2 3 7" xfId="18003" xr:uid="{00000000-0005-0000-0000-000053460000}"/>
    <cellStyle name="Normal 40 2 3 2 4" xfId="3696" xr:uid="{00000000-0005-0000-0000-0000700E0000}"/>
    <cellStyle name="Normal 40 2 3 2 4 2" xfId="13770" xr:uid="{00000000-0005-0000-0000-0000CA350000}"/>
    <cellStyle name="Normal 40 2 3 2 4 2 3" xfId="28868" xr:uid="{00000000-0005-0000-0000-0000C4700000}"/>
    <cellStyle name="Normal 40 2 3 2 4 3" xfId="8750" xr:uid="{00000000-0005-0000-0000-00002E220000}"/>
    <cellStyle name="Normal 40 2 3 2 4 3 3" xfId="23851" xr:uid="{00000000-0005-0000-0000-00002B5D0000}"/>
    <cellStyle name="Normal 40 2 3 2 4 5" xfId="18838" xr:uid="{00000000-0005-0000-0000-000096490000}"/>
    <cellStyle name="Normal 40 2 3 2 5" xfId="5389" xr:uid="{00000000-0005-0000-0000-00000D150000}"/>
    <cellStyle name="Normal 40 2 3 2 5 2" xfId="15441" xr:uid="{00000000-0005-0000-0000-0000513C0000}"/>
    <cellStyle name="Normal 40 2 3 2 5 2 3" xfId="30539" xr:uid="{00000000-0005-0000-0000-00004B770000}"/>
    <cellStyle name="Normal 40 2 3 2 5 3" xfId="10421" xr:uid="{00000000-0005-0000-0000-0000B5280000}"/>
    <cellStyle name="Normal 40 2 3 2 5 3 3" xfId="25522" xr:uid="{00000000-0005-0000-0000-0000B2630000}"/>
    <cellStyle name="Normal 40 2 3 2 5 5" xfId="20509" xr:uid="{00000000-0005-0000-0000-00001D500000}"/>
    <cellStyle name="Normal 40 2 3 2 6" xfId="12099" xr:uid="{00000000-0005-0000-0000-0000432F0000}"/>
    <cellStyle name="Normal 40 2 3 2 6 3" xfId="27197" xr:uid="{00000000-0005-0000-0000-00003D6A0000}"/>
    <cellStyle name="Normal 40 2 3 2 7" xfId="7078" xr:uid="{00000000-0005-0000-0000-0000A61B0000}"/>
    <cellStyle name="Normal 40 2 3 2 7 3" xfId="22180" xr:uid="{00000000-0005-0000-0000-0000A4560000}"/>
    <cellStyle name="Normal 40 2 3 2 9" xfId="17167" xr:uid="{00000000-0005-0000-0000-00000F430000}"/>
    <cellStyle name="Normal 40 2 3 3" xfId="2214" xr:uid="{00000000-0005-0000-0000-0000A6080000}"/>
    <cellStyle name="Normal 40 2 3 3 2" xfId="3053" xr:uid="{00000000-0005-0000-0000-0000ED0B0000}"/>
    <cellStyle name="Normal 40 2 3 3 2 2" xfId="4743" xr:uid="{00000000-0005-0000-0000-000087120000}"/>
    <cellStyle name="Normal 40 2 3 3 2 2 2" xfId="14816" xr:uid="{00000000-0005-0000-0000-0000E0390000}"/>
    <cellStyle name="Normal 40 2 3 3 2 2 2 3" xfId="29914" xr:uid="{00000000-0005-0000-0000-0000DA740000}"/>
    <cellStyle name="Normal 40 2 3 3 2 2 3" xfId="9796" xr:uid="{00000000-0005-0000-0000-000044260000}"/>
    <cellStyle name="Normal 40 2 3 3 2 2 3 3" xfId="24897" xr:uid="{00000000-0005-0000-0000-000041610000}"/>
    <cellStyle name="Normal 40 2 3 3 2 2 5" xfId="19884" xr:uid="{00000000-0005-0000-0000-0000AC4D0000}"/>
    <cellStyle name="Normal 40 2 3 3 2 3" xfId="6435" xr:uid="{00000000-0005-0000-0000-000023190000}"/>
    <cellStyle name="Normal 40 2 3 3 2 3 2" xfId="16487" xr:uid="{00000000-0005-0000-0000-000067400000}"/>
    <cellStyle name="Normal 40 2 3 3 2 3 3" xfId="11467" xr:uid="{00000000-0005-0000-0000-0000CB2C0000}"/>
    <cellStyle name="Normal 40 2 3 3 2 3 3 3" xfId="26568" xr:uid="{00000000-0005-0000-0000-0000C8670000}"/>
    <cellStyle name="Normal 40 2 3 3 2 3 5" xfId="21555" xr:uid="{00000000-0005-0000-0000-000033540000}"/>
    <cellStyle name="Normal 40 2 3 3 2 4" xfId="13145" xr:uid="{00000000-0005-0000-0000-000059330000}"/>
    <cellStyle name="Normal 40 2 3 3 2 4 3" xfId="28243" xr:uid="{00000000-0005-0000-0000-0000536E0000}"/>
    <cellStyle name="Normal 40 2 3 3 2 5" xfId="8124" xr:uid="{00000000-0005-0000-0000-0000BC1F0000}"/>
    <cellStyle name="Normal 40 2 3 3 2 5 3" xfId="23226" xr:uid="{00000000-0005-0000-0000-0000BA5A0000}"/>
    <cellStyle name="Normal 40 2 3 3 2 7" xfId="18213" xr:uid="{00000000-0005-0000-0000-000025470000}"/>
    <cellStyle name="Normal 40 2 3 3 3" xfId="3906" xr:uid="{00000000-0005-0000-0000-0000420F0000}"/>
    <cellStyle name="Normal 40 2 3 3 3 2" xfId="13980" xr:uid="{00000000-0005-0000-0000-00009C360000}"/>
    <cellStyle name="Normal 40 2 3 3 3 2 3" xfId="29078" xr:uid="{00000000-0005-0000-0000-000096710000}"/>
    <cellStyle name="Normal 40 2 3 3 3 3" xfId="8960" xr:uid="{00000000-0005-0000-0000-000000230000}"/>
    <cellStyle name="Normal 40 2 3 3 3 3 3" xfId="24061" xr:uid="{00000000-0005-0000-0000-0000FD5D0000}"/>
    <cellStyle name="Normal 40 2 3 3 3 5" xfId="19048" xr:uid="{00000000-0005-0000-0000-0000684A0000}"/>
    <cellStyle name="Normal 40 2 3 3 4" xfId="5599" xr:uid="{00000000-0005-0000-0000-0000DF150000}"/>
    <cellStyle name="Normal 40 2 3 3 4 2" xfId="15651" xr:uid="{00000000-0005-0000-0000-0000233D0000}"/>
    <cellStyle name="Normal 40 2 3 3 4 2 3" xfId="30749" xr:uid="{00000000-0005-0000-0000-00001D780000}"/>
    <cellStyle name="Normal 40 2 3 3 4 3" xfId="10631" xr:uid="{00000000-0005-0000-0000-000087290000}"/>
    <cellStyle name="Normal 40 2 3 3 4 3 3" xfId="25732" xr:uid="{00000000-0005-0000-0000-000084640000}"/>
    <cellStyle name="Normal 40 2 3 3 4 5" xfId="20719" xr:uid="{00000000-0005-0000-0000-0000EF500000}"/>
    <cellStyle name="Normal 40 2 3 3 5" xfId="12309" xr:uid="{00000000-0005-0000-0000-000015300000}"/>
    <cellStyle name="Normal 40 2 3 3 5 3" xfId="27407" xr:uid="{00000000-0005-0000-0000-00000F6B0000}"/>
    <cellStyle name="Normal 40 2 3 3 6" xfId="7288" xr:uid="{00000000-0005-0000-0000-0000781C0000}"/>
    <cellStyle name="Normal 40 2 3 3 6 3" xfId="22390" xr:uid="{00000000-0005-0000-0000-000076570000}"/>
    <cellStyle name="Normal 40 2 3 3 8" xfId="17377" xr:uid="{00000000-0005-0000-0000-0000E1430000}"/>
    <cellStyle name="Normal 40 2 3 4" xfId="2635" xr:uid="{00000000-0005-0000-0000-00004B0A0000}"/>
    <cellStyle name="Normal 40 2 3 4 2" xfId="4325" xr:uid="{00000000-0005-0000-0000-0000E5100000}"/>
    <cellStyle name="Normal 40 2 3 4 2 2" xfId="14398" xr:uid="{00000000-0005-0000-0000-00003E380000}"/>
    <cellStyle name="Normal 40 2 3 4 2 2 3" xfId="29496" xr:uid="{00000000-0005-0000-0000-000038730000}"/>
    <cellStyle name="Normal 40 2 3 4 2 3" xfId="9378" xr:uid="{00000000-0005-0000-0000-0000A2240000}"/>
    <cellStyle name="Normal 40 2 3 4 2 3 3" xfId="24479" xr:uid="{00000000-0005-0000-0000-00009F5F0000}"/>
    <cellStyle name="Normal 40 2 3 4 2 5" xfId="19466" xr:uid="{00000000-0005-0000-0000-00000A4C0000}"/>
    <cellStyle name="Normal 40 2 3 4 3" xfId="6017" xr:uid="{00000000-0005-0000-0000-000081170000}"/>
    <cellStyle name="Normal 40 2 3 4 3 2" xfId="16069" xr:uid="{00000000-0005-0000-0000-0000C53E0000}"/>
    <cellStyle name="Normal 40 2 3 4 3 3" xfId="11049" xr:uid="{00000000-0005-0000-0000-0000292B0000}"/>
    <cellStyle name="Normal 40 2 3 4 3 3 3" xfId="26150" xr:uid="{00000000-0005-0000-0000-000026660000}"/>
    <cellStyle name="Normal 40 2 3 4 3 5" xfId="21137" xr:uid="{00000000-0005-0000-0000-000091520000}"/>
    <cellStyle name="Normal 40 2 3 4 4" xfId="12727" xr:uid="{00000000-0005-0000-0000-0000B7310000}"/>
    <cellStyle name="Normal 40 2 3 4 4 3" xfId="27825" xr:uid="{00000000-0005-0000-0000-0000B16C0000}"/>
    <cellStyle name="Normal 40 2 3 4 5" xfId="7706" xr:uid="{00000000-0005-0000-0000-00001A1E0000}"/>
    <cellStyle name="Normal 40 2 3 4 5 3" xfId="22808" xr:uid="{00000000-0005-0000-0000-000018590000}"/>
    <cellStyle name="Normal 40 2 3 4 7" xfId="17795" xr:uid="{00000000-0005-0000-0000-000083450000}"/>
    <cellStyle name="Normal 40 2 3 5" xfId="3488" xr:uid="{00000000-0005-0000-0000-0000A00D0000}"/>
    <cellStyle name="Normal 40 2 3 5 2" xfId="13562" xr:uid="{00000000-0005-0000-0000-0000FA340000}"/>
    <cellStyle name="Normal 40 2 3 5 2 3" xfId="28660" xr:uid="{00000000-0005-0000-0000-0000F46F0000}"/>
    <cellStyle name="Normal 40 2 3 5 3" xfId="8542" xr:uid="{00000000-0005-0000-0000-00005E210000}"/>
    <cellStyle name="Normal 40 2 3 5 3 3" xfId="23643" xr:uid="{00000000-0005-0000-0000-00005B5C0000}"/>
    <cellStyle name="Normal 40 2 3 5 5" xfId="18630" xr:uid="{00000000-0005-0000-0000-0000C6480000}"/>
    <cellStyle name="Normal 40 2 3 6" xfId="5181" xr:uid="{00000000-0005-0000-0000-00003D140000}"/>
    <cellStyle name="Normal 40 2 3 6 2" xfId="15233" xr:uid="{00000000-0005-0000-0000-0000813B0000}"/>
    <cellStyle name="Normal 40 2 3 6 2 3" xfId="30331" xr:uid="{00000000-0005-0000-0000-00007B760000}"/>
    <cellStyle name="Normal 40 2 3 6 3" xfId="10213" xr:uid="{00000000-0005-0000-0000-0000E5270000}"/>
    <cellStyle name="Normal 40 2 3 6 3 3" xfId="25314" xr:uid="{00000000-0005-0000-0000-0000E2620000}"/>
    <cellStyle name="Normal 40 2 3 6 5" xfId="20301" xr:uid="{00000000-0005-0000-0000-00004D4F0000}"/>
    <cellStyle name="Normal 40 2 3 7" xfId="11891" xr:uid="{00000000-0005-0000-0000-0000732E0000}"/>
    <cellStyle name="Normal 40 2 3 7 3" xfId="26989" xr:uid="{00000000-0005-0000-0000-00006D690000}"/>
    <cellStyle name="Normal 40 2 3 8" xfId="6870" xr:uid="{00000000-0005-0000-0000-0000D61A0000}"/>
    <cellStyle name="Normal 40 2 3 8 3" xfId="21972" xr:uid="{00000000-0005-0000-0000-0000D4550000}"/>
    <cellStyle name="Normal 40 2 4" xfId="1895" xr:uid="{00000000-0005-0000-0000-000067070000}"/>
    <cellStyle name="Normal 40 2 4 2" xfId="2318" xr:uid="{00000000-0005-0000-0000-00000E090000}"/>
    <cellStyle name="Normal 40 2 4 2 2" xfId="3157" xr:uid="{00000000-0005-0000-0000-0000550C0000}"/>
    <cellStyle name="Normal 40 2 4 2 2 2" xfId="4847" xr:uid="{00000000-0005-0000-0000-0000EF120000}"/>
    <cellStyle name="Normal 40 2 4 2 2 2 2" xfId="14920" xr:uid="{00000000-0005-0000-0000-0000483A0000}"/>
    <cellStyle name="Normal 40 2 4 2 2 2 2 3" xfId="30018" xr:uid="{00000000-0005-0000-0000-000042750000}"/>
    <cellStyle name="Normal 40 2 4 2 2 2 3" xfId="9900" xr:uid="{00000000-0005-0000-0000-0000AC260000}"/>
    <cellStyle name="Normal 40 2 4 2 2 2 3 3" xfId="25001" xr:uid="{00000000-0005-0000-0000-0000A9610000}"/>
    <cellStyle name="Normal 40 2 4 2 2 2 5" xfId="19988" xr:uid="{00000000-0005-0000-0000-0000144E0000}"/>
    <cellStyle name="Normal 40 2 4 2 2 3" xfId="6539" xr:uid="{00000000-0005-0000-0000-00008B190000}"/>
    <cellStyle name="Normal 40 2 4 2 2 3 2" xfId="16591" xr:uid="{00000000-0005-0000-0000-0000CF400000}"/>
    <cellStyle name="Normal 40 2 4 2 2 3 3" xfId="11571" xr:uid="{00000000-0005-0000-0000-0000332D0000}"/>
    <cellStyle name="Normal 40 2 4 2 2 3 3 3" xfId="26672" xr:uid="{00000000-0005-0000-0000-000030680000}"/>
    <cellStyle name="Normal 40 2 4 2 2 3 5" xfId="21659" xr:uid="{00000000-0005-0000-0000-00009B540000}"/>
    <cellStyle name="Normal 40 2 4 2 2 4" xfId="13249" xr:uid="{00000000-0005-0000-0000-0000C1330000}"/>
    <cellStyle name="Normal 40 2 4 2 2 4 3" xfId="28347" xr:uid="{00000000-0005-0000-0000-0000BB6E0000}"/>
    <cellStyle name="Normal 40 2 4 2 2 5" xfId="8228" xr:uid="{00000000-0005-0000-0000-000024200000}"/>
    <cellStyle name="Normal 40 2 4 2 2 5 3" xfId="23330" xr:uid="{00000000-0005-0000-0000-0000225B0000}"/>
    <cellStyle name="Normal 40 2 4 2 2 7" xfId="18317" xr:uid="{00000000-0005-0000-0000-00008D470000}"/>
    <cellStyle name="Normal 40 2 4 2 3" xfId="4010" xr:uid="{00000000-0005-0000-0000-0000AA0F0000}"/>
    <cellStyle name="Normal 40 2 4 2 3 2" xfId="14084" xr:uid="{00000000-0005-0000-0000-000004370000}"/>
    <cellStyle name="Normal 40 2 4 2 3 2 3" xfId="29182" xr:uid="{00000000-0005-0000-0000-0000FE710000}"/>
    <cellStyle name="Normal 40 2 4 2 3 3" xfId="9064" xr:uid="{00000000-0005-0000-0000-000068230000}"/>
    <cellStyle name="Normal 40 2 4 2 3 3 3" xfId="24165" xr:uid="{00000000-0005-0000-0000-0000655E0000}"/>
    <cellStyle name="Normal 40 2 4 2 3 5" xfId="19152" xr:uid="{00000000-0005-0000-0000-0000D04A0000}"/>
    <cellStyle name="Normal 40 2 4 2 4" xfId="5703" xr:uid="{00000000-0005-0000-0000-000047160000}"/>
    <cellStyle name="Normal 40 2 4 2 4 2" xfId="15755" xr:uid="{00000000-0005-0000-0000-00008B3D0000}"/>
    <cellStyle name="Normal 40 2 4 2 4 2 3" xfId="30853" xr:uid="{00000000-0005-0000-0000-000085780000}"/>
    <cellStyle name="Normal 40 2 4 2 4 3" xfId="10735" xr:uid="{00000000-0005-0000-0000-0000EF290000}"/>
    <cellStyle name="Normal 40 2 4 2 4 3 3" xfId="25836" xr:uid="{00000000-0005-0000-0000-0000EC640000}"/>
    <cellStyle name="Normal 40 2 4 2 4 5" xfId="20823" xr:uid="{00000000-0005-0000-0000-000057510000}"/>
    <cellStyle name="Normal 40 2 4 2 5" xfId="12413" xr:uid="{00000000-0005-0000-0000-00007D300000}"/>
    <cellStyle name="Normal 40 2 4 2 5 3" xfId="27511" xr:uid="{00000000-0005-0000-0000-0000776B0000}"/>
    <cellStyle name="Normal 40 2 4 2 6" xfId="7392" xr:uid="{00000000-0005-0000-0000-0000E01C0000}"/>
    <cellStyle name="Normal 40 2 4 2 6 3" xfId="22494" xr:uid="{00000000-0005-0000-0000-0000DE570000}"/>
    <cellStyle name="Normal 40 2 4 2 8" xfId="17481" xr:uid="{00000000-0005-0000-0000-000049440000}"/>
    <cellStyle name="Normal 40 2 4 3" xfId="2739" xr:uid="{00000000-0005-0000-0000-0000B30A0000}"/>
    <cellStyle name="Normal 40 2 4 3 2" xfId="4429" xr:uid="{00000000-0005-0000-0000-00004D110000}"/>
    <cellStyle name="Normal 40 2 4 3 2 2" xfId="14502" xr:uid="{00000000-0005-0000-0000-0000A6380000}"/>
    <cellStyle name="Normal 40 2 4 3 2 2 3" xfId="29600" xr:uid="{00000000-0005-0000-0000-0000A0730000}"/>
    <cellStyle name="Normal 40 2 4 3 2 3" xfId="9482" xr:uid="{00000000-0005-0000-0000-00000A250000}"/>
    <cellStyle name="Normal 40 2 4 3 2 3 3" xfId="24583" xr:uid="{00000000-0005-0000-0000-000007600000}"/>
    <cellStyle name="Normal 40 2 4 3 2 5" xfId="19570" xr:uid="{00000000-0005-0000-0000-0000724C0000}"/>
    <cellStyle name="Normal 40 2 4 3 3" xfId="6121" xr:uid="{00000000-0005-0000-0000-0000E9170000}"/>
    <cellStyle name="Normal 40 2 4 3 3 2" xfId="16173" xr:uid="{00000000-0005-0000-0000-00002D3F0000}"/>
    <cellStyle name="Normal 40 2 4 3 3 3" xfId="11153" xr:uid="{00000000-0005-0000-0000-0000912B0000}"/>
    <cellStyle name="Normal 40 2 4 3 3 3 3" xfId="26254" xr:uid="{00000000-0005-0000-0000-00008E660000}"/>
    <cellStyle name="Normal 40 2 4 3 3 5" xfId="21241" xr:uid="{00000000-0005-0000-0000-0000F9520000}"/>
    <cellStyle name="Normal 40 2 4 3 4" xfId="12831" xr:uid="{00000000-0005-0000-0000-00001F320000}"/>
    <cellStyle name="Normal 40 2 4 3 4 3" xfId="27929" xr:uid="{00000000-0005-0000-0000-0000196D0000}"/>
    <cellStyle name="Normal 40 2 4 3 5" xfId="7810" xr:uid="{00000000-0005-0000-0000-0000821E0000}"/>
    <cellStyle name="Normal 40 2 4 3 5 3" xfId="22912" xr:uid="{00000000-0005-0000-0000-000080590000}"/>
    <cellStyle name="Normal 40 2 4 3 7" xfId="17899" xr:uid="{00000000-0005-0000-0000-0000EB450000}"/>
    <cellStyle name="Normal 40 2 4 4" xfId="3592" xr:uid="{00000000-0005-0000-0000-0000080E0000}"/>
    <cellStyle name="Normal 40 2 4 4 2" xfId="13666" xr:uid="{00000000-0005-0000-0000-000062350000}"/>
    <cellStyle name="Normal 40 2 4 4 2 3" xfId="28764" xr:uid="{00000000-0005-0000-0000-00005C700000}"/>
    <cellStyle name="Normal 40 2 4 4 3" xfId="8646" xr:uid="{00000000-0005-0000-0000-0000C6210000}"/>
    <cellStyle name="Normal 40 2 4 4 3 3" xfId="23747" xr:uid="{00000000-0005-0000-0000-0000C35C0000}"/>
    <cellStyle name="Normal 40 2 4 4 5" xfId="18734" xr:uid="{00000000-0005-0000-0000-00002E490000}"/>
    <cellStyle name="Normal 40 2 4 5" xfId="5285" xr:uid="{00000000-0005-0000-0000-0000A5140000}"/>
    <cellStyle name="Normal 40 2 4 5 2" xfId="15337" xr:uid="{00000000-0005-0000-0000-0000E93B0000}"/>
    <cellStyle name="Normal 40 2 4 5 2 3" xfId="30435" xr:uid="{00000000-0005-0000-0000-0000E3760000}"/>
    <cellStyle name="Normal 40 2 4 5 3" xfId="10317" xr:uid="{00000000-0005-0000-0000-00004D280000}"/>
    <cellStyle name="Normal 40 2 4 5 3 3" xfId="25418" xr:uid="{00000000-0005-0000-0000-00004A630000}"/>
    <cellStyle name="Normal 40 2 4 5 5" xfId="20405" xr:uid="{00000000-0005-0000-0000-0000B54F0000}"/>
    <cellStyle name="Normal 40 2 4 6" xfId="11995" xr:uid="{00000000-0005-0000-0000-0000DB2E0000}"/>
    <cellStyle name="Normal 40 2 4 6 3" xfId="27093" xr:uid="{00000000-0005-0000-0000-0000D5690000}"/>
    <cellStyle name="Normal 40 2 4 7" xfId="6974" xr:uid="{00000000-0005-0000-0000-00003E1B0000}"/>
    <cellStyle name="Normal 40 2 4 7 3" xfId="22076" xr:uid="{00000000-0005-0000-0000-00003C560000}"/>
    <cellStyle name="Normal 40 2 4 9" xfId="17063" xr:uid="{00000000-0005-0000-0000-0000A7420000}"/>
    <cellStyle name="Normal 40 2 5" xfId="2108" xr:uid="{00000000-0005-0000-0000-00003C080000}"/>
    <cellStyle name="Normal 40 2 5 2" xfId="2949" xr:uid="{00000000-0005-0000-0000-0000850B0000}"/>
    <cellStyle name="Normal 40 2 5 2 2" xfId="4639" xr:uid="{00000000-0005-0000-0000-00001F120000}"/>
    <cellStyle name="Normal 40 2 5 2 2 2" xfId="14712" xr:uid="{00000000-0005-0000-0000-000078390000}"/>
    <cellStyle name="Normal 40 2 5 2 2 2 3" xfId="29810" xr:uid="{00000000-0005-0000-0000-000072740000}"/>
    <cellStyle name="Normal 40 2 5 2 2 3" xfId="9692" xr:uid="{00000000-0005-0000-0000-0000DC250000}"/>
    <cellStyle name="Normal 40 2 5 2 2 3 3" xfId="24793" xr:uid="{00000000-0005-0000-0000-0000D9600000}"/>
    <cellStyle name="Normal 40 2 5 2 2 5" xfId="19780" xr:uid="{00000000-0005-0000-0000-0000444D0000}"/>
    <cellStyle name="Normal 40 2 5 2 3" xfId="6331" xr:uid="{00000000-0005-0000-0000-0000BB180000}"/>
    <cellStyle name="Normal 40 2 5 2 3 2" xfId="16383" xr:uid="{00000000-0005-0000-0000-0000FF3F0000}"/>
    <cellStyle name="Normal 40 2 5 2 3 3" xfId="11363" xr:uid="{00000000-0005-0000-0000-0000632C0000}"/>
    <cellStyle name="Normal 40 2 5 2 3 3 3" xfId="26464" xr:uid="{00000000-0005-0000-0000-000060670000}"/>
    <cellStyle name="Normal 40 2 5 2 3 5" xfId="21451" xr:uid="{00000000-0005-0000-0000-0000CB530000}"/>
    <cellStyle name="Normal 40 2 5 2 4" xfId="13041" xr:uid="{00000000-0005-0000-0000-0000F1320000}"/>
    <cellStyle name="Normal 40 2 5 2 4 3" xfId="28139" xr:uid="{00000000-0005-0000-0000-0000EB6D0000}"/>
    <cellStyle name="Normal 40 2 5 2 5" xfId="8020" xr:uid="{00000000-0005-0000-0000-0000541F0000}"/>
    <cellStyle name="Normal 40 2 5 2 5 3" xfId="23122" xr:uid="{00000000-0005-0000-0000-0000525A0000}"/>
    <cellStyle name="Normal 40 2 5 2 7" xfId="18109" xr:uid="{00000000-0005-0000-0000-0000BD460000}"/>
    <cellStyle name="Normal 40 2 5 3" xfId="3802" xr:uid="{00000000-0005-0000-0000-0000DA0E0000}"/>
    <cellStyle name="Normal 40 2 5 3 2" xfId="13876" xr:uid="{00000000-0005-0000-0000-000034360000}"/>
    <cellStyle name="Normal 40 2 5 3 2 3" xfId="28974" xr:uid="{00000000-0005-0000-0000-00002E710000}"/>
    <cellStyle name="Normal 40 2 5 3 3" xfId="8856" xr:uid="{00000000-0005-0000-0000-000098220000}"/>
    <cellStyle name="Normal 40 2 5 3 3 3" xfId="23957" xr:uid="{00000000-0005-0000-0000-0000955D0000}"/>
    <cellStyle name="Normal 40 2 5 3 5" xfId="18944" xr:uid="{00000000-0005-0000-0000-0000004A0000}"/>
    <cellStyle name="Normal 40 2 5 4" xfId="5495" xr:uid="{00000000-0005-0000-0000-000077150000}"/>
    <cellStyle name="Normal 40 2 5 4 2" xfId="15547" xr:uid="{00000000-0005-0000-0000-0000BB3C0000}"/>
    <cellStyle name="Normal 40 2 5 4 2 3" xfId="30645" xr:uid="{00000000-0005-0000-0000-0000B5770000}"/>
    <cellStyle name="Normal 40 2 5 4 3" xfId="10527" xr:uid="{00000000-0005-0000-0000-00001F290000}"/>
    <cellStyle name="Normal 40 2 5 4 3 3" xfId="25628" xr:uid="{00000000-0005-0000-0000-00001C640000}"/>
    <cellStyle name="Normal 40 2 5 4 5" xfId="20615" xr:uid="{00000000-0005-0000-0000-000087500000}"/>
    <cellStyle name="Normal 40 2 5 5" xfId="12205" xr:uid="{00000000-0005-0000-0000-0000AD2F0000}"/>
    <cellStyle name="Normal 40 2 5 5 3" xfId="27303" xr:uid="{00000000-0005-0000-0000-0000A76A0000}"/>
    <cellStyle name="Normal 40 2 5 6" xfId="7184" xr:uid="{00000000-0005-0000-0000-0000101C0000}"/>
    <cellStyle name="Normal 40 2 5 6 3" xfId="22286" xr:uid="{00000000-0005-0000-0000-00000E570000}"/>
    <cellStyle name="Normal 40 2 5 8" xfId="17273" xr:uid="{00000000-0005-0000-0000-000079430000}"/>
    <cellStyle name="Normal 40 2 6" xfId="2529" xr:uid="{00000000-0005-0000-0000-0000E1090000}"/>
    <cellStyle name="Normal 40 2 6 2" xfId="4221" xr:uid="{00000000-0005-0000-0000-00007D100000}"/>
    <cellStyle name="Normal 40 2 6 2 2" xfId="14294" xr:uid="{00000000-0005-0000-0000-0000D6370000}"/>
    <cellStyle name="Normal 40 2 6 2 2 3" xfId="29392" xr:uid="{00000000-0005-0000-0000-0000D0720000}"/>
    <cellStyle name="Normal 40 2 6 2 3" xfId="9274" xr:uid="{00000000-0005-0000-0000-00003A240000}"/>
    <cellStyle name="Normal 40 2 6 2 3 3" xfId="24375" xr:uid="{00000000-0005-0000-0000-0000375F0000}"/>
    <cellStyle name="Normal 40 2 6 2 5" xfId="19362" xr:uid="{00000000-0005-0000-0000-0000A24B0000}"/>
    <cellStyle name="Normal 40 2 6 3" xfId="5913" xr:uid="{00000000-0005-0000-0000-000019170000}"/>
    <cellStyle name="Normal 40 2 6 3 2" xfId="15965" xr:uid="{00000000-0005-0000-0000-00005D3E0000}"/>
    <cellStyle name="Normal 40 2 6 3 3" xfId="10945" xr:uid="{00000000-0005-0000-0000-0000C12A0000}"/>
    <cellStyle name="Normal 40 2 6 3 3 3" xfId="26046" xr:uid="{00000000-0005-0000-0000-0000BE650000}"/>
    <cellStyle name="Normal 40 2 6 3 5" xfId="21033" xr:uid="{00000000-0005-0000-0000-000029520000}"/>
    <cellStyle name="Normal 40 2 6 4" xfId="12623" xr:uid="{00000000-0005-0000-0000-00004F310000}"/>
    <cellStyle name="Normal 40 2 6 4 3" xfId="27721" xr:uid="{00000000-0005-0000-0000-0000496C0000}"/>
    <cellStyle name="Normal 40 2 6 5" xfId="7602" xr:uid="{00000000-0005-0000-0000-0000B21D0000}"/>
    <cellStyle name="Normal 40 2 6 5 3" xfId="22704" xr:uid="{00000000-0005-0000-0000-0000B0580000}"/>
    <cellStyle name="Normal 40 2 6 7" xfId="17691" xr:uid="{00000000-0005-0000-0000-00001B450000}"/>
    <cellStyle name="Normal 40 2 7" xfId="3380" xr:uid="{00000000-0005-0000-0000-0000340D0000}"/>
    <cellStyle name="Normal 40 2 7 2" xfId="13458" xr:uid="{00000000-0005-0000-0000-000092340000}"/>
    <cellStyle name="Normal 40 2 7 2 3" xfId="28556" xr:uid="{00000000-0005-0000-0000-00008C6F0000}"/>
    <cellStyle name="Normal 40 2 7 3" xfId="8438" xr:uid="{00000000-0005-0000-0000-0000F6200000}"/>
    <cellStyle name="Normal 40 2 7 3 3" xfId="23539" xr:uid="{00000000-0005-0000-0000-0000F35B0000}"/>
    <cellStyle name="Normal 40 2 7 5" xfId="18526" xr:uid="{00000000-0005-0000-0000-00005E480000}"/>
    <cellStyle name="Normal 40 2 8" xfId="5074" xr:uid="{00000000-0005-0000-0000-0000D2130000}"/>
    <cellStyle name="Normal 40 2 8 2" xfId="15129" xr:uid="{00000000-0005-0000-0000-0000193B0000}"/>
    <cellStyle name="Normal 40 2 8 2 3" xfId="30227" xr:uid="{00000000-0005-0000-0000-000013760000}"/>
    <cellStyle name="Normal 40 2 8 3" xfId="10109" xr:uid="{00000000-0005-0000-0000-00007D270000}"/>
    <cellStyle name="Normal 40 2 8 3 3" xfId="25210" xr:uid="{00000000-0005-0000-0000-00007A620000}"/>
    <cellStyle name="Normal 40 2 8 5" xfId="20197" xr:uid="{00000000-0005-0000-0000-0000E54E0000}"/>
    <cellStyle name="Normal 40 2 9" xfId="11785" xr:uid="{00000000-0005-0000-0000-0000092E0000}"/>
    <cellStyle name="Normal 40 2 9 3" xfId="26885" xr:uid="{00000000-0005-0000-0000-000005690000}"/>
    <cellStyle name="Normal 41" xfId="967" xr:uid="{00000000-0005-0000-0000-0000C7030000}"/>
    <cellStyle name="Normal 41 2" xfId="1441" xr:uid="{00000000-0005-0000-0000-0000A1050000}"/>
    <cellStyle name="Normal 41 2 10" xfId="6765" xr:uid="{00000000-0005-0000-0000-00006D1A0000}"/>
    <cellStyle name="Normal 41 2 10 3" xfId="21869" xr:uid="{00000000-0005-0000-0000-00006D550000}"/>
    <cellStyle name="Normal 41 2 12" xfId="16854" xr:uid="{00000000-0005-0000-0000-0000D6410000}"/>
    <cellStyle name="Normal 41 2 2" xfId="1729" xr:uid="{00000000-0005-0000-0000-0000C1060000}"/>
    <cellStyle name="Normal 41 2 2 11" xfId="16908" xr:uid="{00000000-0005-0000-0000-00000C420000}"/>
    <cellStyle name="Normal 41 2 2 2" xfId="1837" xr:uid="{00000000-0005-0000-0000-00002D070000}"/>
    <cellStyle name="Normal 41 2 2 2 10" xfId="17012" xr:uid="{00000000-0005-0000-0000-000074420000}"/>
    <cellStyle name="Normal 41 2 2 2 2" xfId="2054" xr:uid="{00000000-0005-0000-0000-000006080000}"/>
    <cellStyle name="Normal 41 2 2 2 2 2" xfId="2475" xr:uid="{00000000-0005-0000-0000-0000AB090000}"/>
    <cellStyle name="Normal 41 2 2 2 2 2 2" xfId="3314" xr:uid="{00000000-0005-0000-0000-0000F20C0000}"/>
    <cellStyle name="Normal 41 2 2 2 2 2 2 2" xfId="5004" xr:uid="{00000000-0005-0000-0000-00008C130000}"/>
    <cellStyle name="Normal 41 2 2 2 2 2 2 2 2" xfId="15077" xr:uid="{00000000-0005-0000-0000-0000E53A0000}"/>
    <cellStyle name="Normal 41 2 2 2 2 2 2 2 2 3" xfId="30175" xr:uid="{00000000-0005-0000-0000-0000DF750000}"/>
    <cellStyle name="Normal 41 2 2 2 2 2 2 2 3" xfId="10057" xr:uid="{00000000-0005-0000-0000-000049270000}"/>
    <cellStyle name="Normal 41 2 2 2 2 2 2 2 3 3" xfId="25158" xr:uid="{00000000-0005-0000-0000-000046620000}"/>
    <cellStyle name="Normal 41 2 2 2 2 2 2 2 5" xfId="20145" xr:uid="{00000000-0005-0000-0000-0000B14E0000}"/>
    <cellStyle name="Normal 41 2 2 2 2 2 2 3" xfId="6696" xr:uid="{00000000-0005-0000-0000-0000281A0000}"/>
    <cellStyle name="Normal 41 2 2 2 2 2 2 3 2" xfId="16748" xr:uid="{00000000-0005-0000-0000-00006C410000}"/>
    <cellStyle name="Normal 41 2 2 2 2 2 2 3 3" xfId="11728" xr:uid="{00000000-0005-0000-0000-0000D02D0000}"/>
    <cellStyle name="Normal 41 2 2 2 2 2 2 3 3 3" xfId="26829" xr:uid="{00000000-0005-0000-0000-0000CD680000}"/>
    <cellStyle name="Normal 41 2 2 2 2 2 2 3 5" xfId="21816" xr:uid="{00000000-0005-0000-0000-000038550000}"/>
    <cellStyle name="Normal 41 2 2 2 2 2 2 4" xfId="13406" xr:uid="{00000000-0005-0000-0000-00005E340000}"/>
    <cellStyle name="Normal 41 2 2 2 2 2 2 4 3" xfId="28504" xr:uid="{00000000-0005-0000-0000-0000586F0000}"/>
    <cellStyle name="Normal 41 2 2 2 2 2 2 5" xfId="8385" xr:uid="{00000000-0005-0000-0000-0000C1200000}"/>
    <cellStyle name="Normal 41 2 2 2 2 2 2 5 3" xfId="23487" xr:uid="{00000000-0005-0000-0000-0000BF5B0000}"/>
    <cellStyle name="Normal 41 2 2 2 2 2 2 7" xfId="18474" xr:uid="{00000000-0005-0000-0000-00002A480000}"/>
    <cellStyle name="Normal 41 2 2 2 2 2 3" xfId="4167" xr:uid="{00000000-0005-0000-0000-000047100000}"/>
    <cellStyle name="Normal 41 2 2 2 2 2 3 2" xfId="14241" xr:uid="{00000000-0005-0000-0000-0000A1370000}"/>
    <cellStyle name="Normal 41 2 2 2 2 2 3 2 3" xfId="29339" xr:uid="{00000000-0005-0000-0000-00009B720000}"/>
    <cellStyle name="Normal 41 2 2 2 2 2 3 3" xfId="9221" xr:uid="{00000000-0005-0000-0000-000005240000}"/>
    <cellStyle name="Normal 41 2 2 2 2 2 3 3 3" xfId="24322" xr:uid="{00000000-0005-0000-0000-0000025F0000}"/>
    <cellStyle name="Normal 41 2 2 2 2 2 3 5" xfId="19309" xr:uid="{00000000-0005-0000-0000-00006D4B0000}"/>
    <cellStyle name="Normal 41 2 2 2 2 2 4" xfId="5860" xr:uid="{00000000-0005-0000-0000-0000E4160000}"/>
    <cellStyle name="Normal 41 2 2 2 2 2 4 2" xfId="15912" xr:uid="{00000000-0005-0000-0000-0000283E0000}"/>
    <cellStyle name="Normal 41 2 2 2 2 2 4 3" xfId="10892" xr:uid="{00000000-0005-0000-0000-00008C2A0000}"/>
    <cellStyle name="Normal 41 2 2 2 2 2 4 3 3" xfId="25993" xr:uid="{00000000-0005-0000-0000-000089650000}"/>
    <cellStyle name="Normal 41 2 2 2 2 2 4 5" xfId="20980" xr:uid="{00000000-0005-0000-0000-0000F4510000}"/>
    <cellStyle name="Normal 41 2 2 2 2 2 5" xfId="12570" xr:uid="{00000000-0005-0000-0000-00001A310000}"/>
    <cellStyle name="Normal 41 2 2 2 2 2 5 3" xfId="27668" xr:uid="{00000000-0005-0000-0000-0000146C0000}"/>
    <cellStyle name="Normal 41 2 2 2 2 2 6" xfId="7549" xr:uid="{00000000-0005-0000-0000-00007D1D0000}"/>
    <cellStyle name="Normal 41 2 2 2 2 2 6 3" xfId="22651" xr:uid="{00000000-0005-0000-0000-00007B580000}"/>
    <cellStyle name="Normal 41 2 2 2 2 2 8" xfId="17638" xr:uid="{00000000-0005-0000-0000-0000E6440000}"/>
    <cellStyle name="Normal 41 2 2 2 2 3" xfId="2896" xr:uid="{00000000-0005-0000-0000-0000500B0000}"/>
    <cellStyle name="Normal 41 2 2 2 2 3 2" xfId="4586" xr:uid="{00000000-0005-0000-0000-0000EA110000}"/>
    <cellStyle name="Normal 41 2 2 2 2 3 2 2" xfId="14659" xr:uid="{00000000-0005-0000-0000-000043390000}"/>
    <cellStyle name="Normal 41 2 2 2 2 3 2 2 3" xfId="29757" xr:uid="{00000000-0005-0000-0000-00003D740000}"/>
    <cellStyle name="Normal 41 2 2 2 2 3 2 3" xfId="9639" xr:uid="{00000000-0005-0000-0000-0000A7250000}"/>
    <cellStyle name="Normal 41 2 2 2 2 3 2 3 3" xfId="24740" xr:uid="{00000000-0005-0000-0000-0000A4600000}"/>
    <cellStyle name="Normal 41 2 2 2 2 3 2 5" xfId="19727" xr:uid="{00000000-0005-0000-0000-00000F4D0000}"/>
    <cellStyle name="Normal 41 2 2 2 2 3 3" xfId="6278" xr:uid="{00000000-0005-0000-0000-000086180000}"/>
    <cellStyle name="Normal 41 2 2 2 2 3 3 2" xfId="16330" xr:uid="{00000000-0005-0000-0000-0000CA3F0000}"/>
    <cellStyle name="Normal 41 2 2 2 2 3 3 3" xfId="11310" xr:uid="{00000000-0005-0000-0000-00002E2C0000}"/>
    <cellStyle name="Normal 41 2 2 2 2 3 3 3 3" xfId="26411" xr:uid="{00000000-0005-0000-0000-00002B670000}"/>
    <cellStyle name="Normal 41 2 2 2 2 3 3 5" xfId="21398" xr:uid="{00000000-0005-0000-0000-000096530000}"/>
    <cellStyle name="Normal 41 2 2 2 2 3 4" xfId="12988" xr:uid="{00000000-0005-0000-0000-0000BC320000}"/>
    <cellStyle name="Normal 41 2 2 2 2 3 4 3" xfId="28086" xr:uid="{00000000-0005-0000-0000-0000B66D0000}"/>
    <cellStyle name="Normal 41 2 2 2 2 3 5" xfId="7967" xr:uid="{00000000-0005-0000-0000-00001F1F0000}"/>
    <cellStyle name="Normal 41 2 2 2 2 3 5 3" xfId="23069" xr:uid="{00000000-0005-0000-0000-00001D5A0000}"/>
    <cellStyle name="Normal 41 2 2 2 2 3 7" xfId="18056" xr:uid="{00000000-0005-0000-0000-000088460000}"/>
    <cellStyle name="Normal 41 2 2 2 2 4" xfId="3749" xr:uid="{00000000-0005-0000-0000-0000A50E0000}"/>
    <cellStyle name="Normal 41 2 2 2 2 4 2" xfId="13823" xr:uid="{00000000-0005-0000-0000-0000FF350000}"/>
    <cellStyle name="Normal 41 2 2 2 2 4 2 3" xfId="28921" xr:uid="{00000000-0005-0000-0000-0000F9700000}"/>
    <cellStyle name="Normal 41 2 2 2 2 4 3" xfId="8803" xr:uid="{00000000-0005-0000-0000-000063220000}"/>
    <cellStyle name="Normal 41 2 2 2 2 4 3 3" xfId="23904" xr:uid="{00000000-0005-0000-0000-0000605D0000}"/>
    <cellStyle name="Normal 41 2 2 2 2 4 5" xfId="18891" xr:uid="{00000000-0005-0000-0000-0000CB490000}"/>
    <cellStyle name="Normal 41 2 2 2 2 5" xfId="5442" xr:uid="{00000000-0005-0000-0000-000042150000}"/>
    <cellStyle name="Normal 41 2 2 2 2 5 2" xfId="15494" xr:uid="{00000000-0005-0000-0000-0000863C0000}"/>
    <cellStyle name="Normal 41 2 2 2 2 5 2 3" xfId="30592" xr:uid="{00000000-0005-0000-0000-000080770000}"/>
    <cellStyle name="Normal 41 2 2 2 2 5 3" xfId="10474" xr:uid="{00000000-0005-0000-0000-0000EA280000}"/>
    <cellStyle name="Normal 41 2 2 2 2 5 3 3" xfId="25575" xr:uid="{00000000-0005-0000-0000-0000E7630000}"/>
    <cellStyle name="Normal 41 2 2 2 2 5 5" xfId="20562" xr:uid="{00000000-0005-0000-0000-000052500000}"/>
    <cellStyle name="Normal 41 2 2 2 2 6" xfId="12152" xr:uid="{00000000-0005-0000-0000-0000782F0000}"/>
    <cellStyle name="Normal 41 2 2 2 2 6 3" xfId="27250" xr:uid="{00000000-0005-0000-0000-0000726A0000}"/>
    <cellStyle name="Normal 41 2 2 2 2 7" xfId="7131" xr:uid="{00000000-0005-0000-0000-0000DB1B0000}"/>
    <cellStyle name="Normal 41 2 2 2 2 7 3" xfId="22233" xr:uid="{00000000-0005-0000-0000-0000D9560000}"/>
    <cellStyle name="Normal 41 2 2 2 2 9" xfId="17220" xr:uid="{00000000-0005-0000-0000-000044430000}"/>
    <cellStyle name="Normal 41 2 2 2 3" xfId="2267" xr:uid="{00000000-0005-0000-0000-0000DB080000}"/>
    <cellStyle name="Normal 41 2 2 2 3 2" xfId="3106" xr:uid="{00000000-0005-0000-0000-0000220C0000}"/>
    <cellStyle name="Normal 41 2 2 2 3 2 2" xfId="4796" xr:uid="{00000000-0005-0000-0000-0000BC120000}"/>
    <cellStyle name="Normal 41 2 2 2 3 2 2 2" xfId="14869" xr:uid="{00000000-0005-0000-0000-0000153A0000}"/>
    <cellStyle name="Normal 41 2 2 2 3 2 2 2 3" xfId="29967" xr:uid="{00000000-0005-0000-0000-00000F750000}"/>
    <cellStyle name="Normal 41 2 2 2 3 2 2 3" xfId="9849" xr:uid="{00000000-0005-0000-0000-000079260000}"/>
    <cellStyle name="Normal 41 2 2 2 3 2 2 3 3" xfId="24950" xr:uid="{00000000-0005-0000-0000-000076610000}"/>
    <cellStyle name="Normal 41 2 2 2 3 2 2 5" xfId="19937" xr:uid="{00000000-0005-0000-0000-0000E14D0000}"/>
    <cellStyle name="Normal 41 2 2 2 3 2 3" xfId="6488" xr:uid="{00000000-0005-0000-0000-000058190000}"/>
    <cellStyle name="Normal 41 2 2 2 3 2 3 2" xfId="16540" xr:uid="{00000000-0005-0000-0000-00009C400000}"/>
    <cellStyle name="Normal 41 2 2 2 3 2 3 3" xfId="11520" xr:uid="{00000000-0005-0000-0000-0000002D0000}"/>
    <cellStyle name="Normal 41 2 2 2 3 2 3 3 3" xfId="26621" xr:uid="{00000000-0005-0000-0000-0000FD670000}"/>
    <cellStyle name="Normal 41 2 2 2 3 2 3 5" xfId="21608" xr:uid="{00000000-0005-0000-0000-000068540000}"/>
    <cellStyle name="Normal 41 2 2 2 3 2 4" xfId="13198" xr:uid="{00000000-0005-0000-0000-00008E330000}"/>
    <cellStyle name="Normal 41 2 2 2 3 2 4 3" xfId="28296" xr:uid="{00000000-0005-0000-0000-0000886E0000}"/>
    <cellStyle name="Normal 41 2 2 2 3 2 5" xfId="8177" xr:uid="{00000000-0005-0000-0000-0000F11F0000}"/>
    <cellStyle name="Normal 41 2 2 2 3 2 5 3" xfId="23279" xr:uid="{00000000-0005-0000-0000-0000EF5A0000}"/>
    <cellStyle name="Normal 41 2 2 2 3 2 7" xfId="18266" xr:uid="{00000000-0005-0000-0000-00005A470000}"/>
    <cellStyle name="Normal 41 2 2 2 3 3" xfId="3959" xr:uid="{00000000-0005-0000-0000-0000770F0000}"/>
    <cellStyle name="Normal 41 2 2 2 3 3 2" xfId="14033" xr:uid="{00000000-0005-0000-0000-0000D1360000}"/>
    <cellStyle name="Normal 41 2 2 2 3 3 2 3" xfId="29131" xr:uid="{00000000-0005-0000-0000-0000CB710000}"/>
    <cellStyle name="Normal 41 2 2 2 3 3 3" xfId="9013" xr:uid="{00000000-0005-0000-0000-000035230000}"/>
    <cellStyle name="Normal 41 2 2 2 3 3 3 3" xfId="24114" xr:uid="{00000000-0005-0000-0000-0000325E0000}"/>
    <cellStyle name="Normal 41 2 2 2 3 3 5" xfId="19101" xr:uid="{00000000-0005-0000-0000-00009D4A0000}"/>
    <cellStyle name="Normal 41 2 2 2 3 4" xfId="5652" xr:uid="{00000000-0005-0000-0000-000014160000}"/>
    <cellStyle name="Normal 41 2 2 2 3 4 2" xfId="15704" xr:uid="{00000000-0005-0000-0000-0000583D0000}"/>
    <cellStyle name="Normal 41 2 2 2 3 4 2 3" xfId="30802" xr:uid="{00000000-0005-0000-0000-000052780000}"/>
    <cellStyle name="Normal 41 2 2 2 3 4 3" xfId="10684" xr:uid="{00000000-0005-0000-0000-0000BC290000}"/>
    <cellStyle name="Normal 41 2 2 2 3 4 3 3" xfId="25785" xr:uid="{00000000-0005-0000-0000-0000B9640000}"/>
    <cellStyle name="Normal 41 2 2 2 3 4 5" xfId="20772" xr:uid="{00000000-0005-0000-0000-000024510000}"/>
    <cellStyle name="Normal 41 2 2 2 3 5" xfId="12362" xr:uid="{00000000-0005-0000-0000-00004A300000}"/>
    <cellStyle name="Normal 41 2 2 2 3 5 3" xfId="27460" xr:uid="{00000000-0005-0000-0000-0000446B0000}"/>
    <cellStyle name="Normal 41 2 2 2 3 6" xfId="7341" xr:uid="{00000000-0005-0000-0000-0000AD1C0000}"/>
    <cellStyle name="Normal 41 2 2 2 3 6 3" xfId="22443" xr:uid="{00000000-0005-0000-0000-0000AB570000}"/>
    <cellStyle name="Normal 41 2 2 2 3 8" xfId="17430" xr:uid="{00000000-0005-0000-0000-000016440000}"/>
    <cellStyle name="Normal 41 2 2 2 4" xfId="2688" xr:uid="{00000000-0005-0000-0000-0000800A0000}"/>
    <cellStyle name="Normal 41 2 2 2 4 2" xfId="4378" xr:uid="{00000000-0005-0000-0000-00001A110000}"/>
    <cellStyle name="Normal 41 2 2 2 4 2 2" xfId="14451" xr:uid="{00000000-0005-0000-0000-000073380000}"/>
    <cellStyle name="Normal 41 2 2 2 4 2 2 3" xfId="29549" xr:uid="{00000000-0005-0000-0000-00006D730000}"/>
    <cellStyle name="Normal 41 2 2 2 4 2 3" xfId="9431" xr:uid="{00000000-0005-0000-0000-0000D7240000}"/>
    <cellStyle name="Normal 41 2 2 2 4 2 3 3" xfId="24532" xr:uid="{00000000-0005-0000-0000-0000D45F0000}"/>
    <cellStyle name="Normal 41 2 2 2 4 2 5" xfId="19519" xr:uid="{00000000-0005-0000-0000-00003F4C0000}"/>
    <cellStyle name="Normal 41 2 2 2 4 3" xfId="6070" xr:uid="{00000000-0005-0000-0000-0000B6170000}"/>
    <cellStyle name="Normal 41 2 2 2 4 3 2" xfId="16122" xr:uid="{00000000-0005-0000-0000-0000FA3E0000}"/>
    <cellStyle name="Normal 41 2 2 2 4 3 3" xfId="11102" xr:uid="{00000000-0005-0000-0000-00005E2B0000}"/>
    <cellStyle name="Normal 41 2 2 2 4 3 3 3" xfId="26203" xr:uid="{00000000-0005-0000-0000-00005B660000}"/>
    <cellStyle name="Normal 41 2 2 2 4 3 5" xfId="21190" xr:uid="{00000000-0005-0000-0000-0000C6520000}"/>
    <cellStyle name="Normal 41 2 2 2 4 4" xfId="12780" xr:uid="{00000000-0005-0000-0000-0000EC310000}"/>
    <cellStyle name="Normal 41 2 2 2 4 4 3" xfId="27878" xr:uid="{00000000-0005-0000-0000-0000E66C0000}"/>
    <cellStyle name="Normal 41 2 2 2 4 5" xfId="7759" xr:uid="{00000000-0005-0000-0000-00004F1E0000}"/>
    <cellStyle name="Normal 41 2 2 2 4 5 3" xfId="22861" xr:uid="{00000000-0005-0000-0000-00004D590000}"/>
    <cellStyle name="Normal 41 2 2 2 4 7" xfId="17848" xr:uid="{00000000-0005-0000-0000-0000B8450000}"/>
    <cellStyle name="Normal 41 2 2 2 5" xfId="3541" xr:uid="{00000000-0005-0000-0000-0000D50D0000}"/>
    <cellStyle name="Normal 41 2 2 2 5 2" xfId="13615" xr:uid="{00000000-0005-0000-0000-00002F350000}"/>
    <cellStyle name="Normal 41 2 2 2 5 2 3" xfId="28713" xr:uid="{00000000-0005-0000-0000-000029700000}"/>
    <cellStyle name="Normal 41 2 2 2 5 3" xfId="8595" xr:uid="{00000000-0005-0000-0000-000093210000}"/>
    <cellStyle name="Normal 41 2 2 2 5 3 3" xfId="23696" xr:uid="{00000000-0005-0000-0000-0000905C0000}"/>
    <cellStyle name="Normal 41 2 2 2 5 5" xfId="18683" xr:uid="{00000000-0005-0000-0000-0000FB480000}"/>
    <cellStyle name="Normal 41 2 2 2 6" xfId="5234" xr:uid="{00000000-0005-0000-0000-000072140000}"/>
    <cellStyle name="Normal 41 2 2 2 6 2" xfId="15286" xr:uid="{00000000-0005-0000-0000-0000B63B0000}"/>
    <cellStyle name="Normal 41 2 2 2 6 2 3" xfId="30384" xr:uid="{00000000-0005-0000-0000-0000B0760000}"/>
    <cellStyle name="Normal 41 2 2 2 6 3" xfId="10266" xr:uid="{00000000-0005-0000-0000-00001A280000}"/>
    <cellStyle name="Normal 41 2 2 2 6 3 3" xfId="25367" xr:uid="{00000000-0005-0000-0000-000017630000}"/>
    <cellStyle name="Normal 41 2 2 2 6 5" xfId="20354" xr:uid="{00000000-0005-0000-0000-0000824F0000}"/>
    <cellStyle name="Normal 41 2 2 2 7" xfId="11944" xr:uid="{00000000-0005-0000-0000-0000A82E0000}"/>
    <cellStyle name="Normal 41 2 2 2 7 3" xfId="27042" xr:uid="{00000000-0005-0000-0000-0000A2690000}"/>
    <cellStyle name="Normal 41 2 2 2 8" xfId="6923" xr:uid="{00000000-0005-0000-0000-00000B1B0000}"/>
    <cellStyle name="Normal 41 2 2 2 8 3" xfId="22025" xr:uid="{00000000-0005-0000-0000-000009560000}"/>
    <cellStyle name="Normal 41 2 2 3" xfId="1950" xr:uid="{00000000-0005-0000-0000-00009E070000}"/>
    <cellStyle name="Normal 41 2 2 3 2" xfId="2371" xr:uid="{00000000-0005-0000-0000-000043090000}"/>
    <cellStyle name="Normal 41 2 2 3 2 2" xfId="3210" xr:uid="{00000000-0005-0000-0000-00008A0C0000}"/>
    <cellStyle name="Normal 41 2 2 3 2 2 2" xfId="4900" xr:uid="{00000000-0005-0000-0000-000024130000}"/>
    <cellStyle name="Normal 41 2 2 3 2 2 2 2" xfId="14973" xr:uid="{00000000-0005-0000-0000-00007D3A0000}"/>
    <cellStyle name="Normal 41 2 2 3 2 2 2 2 3" xfId="30071" xr:uid="{00000000-0005-0000-0000-000077750000}"/>
    <cellStyle name="Normal 41 2 2 3 2 2 2 3" xfId="9953" xr:uid="{00000000-0005-0000-0000-0000E1260000}"/>
    <cellStyle name="Normal 41 2 2 3 2 2 2 3 3" xfId="25054" xr:uid="{00000000-0005-0000-0000-0000DE610000}"/>
    <cellStyle name="Normal 41 2 2 3 2 2 2 5" xfId="20041" xr:uid="{00000000-0005-0000-0000-0000494E0000}"/>
    <cellStyle name="Normal 41 2 2 3 2 2 3" xfId="6592" xr:uid="{00000000-0005-0000-0000-0000C0190000}"/>
    <cellStyle name="Normal 41 2 2 3 2 2 3 2" xfId="16644" xr:uid="{00000000-0005-0000-0000-000004410000}"/>
    <cellStyle name="Normal 41 2 2 3 2 2 3 3" xfId="11624" xr:uid="{00000000-0005-0000-0000-0000682D0000}"/>
    <cellStyle name="Normal 41 2 2 3 2 2 3 3 3" xfId="26725" xr:uid="{00000000-0005-0000-0000-000065680000}"/>
    <cellStyle name="Normal 41 2 2 3 2 2 3 5" xfId="21712" xr:uid="{00000000-0005-0000-0000-0000D0540000}"/>
    <cellStyle name="Normal 41 2 2 3 2 2 4" xfId="13302" xr:uid="{00000000-0005-0000-0000-0000F6330000}"/>
    <cellStyle name="Normal 41 2 2 3 2 2 4 3" xfId="28400" xr:uid="{00000000-0005-0000-0000-0000F06E0000}"/>
    <cellStyle name="Normal 41 2 2 3 2 2 5" xfId="8281" xr:uid="{00000000-0005-0000-0000-000059200000}"/>
    <cellStyle name="Normal 41 2 2 3 2 2 5 3" xfId="23383" xr:uid="{00000000-0005-0000-0000-0000575B0000}"/>
    <cellStyle name="Normal 41 2 2 3 2 2 7" xfId="18370" xr:uid="{00000000-0005-0000-0000-0000C2470000}"/>
    <cellStyle name="Normal 41 2 2 3 2 3" xfId="4063" xr:uid="{00000000-0005-0000-0000-0000DF0F0000}"/>
    <cellStyle name="Normal 41 2 2 3 2 3 2" xfId="14137" xr:uid="{00000000-0005-0000-0000-000039370000}"/>
    <cellStyle name="Normal 41 2 2 3 2 3 2 3" xfId="29235" xr:uid="{00000000-0005-0000-0000-000033720000}"/>
    <cellStyle name="Normal 41 2 2 3 2 3 3" xfId="9117" xr:uid="{00000000-0005-0000-0000-00009D230000}"/>
    <cellStyle name="Normal 41 2 2 3 2 3 3 3" xfId="24218" xr:uid="{00000000-0005-0000-0000-00009A5E0000}"/>
    <cellStyle name="Normal 41 2 2 3 2 3 5" xfId="19205" xr:uid="{00000000-0005-0000-0000-0000054B0000}"/>
    <cellStyle name="Normal 41 2 2 3 2 4" xfId="5756" xr:uid="{00000000-0005-0000-0000-00007C160000}"/>
    <cellStyle name="Normal 41 2 2 3 2 4 2" xfId="15808" xr:uid="{00000000-0005-0000-0000-0000C03D0000}"/>
    <cellStyle name="Normal 41 2 2 3 2 4 2 3" xfId="30906" xr:uid="{00000000-0005-0000-0000-0000BA780000}"/>
    <cellStyle name="Normal 41 2 2 3 2 4 3" xfId="10788" xr:uid="{00000000-0005-0000-0000-0000242A0000}"/>
    <cellStyle name="Normal 41 2 2 3 2 4 3 3" xfId="25889" xr:uid="{00000000-0005-0000-0000-000021650000}"/>
    <cellStyle name="Normal 41 2 2 3 2 4 5" xfId="20876" xr:uid="{00000000-0005-0000-0000-00008C510000}"/>
    <cellStyle name="Normal 41 2 2 3 2 5" xfId="12466" xr:uid="{00000000-0005-0000-0000-0000B2300000}"/>
    <cellStyle name="Normal 41 2 2 3 2 5 3" xfId="27564" xr:uid="{00000000-0005-0000-0000-0000AC6B0000}"/>
    <cellStyle name="Normal 41 2 2 3 2 6" xfId="7445" xr:uid="{00000000-0005-0000-0000-0000151D0000}"/>
    <cellStyle name="Normal 41 2 2 3 2 6 3" xfId="22547" xr:uid="{00000000-0005-0000-0000-000013580000}"/>
    <cellStyle name="Normal 41 2 2 3 2 8" xfId="17534" xr:uid="{00000000-0005-0000-0000-00007E440000}"/>
    <cellStyle name="Normal 41 2 2 3 3" xfId="2792" xr:uid="{00000000-0005-0000-0000-0000E80A0000}"/>
    <cellStyle name="Normal 41 2 2 3 3 2" xfId="4482" xr:uid="{00000000-0005-0000-0000-000082110000}"/>
    <cellStyle name="Normal 41 2 2 3 3 2 2" xfId="14555" xr:uid="{00000000-0005-0000-0000-0000DB380000}"/>
    <cellStyle name="Normal 41 2 2 3 3 2 2 3" xfId="29653" xr:uid="{00000000-0005-0000-0000-0000D5730000}"/>
    <cellStyle name="Normal 41 2 2 3 3 2 3" xfId="9535" xr:uid="{00000000-0005-0000-0000-00003F250000}"/>
    <cellStyle name="Normal 41 2 2 3 3 2 3 3" xfId="24636" xr:uid="{00000000-0005-0000-0000-00003C600000}"/>
    <cellStyle name="Normal 41 2 2 3 3 2 5" xfId="19623" xr:uid="{00000000-0005-0000-0000-0000A74C0000}"/>
    <cellStyle name="Normal 41 2 2 3 3 3" xfId="6174" xr:uid="{00000000-0005-0000-0000-00001E180000}"/>
    <cellStyle name="Normal 41 2 2 3 3 3 2" xfId="16226" xr:uid="{00000000-0005-0000-0000-0000623F0000}"/>
    <cellStyle name="Normal 41 2 2 3 3 3 3" xfId="11206" xr:uid="{00000000-0005-0000-0000-0000C62B0000}"/>
    <cellStyle name="Normal 41 2 2 3 3 3 3 3" xfId="26307" xr:uid="{00000000-0005-0000-0000-0000C3660000}"/>
    <cellStyle name="Normal 41 2 2 3 3 3 5" xfId="21294" xr:uid="{00000000-0005-0000-0000-00002E530000}"/>
    <cellStyle name="Normal 41 2 2 3 3 4" xfId="12884" xr:uid="{00000000-0005-0000-0000-000054320000}"/>
    <cellStyle name="Normal 41 2 2 3 3 4 3" xfId="27982" xr:uid="{00000000-0005-0000-0000-00004E6D0000}"/>
    <cellStyle name="Normal 41 2 2 3 3 5" xfId="7863" xr:uid="{00000000-0005-0000-0000-0000B71E0000}"/>
    <cellStyle name="Normal 41 2 2 3 3 5 3" xfId="22965" xr:uid="{00000000-0005-0000-0000-0000B5590000}"/>
    <cellStyle name="Normal 41 2 2 3 3 7" xfId="17952" xr:uid="{00000000-0005-0000-0000-000020460000}"/>
    <cellStyle name="Normal 41 2 2 3 4" xfId="3645" xr:uid="{00000000-0005-0000-0000-00003D0E0000}"/>
    <cellStyle name="Normal 41 2 2 3 4 2" xfId="13719" xr:uid="{00000000-0005-0000-0000-000097350000}"/>
    <cellStyle name="Normal 41 2 2 3 4 2 3" xfId="28817" xr:uid="{00000000-0005-0000-0000-000091700000}"/>
    <cellStyle name="Normal 41 2 2 3 4 3" xfId="8699" xr:uid="{00000000-0005-0000-0000-0000FB210000}"/>
    <cellStyle name="Normal 41 2 2 3 4 3 3" xfId="23800" xr:uid="{00000000-0005-0000-0000-0000F85C0000}"/>
    <cellStyle name="Normal 41 2 2 3 4 5" xfId="18787" xr:uid="{00000000-0005-0000-0000-000063490000}"/>
    <cellStyle name="Normal 41 2 2 3 5" xfId="5338" xr:uid="{00000000-0005-0000-0000-0000DA140000}"/>
    <cellStyle name="Normal 41 2 2 3 5 2" xfId="15390" xr:uid="{00000000-0005-0000-0000-00001E3C0000}"/>
    <cellStyle name="Normal 41 2 2 3 5 2 3" xfId="30488" xr:uid="{00000000-0005-0000-0000-000018770000}"/>
    <cellStyle name="Normal 41 2 2 3 5 3" xfId="10370" xr:uid="{00000000-0005-0000-0000-000082280000}"/>
    <cellStyle name="Normal 41 2 2 3 5 3 3" xfId="25471" xr:uid="{00000000-0005-0000-0000-00007F630000}"/>
    <cellStyle name="Normal 41 2 2 3 5 5" xfId="20458" xr:uid="{00000000-0005-0000-0000-0000EA4F0000}"/>
    <cellStyle name="Normal 41 2 2 3 6" xfId="12048" xr:uid="{00000000-0005-0000-0000-0000102F0000}"/>
    <cellStyle name="Normal 41 2 2 3 6 3" xfId="27146" xr:uid="{00000000-0005-0000-0000-00000A6A0000}"/>
    <cellStyle name="Normal 41 2 2 3 7" xfId="7027" xr:uid="{00000000-0005-0000-0000-0000731B0000}"/>
    <cellStyle name="Normal 41 2 2 3 7 3" xfId="22129" xr:uid="{00000000-0005-0000-0000-000071560000}"/>
    <cellStyle name="Normal 41 2 2 3 9" xfId="17116" xr:uid="{00000000-0005-0000-0000-0000DC420000}"/>
    <cellStyle name="Normal 41 2 2 4" xfId="2163" xr:uid="{00000000-0005-0000-0000-000073080000}"/>
    <cellStyle name="Normal 41 2 2 4 2" xfId="3002" xr:uid="{00000000-0005-0000-0000-0000BA0B0000}"/>
    <cellStyle name="Normal 41 2 2 4 2 2" xfId="4692" xr:uid="{00000000-0005-0000-0000-000054120000}"/>
    <cellStyle name="Normal 41 2 2 4 2 2 2" xfId="14765" xr:uid="{00000000-0005-0000-0000-0000AD390000}"/>
    <cellStyle name="Normal 41 2 2 4 2 2 2 3" xfId="29863" xr:uid="{00000000-0005-0000-0000-0000A7740000}"/>
    <cellStyle name="Normal 41 2 2 4 2 2 3" xfId="9745" xr:uid="{00000000-0005-0000-0000-000011260000}"/>
    <cellStyle name="Normal 41 2 2 4 2 2 3 3" xfId="24846" xr:uid="{00000000-0005-0000-0000-00000E610000}"/>
    <cellStyle name="Normal 41 2 2 4 2 2 5" xfId="19833" xr:uid="{00000000-0005-0000-0000-0000794D0000}"/>
    <cellStyle name="Normal 41 2 2 4 2 3" xfId="6384" xr:uid="{00000000-0005-0000-0000-0000F0180000}"/>
    <cellStyle name="Normal 41 2 2 4 2 3 2" xfId="16436" xr:uid="{00000000-0005-0000-0000-000034400000}"/>
    <cellStyle name="Normal 41 2 2 4 2 3 3" xfId="11416" xr:uid="{00000000-0005-0000-0000-0000982C0000}"/>
    <cellStyle name="Normal 41 2 2 4 2 3 3 3" xfId="26517" xr:uid="{00000000-0005-0000-0000-000095670000}"/>
    <cellStyle name="Normal 41 2 2 4 2 3 5" xfId="21504" xr:uid="{00000000-0005-0000-0000-000000540000}"/>
    <cellStyle name="Normal 41 2 2 4 2 4" xfId="13094" xr:uid="{00000000-0005-0000-0000-000026330000}"/>
    <cellStyle name="Normal 41 2 2 4 2 4 3" xfId="28192" xr:uid="{00000000-0005-0000-0000-0000206E0000}"/>
    <cellStyle name="Normal 41 2 2 4 2 5" xfId="8073" xr:uid="{00000000-0005-0000-0000-0000891F0000}"/>
    <cellStyle name="Normal 41 2 2 4 2 5 3" xfId="23175" xr:uid="{00000000-0005-0000-0000-0000875A0000}"/>
    <cellStyle name="Normal 41 2 2 4 2 7" xfId="18162" xr:uid="{00000000-0005-0000-0000-0000F2460000}"/>
    <cellStyle name="Normal 41 2 2 4 3" xfId="3855" xr:uid="{00000000-0005-0000-0000-00000F0F0000}"/>
    <cellStyle name="Normal 41 2 2 4 3 2" xfId="13929" xr:uid="{00000000-0005-0000-0000-000069360000}"/>
    <cellStyle name="Normal 41 2 2 4 3 2 3" xfId="29027" xr:uid="{00000000-0005-0000-0000-000063710000}"/>
    <cellStyle name="Normal 41 2 2 4 3 3" xfId="8909" xr:uid="{00000000-0005-0000-0000-0000CD220000}"/>
    <cellStyle name="Normal 41 2 2 4 3 3 3" xfId="24010" xr:uid="{00000000-0005-0000-0000-0000CA5D0000}"/>
    <cellStyle name="Normal 41 2 2 4 3 5" xfId="18997" xr:uid="{00000000-0005-0000-0000-0000354A0000}"/>
    <cellStyle name="Normal 41 2 2 4 4" xfId="5548" xr:uid="{00000000-0005-0000-0000-0000AC150000}"/>
    <cellStyle name="Normal 41 2 2 4 4 2" xfId="15600" xr:uid="{00000000-0005-0000-0000-0000F03C0000}"/>
    <cellStyle name="Normal 41 2 2 4 4 2 3" xfId="30698" xr:uid="{00000000-0005-0000-0000-0000EA770000}"/>
    <cellStyle name="Normal 41 2 2 4 4 3" xfId="10580" xr:uid="{00000000-0005-0000-0000-000054290000}"/>
    <cellStyle name="Normal 41 2 2 4 4 3 3" xfId="25681" xr:uid="{00000000-0005-0000-0000-000051640000}"/>
    <cellStyle name="Normal 41 2 2 4 4 5" xfId="20668" xr:uid="{00000000-0005-0000-0000-0000BC500000}"/>
    <cellStyle name="Normal 41 2 2 4 5" xfId="12258" xr:uid="{00000000-0005-0000-0000-0000E22F0000}"/>
    <cellStyle name="Normal 41 2 2 4 5 3" xfId="27356" xr:uid="{00000000-0005-0000-0000-0000DC6A0000}"/>
    <cellStyle name="Normal 41 2 2 4 6" xfId="7237" xr:uid="{00000000-0005-0000-0000-0000451C0000}"/>
    <cellStyle name="Normal 41 2 2 4 6 3" xfId="22339" xr:uid="{00000000-0005-0000-0000-000043570000}"/>
    <cellStyle name="Normal 41 2 2 4 8" xfId="17326" xr:uid="{00000000-0005-0000-0000-0000AE430000}"/>
    <cellStyle name="Normal 41 2 2 5" xfId="2584" xr:uid="{00000000-0005-0000-0000-0000180A0000}"/>
    <cellStyle name="Normal 41 2 2 5 2" xfId="4274" xr:uid="{00000000-0005-0000-0000-0000B2100000}"/>
    <cellStyle name="Normal 41 2 2 5 2 2" xfId="14347" xr:uid="{00000000-0005-0000-0000-00000B380000}"/>
    <cellStyle name="Normal 41 2 2 5 2 2 3" xfId="29445" xr:uid="{00000000-0005-0000-0000-000005730000}"/>
    <cellStyle name="Normal 41 2 2 5 2 3" xfId="9327" xr:uid="{00000000-0005-0000-0000-00006F240000}"/>
    <cellStyle name="Normal 41 2 2 5 2 3 3" xfId="24428" xr:uid="{00000000-0005-0000-0000-00006C5F0000}"/>
    <cellStyle name="Normal 41 2 2 5 2 5" xfId="19415" xr:uid="{00000000-0005-0000-0000-0000D74B0000}"/>
    <cellStyle name="Normal 41 2 2 5 3" xfId="5966" xr:uid="{00000000-0005-0000-0000-00004E170000}"/>
    <cellStyle name="Normal 41 2 2 5 3 2" xfId="16018" xr:uid="{00000000-0005-0000-0000-0000923E0000}"/>
    <cellStyle name="Normal 41 2 2 5 3 3" xfId="10998" xr:uid="{00000000-0005-0000-0000-0000F62A0000}"/>
    <cellStyle name="Normal 41 2 2 5 3 3 3" xfId="26099" xr:uid="{00000000-0005-0000-0000-0000F3650000}"/>
    <cellStyle name="Normal 41 2 2 5 3 5" xfId="21086" xr:uid="{00000000-0005-0000-0000-00005E520000}"/>
    <cellStyle name="Normal 41 2 2 5 4" xfId="12676" xr:uid="{00000000-0005-0000-0000-000084310000}"/>
    <cellStyle name="Normal 41 2 2 5 4 3" xfId="27774" xr:uid="{00000000-0005-0000-0000-00007E6C0000}"/>
    <cellStyle name="Normal 41 2 2 5 5" xfId="7655" xr:uid="{00000000-0005-0000-0000-0000E71D0000}"/>
    <cellStyle name="Normal 41 2 2 5 5 3" xfId="22757" xr:uid="{00000000-0005-0000-0000-0000E5580000}"/>
    <cellStyle name="Normal 41 2 2 5 7" xfId="17744" xr:uid="{00000000-0005-0000-0000-000050450000}"/>
    <cellStyle name="Normal 41 2 2 6" xfId="3437" xr:uid="{00000000-0005-0000-0000-00006D0D0000}"/>
    <cellStyle name="Normal 41 2 2 6 2" xfId="13511" xr:uid="{00000000-0005-0000-0000-0000C7340000}"/>
    <cellStyle name="Normal 41 2 2 6 2 3" xfId="28609" xr:uid="{00000000-0005-0000-0000-0000C16F0000}"/>
    <cellStyle name="Normal 41 2 2 6 3" xfId="8491" xr:uid="{00000000-0005-0000-0000-00002B210000}"/>
    <cellStyle name="Normal 41 2 2 6 3 3" xfId="23592" xr:uid="{00000000-0005-0000-0000-0000285C0000}"/>
    <cellStyle name="Normal 41 2 2 6 5" xfId="18579" xr:uid="{00000000-0005-0000-0000-000093480000}"/>
    <cellStyle name="Normal 41 2 2 7" xfId="5130" xr:uid="{00000000-0005-0000-0000-00000A140000}"/>
    <cellStyle name="Normal 41 2 2 7 2" xfId="15182" xr:uid="{00000000-0005-0000-0000-00004E3B0000}"/>
    <cellStyle name="Normal 41 2 2 7 2 3" xfId="30280" xr:uid="{00000000-0005-0000-0000-000048760000}"/>
    <cellStyle name="Normal 41 2 2 7 3" xfId="10162" xr:uid="{00000000-0005-0000-0000-0000B2270000}"/>
    <cellStyle name="Normal 41 2 2 7 3 3" xfId="25263" xr:uid="{00000000-0005-0000-0000-0000AF620000}"/>
    <cellStyle name="Normal 41 2 2 7 5" xfId="20250" xr:uid="{00000000-0005-0000-0000-00001A4F0000}"/>
    <cellStyle name="Normal 41 2 2 8" xfId="11840" xr:uid="{00000000-0005-0000-0000-0000402E0000}"/>
    <cellStyle name="Normal 41 2 2 8 3" xfId="26938" xr:uid="{00000000-0005-0000-0000-00003A690000}"/>
    <cellStyle name="Normal 41 2 2 9" xfId="6819" xr:uid="{00000000-0005-0000-0000-0000A31A0000}"/>
    <cellStyle name="Normal 41 2 2 9 3" xfId="21921" xr:uid="{00000000-0005-0000-0000-0000A1550000}"/>
    <cellStyle name="Normal 41 2 3" xfId="1783" xr:uid="{00000000-0005-0000-0000-0000F7060000}"/>
    <cellStyle name="Normal 41 2 3 10" xfId="16960" xr:uid="{00000000-0005-0000-0000-000040420000}"/>
    <cellStyle name="Normal 41 2 3 2" xfId="2002" xr:uid="{00000000-0005-0000-0000-0000D2070000}"/>
    <cellStyle name="Normal 41 2 3 2 2" xfId="2423" xr:uid="{00000000-0005-0000-0000-000077090000}"/>
    <cellStyle name="Normal 41 2 3 2 2 2" xfId="3262" xr:uid="{00000000-0005-0000-0000-0000BE0C0000}"/>
    <cellStyle name="Normal 41 2 3 2 2 2 2" xfId="4952" xr:uid="{00000000-0005-0000-0000-000058130000}"/>
    <cellStyle name="Normal 41 2 3 2 2 2 2 2" xfId="15025" xr:uid="{00000000-0005-0000-0000-0000B13A0000}"/>
    <cellStyle name="Normal 41 2 3 2 2 2 2 2 3" xfId="30123" xr:uid="{00000000-0005-0000-0000-0000AB750000}"/>
    <cellStyle name="Normal 41 2 3 2 2 2 2 3" xfId="10005" xr:uid="{00000000-0005-0000-0000-000015270000}"/>
    <cellStyle name="Normal 41 2 3 2 2 2 2 3 3" xfId="25106" xr:uid="{00000000-0005-0000-0000-000012620000}"/>
    <cellStyle name="Normal 41 2 3 2 2 2 2 5" xfId="20093" xr:uid="{00000000-0005-0000-0000-00007D4E0000}"/>
    <cellStyle name="Normal 41 2 3 2 2 2 3" xfId="6644" xr:uid="{00000000-0005-0000-0000-0000F4190000}"/>
    <cellStyle name="Normal 41 2 3 2 2 2 3 2" xfId="16696" xr:uid="{00000000-0005-0000-0000-000038410000}"/>
    <cellStyle name="Normal 41 2 3 2 2 2 3 3" xfId="11676" xr:uid="{00000000-0005-0000-0000-00009C2D0000}"/>
    <cellStyle name="Normal 41 2 3 2 2 2 3 3 3" xfId="26777" xr:uid="{00000000-0005-0000-0000-000099680000}"/>
    <cellStyle name="Normal 41 2 3 2 2 2 3 5" xfId="21764" xr:uid="{00000000-0005-0000-0000-000004550000}"/>
    <cellStyle name="Normal 41 2 3 2 2 2 4" xfId="13354" xr:uid="{00000000-0005-0000-0000-00002A340000}"/>
    <cellStyle name="Normal 41 2 3 2 2 2 4 3" xfId="28452" xr:uid="{00000000-0005-0000-0000-0000246F0000}"/>
    <cellStyle name="Normal 41 2 3 2 2 2 5" xfId="8333" xr:uid="{00000000-0005-0000-0000-00008D200000}"/>
    <cellStyle name="Normal 41 2 3 2 2 2 5 3" xfId="23435" xr:uid="{00000000-0005-0000-0000-00008B5B0000}"/>
    <cellStyle name="Normal 41 2 3 2 2 2 7" xfId="18422" xr:uid="{00000000-0005-0000-0000-0000F6470000}"/>
    <cellStyle name="Normal 41 2 3 2 2 3" xfId="4115" xr:uid="{00000000-0005-0000-0000-000013100000}"/>
    <cellStyle name="Normal 41 2 3 2 2 3 2" xfId="14189" xr:uid="{00000000-0005-0000-0000-00006D370000}"/>
    <cellStyle name="Normal 41 2 3 2 2 3 2 3" xfId="29287" xr:uid="{00000000-0005-0000-0000-000067720000}"/>
    <cellStyle name="Normal 41 2 3 2 2 3 3" xfId="9169" xr:uid="{00000000-0005-0000-0000-0000D1230000}"/>
    <cellStyle name="Normal 41 2 3 2 2 3 3 3" xfId="24270" xr:uid="{00000000-0005-0000-0000-0000CE5E0000}"/>
    <cellStyle name="Normal 41 2 3 2 2 3 5" xfId="19257" xr:uid="{00000000-0005-0000-0000-0000394B0000}"/>
    <cellStyle name="Normal 41 2 3 2 2 4" xfId="5808" xr:uid="{00000000-0005-0000-0000-0000B0160000}"/>
    <cellStyle name="Normal 41 2 3 2 2 4 2" xfId="15860" xr:uid="{00000000-0005-0000-0000-0000F43D0000}"/>
    <cellStyle name="Normal 41 2 3 2 2 4 3" xfId="10840" xr:uid="{00000000-0005-0000-0000-0000582A0000}"/>
    <cellStyle name="Normal 41 2 3 2 2 4 3 3" xfId="25941" xr:uid="{00000000-0005-0000-0000-000055650000}"/>
    <cellStyle name="Normal 41 2 3 2 2 4 5" xfId="20928" xr:uid="{00000000-0005-0000-0000-0000C0510000}"/>
    <cellStyle name="Normal 41 2 3 2 2 5" xfId="12518" xr:uid="{00000000-0005-0000-0000-0000E6300000}"/>
    <cellStyle name="Normal 41 2 3 2 2 5 3" xfId="27616" xr:uid="{00000000-0005-0000-0000-0000E06B0000}"/>
    <cellStyle name="Normal 41 2 3 2 2 6" xfId="7497" xr:uid="{00000000-0005-0000-0000-0000491D0000}"/>
    <cellStyle name="Normal 41 2 3 2 2 6 3" xfId="22599" xr:uid="{00000000-0005-0000-0000-000047580000}"/>
    <cellStyle name="Normal 41 2 3 2 2 8" xfId="17586" xr:uid="{00000000-0005-0000-0000-0000B2440000}"/>
    <cellStyle name="Normal 41 2 3 2 3" xfId="2844" xr:uid="{00000000-0005-0000-0000-00001C0B0000}"/>
    <cellStyle name="Normal 41 2 3 2 3 2" xfId="4534" xr:uid="{00000000-0005-0000-0000-0000B6110000}"/>
    <cellStyle name="Normal 41 2 3 2 3 2 2" xfId="14607" xr:uid="{00000000-0005-0000-0000-00000F390000}"/>
    <cellStyle name="Normal 41 2 3 2 3 2 2 3" xfId="29705" xr:uid="{00000000-0005-0000-0000-000009740000}"/>
    <cellStyle name="Normal 41 2 3 2 3 2 3" xfId="9587" xr:uid="{00000000-0005-0000-0000-000073250000}"/>
    <cellStyle name="Normal 41 2 3 2 3 2 3 3" xfId="24688" xr:uid="{00000000-0005-0000-0000-000070600000}"/>
    <cellStyle name="Normal 41 2 3 2 3 2 5" xfId="19675" xr:uid="{00000000-0005-0000-0000-0000DB4C0000}"/>
    <cellStyle name="Normal 41 2 3 2 3 3" xfId="6226" xr:uid="{00000000-0005-0000-0000-000052180000}"/>
    <cellStyle name="Normal 41 2 3 2 3 3 2" xfId="16278" xr:uid="{00000000-0005-0000-0000-0000963F0000}"/>
    <cellStyle name="Normal 41 2 3 2 3 3 3" xfId="11258" xr:uid="{00000000-0005-0000-0000-0000FA2B0000}"/>
    <cellStyle name="Normal 41 2 3 2 3 3 3 3" xfId="26359" xr:uid="{00000000-0005-0000-0000-0000F7660000}"/>
    <cellStyle name="Normal 41 2 3 2 3 3 5" xfId="21346" xr:uid="{00000000-0005-0000-0000-000062530000}"/>
    <cellStyle name="Normal 41 2 3 2 3 4" xfId="12936" xr:uid="{00000000-0005-0000-0000-000088320000}"/>
    <cellStyle name="Normal 41 2 3 2 3 4 3" xfId="28034" xr:uid="{00000000-0005-0000-0000-0000826D0000}"/>
    <cellStyle name="Normal 41 2 3 2 3 5" xfId="7915" xr:uid="{00000000-0005-0000-0000-0000EB1E0000}"/>
    <cellStyle name="Normal 41 2 3 2 3 5 3" xfId="23017" xr:uid="{00000000-0005-0000-0000-0000E9590000}"/>
    <cellStyle name="Normal 41 2 3 2 3 7" xfId="18004" xr:uid="{00000000-0005-0000-0000-000054460000}"/>
    <cellStyle name="Normal 41 2 3 2 4" xfId="3697" xr:uid="{00000000-0005-0000-0000-0000710E0000}"/>
    <cellStyle name="Normal 41 2 3 2 4 2" xfId="13771" xr:uid="{00000000-0005-0000-0000-0000CB350000}"/>
    <cellStyle name="Normal 41 2 3 2 4 2 3" xfId="28869" xr:uid="{00000000-0005-0000-0000-0000C5700000}"/>
    <cellStyle name="Normal 41 2 3 2 4 3" xfId="8751" xr:uid="{00000000-0005-0000-0000-00002F220000}"/>
    <cellStyle name="Normal 41 2 3 2 4 3 3" xfId="23852" xr:uid="{00000000-0005-0000-0000-00002C5D0000}"/>
    <cellStyle name="Normal 41 2 3 2 4 5" xfId="18839" xr:uid="{00000000-0005-0000-0000-000097490000}"/>
    <cellStyle name="Normal 41 2 3 2 5" xfId="5390" xr:uid="{00000000-0005-0000-0000-00000E150000}"/>
    <cellStyle name="Normal 41 2 3 2 5 2" xfId="15442" xr:uid="{00000000-0005-0000-0000-0000523C0000}"/>
    <cellStyle name="Normal 41 2 3 2 5 2 3" xfId="30540" xr:uid="{00000000-0005-0000-0000-00004C770000}"/>
    <cellStyle name="Normal 41 2 3 2 5 3" xfId="10422" xr:uid="{00000000-0005-0000-0000-0000B6280000}"/>
    <cellStyle name="Normal 41 2 3 2 5 3 3" xfId="25523" xr:uid="{00000000-0005-0000-0000-0000B3630000}"/>
    <cellStyle name="Normal 41 2 3 2 5 5" xfId="20510" xr:uid="{00000000-0005-0000-0000-00001E500000}"/>
    <cellStyle name="Normal 41 2 3 2 6" xfId="12100" xr:uid="{00000000-0005-0000-0000-0000442F0000}"/>
    <cellStyle name="Normal 41 2 3 2 6 3" xfId="27198" xr:uid="{00000000-0005-0000-0000-00003E6A0000}"/>
    <cellStyle name="Normal 41 2 3 2 7" xfId="7079" xr:uid="{00000000-0005-0000-0000-0000A71B0000}"/>
    <cellStyle name="Normal 41 2 3 2 7 3" xfId="22181" xr:uid="{00000000-0005-0000-0000-0000A5560000}"/>
    <cellStyle name="Normal 41 2 3 2 9" xfId="17168" xr:uid="{00000000-0005-0000-0000-000010430000}"/>
    <cellStyle name="Normal 41 2 3 3" xfId="2215" xr:uid="{00000000-0005-0000-0000-0000A7080000}"/>
    <cellStyle name="Normal 41 2 3 3 2" xfId="3054" xr:uid="{00000000-0005-0000-0000-0000EE0B0000}"/>
    <cellStyle name="Normal 41 2 3 3 2 2" xfId="4744" xr:uid="{00000000-0005-0000-0000-000088120000}"/>
    <cellStyle name="Normal 41 2 3 3 2 2 2" xfId="14817" xr:uid="{00000000-0005-0000-0000-0000E1390000}"/>
    <cellStyle name="Normal 41 2 3 3 2 2 2 3" xfId="29915" xr:uid="{00000000-0005-0000-0000-0000DB740000}"/>
    <cellStyle name="Normal 41 2 3 3 2 2 3" xfId="9797" xr:uid="{00000000-0005-0000-0000-000045260000}"/>
    <cellStyle name="Normal 41 2 3 3 2 2 3 3" xfId="24898" xr:uid="{00000000-0005-0000-0000-000042610000}"/>
    <cellStyle name="Normal 41 2 3 3 2 2 5" xfId="19885" xr:uid="{00000000-0005-0000-0000-0000AD4D0000}"/>
    <cellStyle name="Normal 41 2 3 3 2 3" xfId="6436" xr:uid="{00000000-0005-0000-0000-000024190000}"/>
    <cellStyle name="Normal 41 2 3 3 2 3 2" xfId="16488" xr:uid="{00000000-0005-0000-0000-000068400000}"/>
    <cellStyle name="Normal 41 2 3 3 2 3 3" xfId="11468" xr:uid="{00000000-0005-0000-0000-0000CC2C0000}"/>
    <cellStyle name="Normal 41 2 3 3 2 3 3 3" xfId="26569" xr:uid="{00000000-0005-0000-0000-0000C9670000}"/>
    <cellStyle name="Normal 41 2 3 3 2 3 5" xfId="21556" xr:uid="{00000000-0005-0000-0000-000034540000}"/>
    <cellStyle name="Normal 41 2 3 3 2 4" xfId="13146" xr:uid="{00000000-0005-0000-0000-00005A330000}"/>
    <cellStyle name="Normal 41 2 3 3 2 4 3" xfId="28244" xr:uid="{00000000-0005-0000-0000-0000546E0000}"/>
    <cellStyle name="Normal 41 2 3 3 2 5" xfId="8125" xr:uid="{00000000-0005-0000-0000-0000BD1F0000}"/>
    <cellStyle name="Normal 41 2 3 3 2 5 3" xfId="23227" xr:uid="{00000000-0005-0000-0000-0000BB5A0000}"/>
    <cellStyle name="Normal 41 2 3 3 2 7" xfId="18214" xr:uid="{00000000-0005-0000-0000-000026470000}"/>
    <cellStyle name="Normal 41 2 3 3 3" xfId="3907" xr:uid="{00000000-0005-0000-0000-0000430F0000}"/>
    <cellStyle name="Normal 41 2 3 3 3 2" xfId="13981" xr:uid="{00000000-0005-0000-0000-00009D360000}"/>
    <cellStyle name="Normal 41 2 3 3 3 2 3" xfId="29079" xr:uid="{00000000-0005-0000-0000-000097710000}"/>
    <cellStyle name="Normal 41 2 3 3 3 3" xfId="8961" xr:uid="{00000000-0005-0000-0000-000001230000}"/>
    <cellStyle name="Normal 41 2 3 3 3 3 3" xfId="24062" xr:uid="{00000000-0005-0000-0000-0000FE5D0000}"/>
    <cellStyle name="Normal 41 2 3 3 3 5" xfId="19049" xr:uid="{00000000-0005-0000-0000-0000694A0000}"/>
    <cellStyle name="Normal 41 2 3 3 4" xfId="5600" xr:uid="{00000000-0005-0000-0000-0000E0150000}"/>
    <cellStyle name="Normal 41 2 3 3 4 2" xfId="15652" xr:uid="{00000000-0005-0000-0000-0000243D0000}"/>
    <cellStyle name="Normal 41 2 3 3 4 2 3" xfId="30750" xr:uid="{00000000-0005-0000-0000-00001E780000}"/>
    <cellStyle name="Normal 41 2 3 3 4 3" xfId="10632" xr:uid="{00000000-0005-0000-0000-000088290000}"/>
    <cellStyle name="Normal 41 2 3 3 4 3 3" xfId="25733" xr:uid="{00000000-0005-0000-0000-000085640000}"/>
    <cellStyle name="Normal 41 2 3 3 4 5" xfId="20720" xr:uid="{00000000-0005-0000-0000-0000F0500000}"/>
    <cellStyle name="Normal 41 2 3 3 5" xfId="12310" xr:uid="{00000000-0005-0000-0000-000016300000}"/>
    <cellStyle name="Normal 41 2 3 3 5 3" xfId="27408" xr:uid="{00000000-0005-0000-0000-0000106B0000}"/>
    <cellStyle name="Normal 41 2 3 3 6" xfId="7289" xr:uid="{00000000-0005-0000-0000-0000791C0000}"/>
    <cellStyle name="Normal 41 2 3 3 6 3" xfId="22391" xr:uid="{00000000-0005-0000-0000-000077570000}"/>
    <cellStyle name="Normal 41 2 3 3 8" xfId="17378" xr:uid="{00000000-0005-0000-0000-0000E2430000}"/>
    <cellStyle name="Normal 41 2 3 4" xfId="2636" xr:uid="{00000000-0005-0000-0000-00004C0A0000}"/>
    <cellStyle name="Normal 41 2 3 4 2" xfId="4326" xr:uid="{00000000-0005-0000-0000-0000E6100000}"/>
    <cellStyle name="Normal 41 2 3 4 2 2" xfId="14399" xr:uid="{00000000-0005-0000-0000-00003F380000}"/>
    <cellStyle name="Normal 41 2 3 4 2 2 3" xfId="29497" xr:uid="{00000000-0005-0000-0000-000039730000}"/>
    <cellStyle name="Normal 41 2 3 4 2 3" xfId="9379" xr:uid="{00000000-0005-0000-0000-0000A3240000}"/>
    <cellStyle name="Normal 41 2 3 4 2 3 3" xfId="24480" xr:uid="{00000000-0005-0000-0000-0000A05F0000}"/>
    <cellStyle name="Normal 41 2 3 4 2 5" xfId="19467" xr:uid="{00000000-0005-0000-0000-00000B4C0000}"/>
    <cellStyle name="Normal 41 2 3 4 3" xfId="6018" xr:uid="{00000000-0005-0000-0000-000082170000}"/>
    <cellStyle name="Normal 41 2 3 4 3 2" xfId="16070" xr:uid="{00000000-0005-0000-0000-0000C63E0000}"/>
    <cellStyle name="Normal 41 2 3 4 3 3" xfId="11050" xr:uid="{00000000-0005-0000-0000-00002A2B0000}"/>
    <cellStyle name="Normal 41 2 3 4 3 3 3" xfId="26151" xr:uid="{00000000-0005-0000-0000-000027660000}"/>
    <cellStyle name="Normal 41 2 3 4 3 5" xfId="21138" xr:uid="{00000000-0005-0000-0000-000092520000}"/>
    <cellStyle name="Normal 41 2 3 4 4" xfId="12728" xr:uid="{00000000-0005-0000-0000-0000B8310000}"/>
    <cellStyle name="Normal 41 2 3 4 4 3" xfId="27826" xr:uid="{00000000-0005-0000-0000-0000B26C0000}"/>
    <cellStyle name="Normal 41 2 3 4 5" xfId="7707" xr:uid="{00000000-0005-0000-0000-00001B1E0000}"/>
    <cellStyle name="Normal 41 2 3 4 5 3" xfId="22809" xr:uid="{00000000-0005-0000-0000-000019590000}"/>
    <cellStyle name="Normal 41 2 3 4 7" xfId="17796" xr:uid="{00000000-0005-0000-0000-000084450000}"/>
    <cellStyle name="Normal 41 2 3 5" xfId="3489" xr:uid="{00000000-0005-0000-0000-0000A10D0000}"/>
    <cellStyle name="Normal 41 2 3 5 2" xfId="13563" xr:uid="{00000000-0005-0000-0000-0000FB340000}"/>
    <cellStyle name="Normal 41 2 3 5 2 3" xfId="28661" xr:uid="{00000000-0005-0000-0000-0000F56F0000}"/>
    <cellStyle name="Normal 41 2 3 5 3" xfId="8543" xr:uid="{00000000-0005-0000-0000-00005F210000}"/>
    <cellStyle name="Normal 41 2 3 5 3 3" xfId="23644" xr:uid="{00000000-0005-0000-0000-00005C5C0000}"/>
    <cellStyle name="Normal 41 2 3 5 5" xfId="18631" xr:uid="{00000000-0005-0000-0000-0000C7480000}"/>
    <cellStyle name="Normal 41 2 3 6" xfId="5182" xr:uid="{00000000-0005-0000-0000-00003E140000}"/>
    <cellStyle name="Normal 41 2 3 6 2" xfId="15234" xr:uid="{00000000-0005-0000-0000-0000823B0000}"/>
    <cellStyle name="Normal 41 2 3 6 2 3" xfId="30332" xr:uid="{00000000-0005-0000-0000-00007C760000}"/>
    <cellStyle name="Normal 41 2 3 6 3" xfId="10214" xr:uid="{00000000-0005-0000-0000-0000E6270000}"/>
    <cellStyle name="Normal 41 2 3 6 3 3" xfId="25315" xr:uid="{00000000-0005-0000-0000-0000E3620000}"/>
    <cellStyle name="Normal 41 2 3 6 5" xfId="20302" xr:uid="{00000000-0005-0000-0000-00004E4F0000}"/>
    <cellStyle name="Normal 41 2 3 7" xfId="11892" xr:uid="{00000000-0005-0000-0000-0000742E0000}"/>
    <cellStyle name="Normal 41 2 3 7 3" xfId="26990" xr:uid="{00000000-0005-0000-0000-00006E690000}"/>
    <cellStyle name="Normal 41 2 3 8" xfId="6871" xr:uid="{00000000-0005-0000-0000-0000D71A0000}"/>
    <cellStyle name="Normal 41 2 3 8 3" xfId="21973" xr:uid="{00000000-0005-0000-0000-0000D5550000}"/>
    <cellStyle name="Normal 41 2 4" xfId="1896" xr:uid="{00000000-0005-0000-0000-000068070000}"/>
    <cellStyle name="Normal 41 2 4 2" xfId="2319" xr:uid="{00000000-0005-0000-0000-00000F090000}"/>
    <cellStyle name="Normal 41 2 4 2 2" xfId="3158" xr:uid="{00000000-0005-0000-0000-0000560C0000}"/>
    <cellStyle name="Normal 41 2 4 2 2 2" xfId="4848" xr:uid="{00000000-0005-0000-0000-0000F0120000}"/>
    <cellStyle name="Normal 41 2 4 2 2 2 2" xfId="14921" xr:uid="{00000000-0005-0000-0000-0000493A0000}"/>
    <cellStyle name="Normal 41 2 4 2 2 2 2 3" xfId="30019" xr:uid="{00000000-0005-0000-0000-000043750000}"/>
    <cellStyle name="Normal 41 2 4 2 2 2 3" xfId="9901" xr:uid="{00000000-0005-0000-0000-0000AD260000}"/>
    <cellStyle name="Normal 41 2 4 2 2 2 3 3" xfId="25002" xr:uid="{00000000-0005-0000-0000-0000AA610000}"/>
    <cellStyle name="Normal 41 2 4 2 2 2 5" xfId="19989" xr:uid="{00000000-0005-0000-0000-0000154E0000}"/>
    <cellStyle name="Normal 41 2 4 2 2 3" xfId="6540" xr:uid="{00000000-0005-0000-0000-00008C190000}"/>
    <cellStyle name="Normal 41 2 4 2 2 3 2" xfId="16592" xr:uid="{00000000-0005-0000-0000-0000D0400000}"/>
    <cellStyle name="Normal 41 2 4 2 2 3 3" xfId="11572" xr:uid="{00000000-0005-0000-0000-0000342D0000}"/>
    <cellStyle name="Normal 41 2 4 2 2 3 3 3" xfId="26673" xr:uid="{00000000-0005-0000-0000-000031680000}"/>
    <cellStyle name="Normal 41 2 4 2 2 3 5" xfId="21660" xr:uid="{00000000-0005-0000-0000-00009C540000}"/>
    <cellStyle name="Normal 41 2 4 2 2 4" xfId="13250" xr:uid="{00000000-0005-0000-0000-0000C2330000}"/>
    <cellStyle name="Normal 41 2 4 2 2 4 3" xfId="28348" xr:uid="{00000000-0005-0000-0000-0000BC6E0000}"/>
    <cellStyle name="Normal 41 2 4 2 2 5" xfId="8229" xr:uid="{00000000-0005-0000-0000-000025200000}"/>
    <cellStyle name="Normal 41 2 4 2 2 5 3" xfId="23331" xr:uid="{00000000-0005-0000-0000-0000235B0000}"/>
    <cellStyle name="Normal 41 2 4 2 2 7" xfId="18318" xr:uid="{00000000-0005-0000-0000-00008E470000}"/>
    <cellStyle name="Normal 41 2 4 2 3" xfId="4011" xr:uid="{00000000-0005-0000-0000-0000AB0F0000}"/>
    <cellStyle name="Normal 41 2 4 2 3 2" xfId="14085" xr:uid="{00000000-0005-0000-0000-000005370000}"/>
    <cellStyle name="Normal 41 2 4 2 3 2 3" xfId="29183" xr:uid="{00000000-0005-0000-0000-0000FF710000}"/>
    <cellStyle name="Normal 41 2 4 2 3 3" xfId="9065" xr:uid="{00000000-0005-0000-0000-000069230000}"/>
    <cellStyle name="Normal 41 2 4 2 3 3 3" xfId="24166" xr:uid="{00000000-0005-0000-0000-0000665E0000}"/>
    <cellStyle name="Normal 41 2 4 2 3 5" xfId="19153" xr:uid="{00000000-0005-0000-0000-0000D14A0000}"/>
    <cellStyle name="Normal 41 2 4 2 4" xfId="5704" xr:uid="{00000000-0005-0000-0000-000048160000}"/>
    <cellStyle name="Normal 41 2 4 2 4 2" xfId="15756" xr:uid="{00000000-0005-0000-0000-00008C3D0000}"/>
    <cellStyle name="Normal 41 2 4 2 4 2 3" xfId="30854" xr:uid="{00000000-0005-0000-0000-000086780000}"/>
    <cellStyle name="Normal 41 2 4 2 4 3" xfId="10736" xr:uid="{00000000-0005-0000-0000-0000F0290000}"/>
    <cellStyle name="Normal 41 2 4 2 4 3 3" xfId="25837" xr:uid="{00000000-0005-0000-0000-0000ED640000}"/>
    <cellStyle name="Normal 41 2 4 2 4 5" xfId="20824" xr:uid="{00000000-0005-0000-0000-000058510000}"/>
    <cellStyle name="Normal 41 2 4 2 5" xfId="12414" xr:uid="{00000000-0005-0000-0000-00007E300000}"/>
    <cellStyle name="Normal 41 2 4 2 5 3" xfId="27512" xr:uid="{00000000-0005-0000-0000-0000786B0000}"/>
    <cellStyle name="Normal 41 2 4 2 6" xfId="7393" xr:uid="{00000000-0005-0000-0000-0000E11C0000}"/>
    <cellStyle name="Normal 41 2 4 2 6 3" xfId="22495" xr:uid="{00000000-0005-0000-0000-0000DF570000}"/>
    <cellStyle name="Normal 41 2 4 2 8" xfId="17482" xr:uid="{00000000-0005-0000-0000-00004A440000}"/>
    <cellStyle name="Normal 41 2 4 3" xfId="2740" xr:uid="{00000000-0005-0000-0000-0000B40A0000}"/>
    <cellStyle name="Normal 41 2 4 3 2" xfId="4430" xr:uid="{00000000-0005-0000-0000-00004E110000}"/>
    <cellStyle name="Normal 41 2 4 3 2 2" xfId="14503" xr:uid="{00000000-0005-0000-0000-0000A7380000}"/>
    <cellStyle name="Normal 41 2 4 3 2 2 3" xfId="29601" xr:uid="{00000000-0005-0000-0000-0000A1730000}"/>
    <cellStyle name="Normal 41 2 4 3 2 3" xfId="9483" xr:uid="{00000000-0005-0000-0000-00000B250000}"/>
    <cellStyle name="Normal 41 2 4 3 2 3 3" xfId="24584" xr:uid="{00000000-0005-0000-0000-000008600000}"/>
    <cellStyle name="Normal 41 2 4 3 2 5" xfId="19571" xr:uid="{00000000-0005-0000-0000-0000734C0000}"/>
    <cellStyle name="Normal 41 2 4 3 3" xfId="6122" xr:uid="{00000000-0005-0000-0000-0000EA170000}"/>
    <cellStyle name="Normal 41 2 4 3 3 2" xfId="16174" xr:uid="{00000000-0005-0000-0000-00002E3F0000}"/>
    <cellStyle name="Normal 41 2 4 3 3 3" xfId="11154" xr:uid="{00000000-0005-0000-0000-0000922B0000}"/>
    <cellStyle name="Normal 41 2 4 3 3 3 3" xfId="26255" xr:uid="{00000000-0005-0000-0000-00008F660000}"/>
    <cellStyle name="Normal 41 2 4 3 3 5" xfId="21242" xr:uid="{00000000-0005-0000-0000-0000FA520000}"/>
    <cellStyle name="Normal 41 2 4 3 4" xfId="12832" xr:uid="{00000000-0005-0000-0000-000020320000}"/>
    <cellStyle name="Normal 41 2 4 3 4 3" xfId="27930" xr:uid="{00000000-0005-0000-0000-00001A6D0000}"/>
    <cellStyle name="Normal 41 2 4 3 5" xfId="7811" xr:uid="{00000000-0005-0000-0000-0000831E0000}"/>
    <cellStyle name="Normal 41 2 4 3 5 3" xfId="22913" xr:uid="{00000000-0005-0000-0000-000081590000}"/>
    <cellStyle name="Normal 41 2 4 3 7" xfId="17900" xr:uid="{00000000-0005-0000-0000-0000EC450000}"/>
    <cellStyle name="Normal 41 2 4 4" xfId="3593" xr:uid="{00000000-0005-0000-0000-0000090E0000}"/>
    <cellStyle name="Normal 41 2 4 4 2" xfId="13667" xr:uid="{00000000-0005-0000-0000-000063350000}"/>
    <cellStyle name="Normal 41 2 4 4 2 3" xfId="28765" xr:uid="{00000000-0005-0000-0000-00005D700000}"/>
    <cellStyle name="Normal 41 2 4 4 3" xfId="8647" xr:uid="{00000000-0005-0000-0000-0000C7210000}"/>
    <cellStyle name="Normal 41 2 4 4 3 3" xfId="23748" xr:uid="{00000000-0005-0000-0000-0000C45C0000}"/>
    <cellStyle name="Normal 41 2 4 4 5" xfId="18735" xr:uid="{00000000-0005-0000-0000-00002F490000}"/>
    <cellStyle name="Normal 41 2 4 5" xfId="5286" xr:uid="{00000000-0005-0000-0000-0000A6140000}"/>
    <cellStyle name="Normal 41 2 4 5 2" xfId="15338" xr:uid="{00000000-0005-0000-0000-0000EA3B0000}"/>
    <cellStyle name="Normal 41 2 4 5 2 3" xfId="30436" xr:uid="{00000000-0005-0000-0000-0000E4760000}"/>
    <cellStyle name="Normal 41 2 4 5 3" xfId="10318" xr:uid="{00000000-0005-0000-0000-00004E280000}"/>
    <cellStyle name="Normal 41 2 4 5 3 3" xfId="25419" xr:uid="{00000000-0005-0000-0000-00004B630000}"/>
    <cellStyle name="Normal 41 2 4 5 5" xfId="20406" xr:uid="{00000000-0005-0000-0000-0000B64F0000}"/>
    <cellStyle name="Normal 41 2 4 6" xfId="11996" xr:uid="{00000000-0005-0000-0000-0000DC2E0000}"/>
    <cellStyle name="Normal 41 2 4 6 3" xfId="27094" xr:uid="{00000000-0005-0000-0000-0000D6690000}"/>
    <cellStyle name="Normal 41 2 4 7" xfId="6975" xr:uid="{00000000-0005-0000-0000-00003F1B0000}"/>
    <cellStyle name="Normal 41 2 4 7 3" xfId="22077" xr:uid="{00000000-0005-0000-0000-00003D560000}"/>
    <cellStyle name="Normal 41 2 4 9" xfId="17064" xr:uid="{00000000-0005-0000-0000-0000A8420000}"/>
    <cellStyle name="Normal 41 2 5" xfId="2109" xr:uid="{00000000-0005-0000-0000-00003D080000}"/>
    <cellStyle name="Normal 41 2 5 2" xfId="2950" xr:uid="{00000000-0005-0000-0000-0000860B0000}"/>
    <cellStyle name="Normal 41 2 5 2 2" xfId="4640" xr:uid="{00000000-0005-0000-0000-000020120000}"/>
    <cellStyle name="Normal 41 2 5 2 2 2" xfId="14713" xr:uid="{00000000-0005-0000-0000-000079390000}"/>
    <cellStyle name="Normal 41 2 5 2 2 2 3" xfId="29811" xr:uid="{00000000-0005-0000-0000-000073740000}"/>
    <cellStyle name="Normal 41 2 5 2 2 3" xfId="9693" xr:uid="{00000000-0005-0000-0000-0000DD250000}"/>
    <cellStyle name="Normal 41 2 5 2 2 3 3" xfId="24794" xr:uid="{00000000-0005-0000-0000-0000DA600000}"/>
    <cellStyle name="Normal 41 2 5 2 2 5" xfId="19781" xr:uid="{00000000-0005-0000-0000-0000454D0000}"/>
    <cellStyle name="Normal 41 2 5 2 3" xfId="6332" xr:uid="{00000000-0005-0000-0000-0000BC180000}"/>
    <cellStyle name="Normal 41 2 5 2 3 2" xfId="16384" xr:uid="{00000000-0005-0000-0000-000000400000}"/>
    <cellStyle name="Normal 41 2 5 2 3 3" xfId="11364" xr:uid="{00000000-0005-0000-0000-0000642C0000}"/>
    <cellStyle name="Normal 41 2 5 2 3 3 3" xfId="26465" xr:uid="{00000000-0005-0000-0000-000061670000}"/>
    <cellStyle name="Normal 41 2 5 2 3 5" xfId="21452" xr:uid="{00000000-0005-0000-0000-0000CC530000}"/>
    <cellStyle name="Normal 41 2 5 2 4" xfId="13042" xr:uid="{00000000-0005-0000-0000-0000F2320000}"/>
    <cellStyle name="Normal 41 2 5 2 4 3" xfId="28140" xr:uid="{00000000-0005-0000-0000-0000EC6D0000}"/>
    <cellStyle name="Normal 41 2 5 2 5" xfId="8021" xr:uid="{00000000-0005-0000-0000-0000551F0000}"/>
    <cellStyle name="Normal 41 2 5 2 5 3" xfId="23123" xr:uid="{00000000-0005-0000-0000-0000535A0000}"/>
    <cellStyle name="Normal 41 2 5 2 7" xfId="18110" xr:uid="{00000000-0005-0000-0000-0000BE460000}"/>
    <cellStyle name="Normal 41 2 5 3" xfId="3803" xr:uid="{00000000-0005-0000-0000-0000DB0E0000}"/>
    <cellStyle name="Normal 41 2 5 3 2" xfId="13877" xr:uid="{00000000-0005-0000-0000-000035360000}"/>
    <cellStyle name="Normal 41 2 5 3 2 3" xfId="28975" xr:uid="{00000000-0005-0000-0000-00002F710000}"/>
    <cellStyle name="Normal 41 2 5 3 3" xfId="8857" xr:uid="{00000000-0005-0000-0000-000099220000}"/>
    <cellStyle name="Normal 41 2 5 3 3 3" xfId="23958" xr:uid="{00000000-0005-0000-0000-0000965D0000}"/>
    <cellStyle name="Normal 41 2 5 3 5" xfId="18945" xr:uid="{00000000-0005-0000-0000-0000014A0000}"/>
    <cellStyle name="Normal 41 2 5 4" xfId="5496" xr:uid="{00000000-0005-0000-0000-000078150000}"/>
    <cellStyle name="Normal 41 2 5 4 2" xfId="15548" xr:uid="{00000000-0005-0000-0000-0000BC3C0000}"/>
    <cellStyle name="Normal 41 2 5 4 2 3" xfId="30646" xr:uid="{00000000-0005-0000-0000-0000B6770000}"/>
    <cellStyle name="Normal 41 2 5 4 3" xfId="10528" xr:uid="{00000000-0005-0000-0000-000020290000}"/>
    <cellStyle name="Normal 41 2 5 4 3 3" xfId="25629" xr:uid="{00000000-0005-0000-0000-00001D640000}"/>
    <cellStyle name="Normal 41 2 5 4 5" xfId="20616" xr:uid="{00000000-0005-0000-0000-000088500000}"/>
    <cellStyle name="Normal 41 2 5 5" xfId="12206" xr:uid="{00000000-0005-0000-0000-0000AE2F0000}"/>
    <cellStyle name="Normal 41 2 5 5 3" xfId="27304" xr:uid="{00000000-0005-0000-0000-0000A86A0000}"/>
    <cellStyle name="Normal 41 2 5 6" xfId="7185" xr:uid="{00000000-0005-0000-0000-0000111C0000}"/>
    <cellStyle name="Normal 41 2 5 6 3" xfId="22287" xr:uid="{00000000-0005-0000-0000-00000F570000}"/>
    <cellStyle name="Normal 41 2 5 8" xfId="17274" xr:uid="{00000000-0005-0000-0000-00007A430000}"/>
    <cellStyle name="Normal 41 2 6" xfId="2530" xr:uid="{00000000-0005-0000-0000-0000E2090000}"/>
    <cellStyle name="Normal 41 2 6 2" xfId="4222" xr:uid="{00000000-0005-0000-0000-00007E100000}"/>
    <cellStyle name="Normal 41 2 6 2 2" xfId="14295" xr:uid="{00000000-0005-0000-0000-0000D7370000}"/>
    <cellStyle name="Normal 41 2 6 2 2 3" xfId="29393" xr:uid="{00000000-0005-0000-0000-0000D1720000}"/>
    <cellStyle name="Normal 41 2 6 2 3" xfId="9275" xr:uid="{00000000-0005-0000-0000-00003B240000}"/>
    <cellStyle name="Normal 41 2 6 2 3 3" xfId="24376" xr:uid="{00000000-0005-0000-0000-0000385F0000}"/>
    <cellStyle name="Normal 41 2 6 2 5" xfId="19363" xr:uid="{00000000-0005-0000-0000-0000A34B0000}"/>
    <cellStyle name="Normal 41 2 6 3" xfId="5914" xr:uid="{00000000-0005-0000-0000-00001A170000}"/>
    <cellStyle name="Normal 41 2 6 3 2" xfId="15966" xr:uid="{00000000-0005-0000-0000-00005E3E0000}"/>
    <cellStyle name="Normal 41 2 6 3 3" xfId="10946" xr:uid="{00000000-0005-0000-0000-0000C22A0000}"/>
    <cellStyle name="Normal 41 2 6 3 3 3" xfId="26047" xr:uid="{00000000-0005-0000-0000-0000BF650000}"/>
    <cellStyle name="Normal 41 2 6 3 5" xfId="21034" xr:uid="{00000000-0005-0000-0000-00002A520000}"/>
    <cellStyle name="Normal 41 2 6 4" xfId="12624" xr:uid="{00000000-0005-0000-0000-000050310000}"/>
    <cellStyle name="Normal 41 2 6 4 3" xfId="27722" xr:uid="{00000000-0005-0000-0000-00004A6C0000}"/>
    <cellStyle name="Normal 41 2 6 5" xfId="7603" xr:uid="{00000000-0005-0000-0000-0000B31D0000}"/>
    <cellStyle name="Normal 41 2 6 5 3" xfId="22705" xr:uid="{00000000-0005-0000-0000-0000B1580000}"/>
    <cellStyle name="Normal 41 2 6 7" xfId="17692" xr:uid="{00000000-0005-0000-0000-00001C450000}"/>
    <cellStyle name="Normal 41 2 7" xfId="3381" xr:uid="{00000000-0005-0000-0000-0000350D0000}"/>
    <cellStyle name="Normal 41 2 7 2" xfId="13459" xr:uid="{00000000-0005-0000-0000-000093340000}"/>
    <cellStyle name="Normal 41 2 7 2 3" xfId="28557" xr:uid="{00000000-0005-0000-0000-00008D6F0000}"/>
    <cellStyle name="Normal 41 2 7 3" xfId="8439" xr:uid="{00000000-0005-0000-0000-0000F7200000}"/>
    <cellStyle name="Normal 41 2 7 3 3" xfId="23540" xr:uid="{00000000-0005-0000-0000-0000F45B0000}"/>
    <cellStyle name="Normal 41 2 7 5" xfId="18527" xr:uid="{00000000-0005-0000-0000-00005F480000}"/>
    <cellStyle name="Normal 41 2 8" xfId="5075" xr:uid="{00000000-0005-0000-0000-0000D3130000}"/>
    <cellStyle name="Normal 41 2 8 2" xfId="15130" xr:uid="{00000000-0005-0000-0000-00001A3B0000}"/>
    <cellStyle name="Normal 41 2 8 2 3" xfId="30228" xr:uid="{00000000-0005-0000-0000-000014760000}"/>
    <cellStyle name="Normal 41 2 8 3" xfId="10110" xr:uid="{00000000-0005-0000-0000-00007E270000}"/>
    <cellStyle name="Normal 41 2 8 3 3" xfId="25211" xr:uid="{00000000-0005-0000-0000-00007B620000}"/>
    <cellStyle name="Normal 41 2 8 5" xfId="20198" xr:uid="{00000000-0005-0000-0000-0000E64E0000}"/>
    <cellStyle name="Normal 41 2 9" xfId="11786" xr:uid="{00000000-0005-0000-0000-00000A2E0000}"/>
    <cellStyle name="Normal 41 2 9 3" xfId="26886" xr:uid="{00000000-0005-0000-0000-000006690000}"/>
    <cellStyle name="Normal 42" xfId="968" xr:uid="{00000000-0005-0000-0000-0000C8030000}"/>
    <cellStyle name="Normal 42 2" xfId="1442" xr:uid="{00000000-0005-0000-0000-0000A2050000}"/>
    <cellStyle name="Normal 42 2 10" xfId="6766" xr:uid="{00000000-0005-0000-0000-00006E1A0000}"/>
    <cellStyle name="Normal 42 2 10 3" xfId="21870" xr:uid="{00000000-0005-0000-0000-00006E550000}"/>
    <cellStyle name="Normal 42 2 12" xfId="16855" xr:uid="{00000000-0005-0000-0000-0000D7410000}"/>
    <cellStyle name="Normal 42 2 2" xfId="1730" xr:uid="{00000000-0005-0000-0000-0000C2060000}"/>
    <cellStyle name="Normal 42 2 2 11" xfId="16909" xr:uid="{00000000-0005-0000-0000-00000D420000}"/>
    <cellStyle name="Normal 42 2 2 2" xfId="1838" xr:uid="{00000000-0005-0000-0000-00002E070000}"/>
    <cellStyle name="Normal 42 2 2 2 10" xfId="17013" xr:uid="{00000000-0005-0000-0000-000075420000}"/>
    <cellStyle name="Normal 42 2 2 2 2" xfId="2055" xr:uid="{00000000-0005-0000-0000-000007080000}"/>
    <cellStyle name="Normal 42 2 2 2 2 2" xfId="2476" xr:uid="{00000000-0005-0000-0000-0000AC090000}"/>
    <cellStyle name="Normal 42 2 2 2 2 2 2" xfId="3315" xr:uid="{00000000-0005-0000-0000-0000F30C0000}"/>
    <cellStyle name="Normal 42 2 2 2 2 2 2 2" xfId="5005" xr:uid="{00000000-0005-0000-0000-00008D130000}"/>
    <cellStyle name="Normal 42 2 2 2 2 2 2 2 2" xfId="15078" xr:uid="{00000000-0005-0000-0000-0000E63A0000}"/>
    <cellStyle name="Normal 42 2 2 2 2 2 2 2 2 3" xfId="30176" xr:uid="{00000000-0005-0000-0000-0000E0750000}"/>
    <cellStyle name="Normal 42 2 2 2 2 2 2 2 3" xfId="10058" xr:uid="{00000000-0005-0000-0000-00004A270000}"/>
    <cellStyle name="Normal 42 2 2 2 2 2 2 2 3 3" xfId="25159" xr:uid="{00000000-0005-0000-0000-000047620000}"/>
    <cellStyle name="Normal 42 2 2 2 2 2 2 2 5" xfId="20146" xr:uid="{00000000-0005-0000-0000-0000B24E0000}"/>
    <cellStyle name="Normal 42 2 2 2 2 2 2 3" xfId="6697" xr:uid="{00000000-0005-0000-0000-0000291A0000}"/>
    <cellStyle name="Normal 42 2 2 2 2 2 2 3 2" xfId="16749" xr:uid="{00000000-0005-0000-0000-00006D410000}"/>
    <cellStyle name="Normal 42 2 2 2 2 2 2 3 3" xfId="11729" xr:uid="{00000000-0005-0000-0000-0000D12D0000}"/>
    <cellStyle name="Normal 42 2 2 2 2 2 2 3 3 3" xfId="26830" xr:uid="{00000000-0005-0000-0000-0000CE680000}"/>
    <cellStyle name="Normal 42 2 2 2 2 2 2 3 5" xfId="21817" xr:uid="{00000000-0005-0000-0000-000039550000}"/>
    <cellStyle name="Normal 42 2 2 2 2 2 2 4" xfId="13407" xr:uid="{00000000-0005-0000-0000-00005F340000}"/>
    <cellStyle name="Normal 42 2 2 2 2 2 2 4 3" xfId="28505" xr:uid="{00000000-0005-0000-0000-0000596F0000}"/>
    <cellStyle name="Normal 42 2 2 2 2 2 2 5" xfId="8386" xr:uid="{00000000-0005-0000-0000-0000C2200000}"/>
    <cellStyle name="Normal 42 2 2 2 2 2 2 5 3" xfId="23488" xr:uid="{00000000-0005-0000-0000-0000C05B0000}"/>
    <cellStyle name="Normal 42 2 2 2 2 2 2 7" xfId="18475" xr:uid="{00000000-0005-0000-0000-00002B480000}"/>
    <cellStyle name="Normal 42 2 2 2 2 2 3" xfId="4168" xr:uid="{00000000-0005-0000-0000-000048100000}"/>
    <cellStyle name="Normal 42 2 2 2 2 2 3 2" xfId="14242" xr:uid="{00000000-0005-0000-0000-0000A2370000}"/>
    <cellStyle name="Normal 42 2 2 2 2 2 3 2 3" xfId="29340" xr:uid="{00000000-0005-0000-0000-00009C720000}"/>
    <cellStyle name="Normal 42 2 2 2 2 2 3 3" xfId="9222" xr:uid="{00000000-0005-0000-0000-000006240000}"/>
    <cellStyle name="Normal 42 2 2 2 2 2 3 3 3" xfId="24323" xr:uid="{00000000-0005-0000-0000-0000035F0000}"/>
    <cellStyle name="Normal 42 2 2 2 2 2 3 5" xfId="19310" xr:uid="{00000000-0005-0000-0000-00006E4B0000}"/>
    <cellStyle name="Normal 42 2 2 2 2 2 4" xfId="5861" xr:uid="{00000000-0005-0000-0000-0000E5160000}"/>
    <cellStyle name="Normal 42 2 2 2 2 2 4 2" xfId="15913" xr:uid="{00000000-0005-0000-0000-0000293E0000}"/>
    <cellStyle name="Normal 42 2 2 2 2 2 4 3" xfId="10893" xr:uid="{00000000-0005-0000-0000-00008D2A0000}"/>
    <cellStyle name="Normal 42 2 2 2 2 2 4 3 3" xfId="25994" xr:uid="{00000000-0005-0000-0000-00008A650000}"/>
    <cellStyle name="Normal 42 2 2 2 2 2 4 5" xfId="20981" xr:uid="{00000000-0005-0000-0000-0000F5510000}"/>
    <cellStyle name="Normal 42 2 2 2 2 2 5" xfId="12571" xr:uid="{00000000-0005-0000-0000-00001B310000}"/>
    <cellStyle name="Normal 42 2 2 2 2 2 5 3" xfId="27669" xr:uid="{00000000-0005-0000-0000-0000156C0000}"/>
    <cellStyle name="Normal 42 2 2 2 2 2 6" xfId="7550" xr:uid="{00000000-0005-0000-0000-00007E1D0000}"/>
    <cellStyle name="Normal 42 2 2 2 2 2 6 3" xfId="22652" xr:uid="{00000000-0005-0000-0000-00007C580000}"/>
    <cellStyle name="Normal 42 2 2 2 2 2 8" xfId="17639" xr:uid="{00000000-0005-0000-0000-0000E7440000}"/>
    <cellStyle name="Normal 42 2 2 2 2 3" xfId="2897" xr:uid="{00000000-0005-0000-0000-0000510B0000}"/>
    <cellStyle name="Normal 42 2 2 2 2 3 2" xfId="4587" xr:uid="{00000000-0005-0000-0000-0000EB110000}"/>
    <cellStyle name="Normal 42 2 2 2 2 3 2 2" xfId="14660" xr:uid="{00000000-0005-0000-0000-000044390000}"/>
    <cellStyle name="Normal 42 2 2 2 2 3 2 2 3" xfId="29758" xr:uid="{00000000-0005-0000-0000-00003E740000}"/>
    <cellStyle name="Normal 42 2 2 2 2 3 2 3" xfId="9640" xr:uid="{00000000-0005-0000-0000-0000A8250000}"/>
    <cellStyle name="Normal 42 2 2 2 2 3 2 3 3" xfId="24741" xr:uid="{00000000-0005-0000-0000-0000A5600000}"/>
    <cellStyle name="Normal 42 2 2 2 2 3 2 5" xfId="19728" xr:uid="{00000000-0005-0000-0000-0000104D0000}"/>
    <cellStyle name="Normal 42 2 2 2 2 3 3" xfId="6279" xr:uid="{00000000-0005-0000-0000-000087180000}"/>
    <cellStyle name="Normal 42 2 2 2 2 3 3 2" xfId="16331" xr:uid="{00000000-0005-0000-0000-0000CB3F0000}"/>
    <cellStyle name="Normal 42 2 2 2 2 3 3 3" xfId="11311" xr:uid="{00000000-0005-0000-0000-00002F2C0000}"/>
    <cellStyle name="Normal 42 2 2 2 2 3 3 3 3" xfId="26412" xr:uid="{00000000-0005-0000-0000-00002C670000}"/>
    <cellStyle name="Normal 42 2 2 2 2 3 3 5" xfId="21399" xr:uid="{00000000-0005-0000-0000-000097530000}"/>
    <cellStyle name="Normal 42 2 2 2 2 3 4" xfId="12989" xr:uid="{00000000-0005-0000-0000-0000BD320000}"/>
    <cellStyle name="Normal 42 2 2 2 2 3 4 3" xfId="28087" xr:uid="{00000000-0005-0000-0000-0000B76D0000}"/>
    <cellStyle name="Normal 42 2 2 2 2 3 5" xfId="7968" xr:uid="{00000000-0005-0000-0000-0000201F0000}"/>
    <cellStyle name="Normal 42 2 2 2 2 3 5 3" xfId="23070" xr:uid="{00000000-0005-0000-0000-00001E5A0000}"/>
    <cellStyle name="Normal 42 2 2 2 2 3 7" xfId="18057" xr:uid="{00000000-0005-0000-0000-000089460000}"/>
    <cellStyle name="Normal 42 2 2 2 2 4" xfId="3750" xr:uid="{00000000-0005-0000-0000-0000A60E0000}"/>
    <cellStyle name="Normal 42 2 2 2 2 4 2" xfId="13824" xr:uid="{00000000-0005-0000-0000-000000360000}"/>
    <cellStyle name="Normal 42 2 2 2 2 4 2 3" xfId="28922" xr:uid="{00000000-0005-0000-0000-0000FA700000}"/>
    <cellStyle name="Normal 42 2 2 2 2 4 3" xfId="8804" xr:uid="{00000000-0005-0000-0000-000064220000}"/>
    <cellStyle name="Normal 42 2 2 2 2 4 3 3" xfId="23905" xr:uid="{00000000-0005-0000-0000-0000615D0000}"/>
    <cellStyle name="Normal 42 2 2 2 2 4 5" xfId="18892" xr:uid="{00000000-0005-0000-0000-0000CC490000}"/>
    <cellStyle name="Normal 42 2 2 2 2 5" xfId="5443" xr:uid="{00000000-0005-0000-0000-000043150000}"/>
    <cellStyle name="Normal 42 2 2 2 2 5 2" xfId="15495" xr:uid="{00000000-0005-0000-0000-0000873C0000}"/>
    <cellStyle name="Normal 42 2 2 2 2 5 2 3" xfId="30593" xr:uid="{00000000-0005-0000-0000-000081770000}"/>
    <cellStyle name="Normal 42 2 2 2 2 5 3" xfId="10475" xr:uid="{00000000-0005-0000-0000-0000EB280000}"/>
    <cellStyle name="Normal 42 2 2 2 2 5 3 3" xfId="25576" xr:uid="{00000000-0005-0000-0000-0000E8630000}"/>
    <cellStyle name="Normal 42 2 2 2 2 5 5" xfId="20563" xr:uid="{00000000-0005-0000-0000-000053500000}"/>
    <cellStyle name="Normal 42 2 2 2 2 6" xfId="12153" xr:uid="{00000000-0005-0000-0000-0000792F0000}"/>
    <cellStyle name="Normal 42 2 2 2 2 6 3" xfId="27251" xr:uid="{00000000-0005-0000-0000-0000736A0000}"/>
    <cellStyle name="Normal 42 2 2 2 2 7" xfId="7132" xr:uid="{00000000-0005-0000-0000-0000DC1B0000}"/>
    <cellStyle name="Normal 42 2 2 2 2 7 3" xfId="22234" xr:uid="{00000000-0005-0000-0000-0000DA560000}"/>
    <cellStyle name="Normal 42 2 2 2 2 9" xfId="17221" xr:uid="{00000000-0005-0000-0000-000045430000}"/>
    <cellStyle name="Normal 42 2 2 2 3" xfId="2268" xr:uid="{00000000-0005-0000-0000-0000DC080000}"/>
    <cellStyle name="Normal 42 2 2 2 3 2" xfId="3107" xr:uid="{00000000-0005-0000-0000-0000230C0000}"/>
    <cellStyle name="Normal 42 2 2 2 3 2 2" xfId="4797" xr:uid="{00000000-0005-0000-0000-0000BD120000}"/>
    <cellStyle name="Normal 42 2 2 2 3 2 2 2" xfId="14870" xr:uid="{00000000-0005-0000-0000-0000163A0000}"/>
    <cellStyle name="Normal 42 2 2 2 3 2 2 2 3" xfId="29968" xr:uid="{00000000-0005-0000-0000-000010750000}"/>
    <cellStyle name="Normal 42 2 2 2 3 2 2 3" xfId="9850" xr:uid="{00000000-0005-0000-0000-00007A260000}"/>
    <cellStyle name="Normal 42 2 2 2 3 2 2 3 3" xfId="24951" xr:uid="{00000000-0005-0000-0000-000077610000}"/>
    <cellStyle name="Normal 42 2 2 2 3 2 2 5" xfId="19938" xr:uid="{00000000-0005-0000-0000-0000E24D0000}"/>
    <cellStyle name="Normal 42 2 2 2 3 2 3" xfId="6489" xr:uid="{00000000-0005-0000-0000-000059190000}"/>
    <cellStyle name="Normal 42 2 2 2 3 2 3 2" xfId="16541" xr:uid="{00000000-0005-0000-0000-00009D400000}"/>
    <cellStyle name="Normal 42 2 2 2 3 2 3 3" xfId="11521" xr:uid="{00000000-0005-0000-0000-0000012D0000}"/>
    <cellStyle name="Normal 42 2 2 2 3 2 3 3 3" xfId="26622" xr:uid="{00000000-0005-0000-0000-0000FE670000}"/>
    <cellStyle name="Normal 42 2 2 2 3 2 3 5" xfId="21609" xr:uid="{00000000-0005-0000-0000-000069540000}"/>
    <cellStyle name="Normal 42 2 2 2 3 2 4" xfId="13199" xr:uid="{00000000-0005-0000-0000-00008F330000}"/>
    <cellStyle name="Normal 42 2 2 2 3 2 4 3" xfId="28297" xr:uid="{00000000-0005-0000-0000-0000896E0000}"/>
    <cellStyle name="Normal 42 2 2 2 3 2 5" xfId="8178" xr:uid="{00000000-0005-0000-0000-0000F21F0000}"/>
    <cellStyle name="Normal 42 2 2 2 3 2 5 3" xfId="23280" xr:uid="{00000000-0005-0000-0000-0000F05A0000}"/>
    <cellStyle name="Normal 42 2 2 2 3 2 7" xfId="18267" xr:uid="{00000000-0005-0000-0000-00005B470000}"/>
    <cellStyle name="Normal 42 2 2 2 3 3" xfId="3960" xr:uid="{00000000-0005-0000-0000-0000780F0000}"/>
    <cellStyle name="Normal 42 2 2 2 3 3 2" xfId="14034" xr:uid="{00000000-0005-0000-0000-0000D2360000}"/>
    <cellStyle name="Normal 42 2 2 2 3 3 2 3" xfId="29132" xr:uid="{00000000-0005-0000-0000-0000CC710000}"/>
    <cellStyle name="Normal 42 2 2 2 3 3 3" xfId="9014" xr:uid="{00000000-0005-0000-0000-000036230000}"/>
    <cellStyle name="Normal 42 2 2 2 3 3 3 3" xfId="24115" xr:uid="{00000000-0005-0000-0000-0000335E0000}"/>
    <cellStyle name="Normal 42 2 2 2 3 3 5" xfId="19102" xr:uid="{00000000-0005-0000-0000-00009E4A0000}"/>
    <cellStyle name="Normal 42 2 2 2 3 4" xfId="5653" xr:uid="{00000000-0005-0000-0000-000015160000}"/>
    <cellStyle name="Normal 42 2 2 2 3 4 2" xfId="15705" xr:uid="{00000000-0005-0000-0000-0000593D0000}"/>
    <cellStyle name="Normal 42 2 2 2 3 4 2 3" xfId="30803" xr:uid="{00000000-0005-0000-0000-000053780000}"/>
    <cellStyle name="Normal 42 2 2 2 3 4 3" xfId="10685" xr:uid="{00000000-0005-0000-0000-0000BD290000}"/>
    <cellStyle name="Normal 42 2 2 2 3 4 3 3" xfId="25786" xr:uid="{00000000-0005-0000-0000-0000BA640000}"/>
    <cellStyle name="Normal 42 2 2 2 3 4 5" xfId="20773" xr:uid="{00000000-0005-0000-0000-000025510000}"/>
    <cellStyle name="Normal 42 2 2 2 3 5" xfId="12363" xr:uid="{00000000-0005-0000-0000-00004B300000}"/>
    <cellStyle name="Normal 42 2 2 2 3 5 3" xfId="27461" xr:uid="{00000000-0005-0000-0000-0000456B0000}"/>
    <cellStyle name="Normal 42 2 2 2 3 6" xfId="7342" xr:uid="{00000000-0005-0000-0000-0000AE1C0000}"/>
    <cellStyle name="Normal 42 2 2 2 3 6 3" xfId="22444" xr:uid="{00000000-0005-0000-0000-0000AC570000}"/>
    <cellStyle name="Normal 42 2 2 2 3 8" xfId="17431" xr:uid="{00000000-0005-0000-0000-000017440000}"/>
    <cellStyle name="Normal 42 2 2 2 4" xfId="2689" xr:uid="{00000000-0005-0000-0000-0000810A0000}"/>
    <cellStyle name="Normal 42 2 2 2 4 2" xfId="4379" xr:uid="{00000000-0005-0000-0000-00001B110000}"/>
    <cellStyle name="Normal 42 2 2 2 4 2 2" xfId="14452" xr:uid="{00000000-0005-0000-0000-000074380000}"/>
    <cellStyle name="Normal 42 2 2 2 4 2 2 3" xfId="29550" xr:uid="{00000000-0005-0000-0000-00006E730000}"/>
    <cellStyle name="Normal 42 2 2 2 4 2 3" xfId="9432" xr:uid="{00000000-0005-0000-0000-0000D8240000}"/>
    <cellStyle name="Normal 42 2 2 2 4 2 3 3" xfId="24533" xr:uid="{00000000-0005-0000-0000-0000D55F0000}"/>
    <cellStyle name="Normal 42 2 2 2 4 2 5" xfId="19520" xr:uid="{00000000-0005-0000-0000-0000404C0000}"/>
    <cellStyle name="Normal 42 2 2 2 4 3" xfId="6071" xr:uid="{00000000-0005-0000-0000-0000B7170000}"/>
    <cellStyle name="Normal 42 2 2 2 4 3 2" xfId="16123" xr:uid="{00000000-0005-0000-0000-0000FB3E0000}"/>
    <cellStyle name="Normal 42 2 2 2 4 3 3" xfId="11103" xr:uid="{00000000-0005-0000-0000-00005F2B0000}"/>
    <cellStyle name="Normal 42 2 2 2 4 3 3 3" xfId="26204" xr:uid="{00000000-0005-0000-0000-00005C660000}"/>
    <cellStyle name="Normal 42 2 2 2 4 3 5" xfId="21191" xr:uid="{00000000-0005-0000-0000-0000C7520000}"/>
    <cellStyle name="Normal 42 2 2 2 4 4" xfId="12781" xr:uid="{00000000-0005-0000-0000-0000ED310000}"/>
    <cellStyle name="Normal 42 2 2 2 4 4 3" xfId="27879" xr:uid="{00000000-0005-0000-0000-0000E76C0000}"/>
    <cellStyle name="Normal 42 2 2 2 4 5" xfId="7760" xr:uid="{00000000-0005-0000-0000-0000501E0000}"/>
    <cellStyle name="Normal 42 2 2 2 4 5 3" xfId="22862" xr:uid="{00000000-0005-0000-0000-00004E590000}"/>
    <cellStyle name="Normal 42 2 2 2 4 7" xfId="17849" xr:uid="{00000000-0005-0000-0000-0000B9450000}"/>
    <cellStyle name="Normal 42 2 2 2 5" xfId="3542" xr:uid="{00000000-0005-0000-0000-0000D60D0000}"/>
    <cellStyle name="Normal 42 2 2 2 5 2" xfId="13616" xr:uid="{00000000-0005-0000-0000-000030350000}"/>
    <cellStyle name="Normal 42 2 2 2 5 2 3" xfId="28714" xr:uid="{00000000-0005-0000-0000-00002A700000}"/>
    <cellStyle name="Normal 42 2 2 2 5 3" xfId="8596" xr:uid="{00000000-0005-0000-0000-000094210000}"/>
    <cellStyle name="Normal 42 2 2 2 5 3 3" xfId="23697" xr:uid="{00000000-0005-0000-0000-0000915C0000}"/>
    <cellStyle name="Normal 42 2 2 2 5 5" xfId="18684" xr:uid="{00000000-0005-0000-0000-0000FC480000}"/>
    <cellStyle name="Normal 42 2 2 2 6" xfId="5235" xr:uid="{00000000-0005-0000-0000-000073140000}"/>
    <cellStyle name="Normal 42 2 2 2 6 2" xfId="15287" xr:uid="{00000000-0005-0000-0000-0000B73B0000}"/>
    <cellStyle name="Normal 42 2 2 2 6 2 3" xfId="30385" xr:uid="{00000000-0005-0000-0000-0000B1760000}"/>
    <cellStyle name="Normal 42 2 2 2 6 3" xfId="10267" xr:uid="{00000000-0005-0000-0000-00001B280000}"/>
    <cellStyle name="Normal 42 2 2 2 6 3 3" xfId="25368" xr:uid="{00000000-0005-0000-0000-000018630000}"/>
    <cellStyle name="Normal 42 2 2 2 6 5" xfId="20355" xr:uid="{00000000-0005-0000-0000-0000834F0000}"/>
    <cellStyle name="Normal 42 2 2 2 7" xfId="11945" xr:uid="{00000000-0005-0000-0000-0000A92E0000}"/>
    <cellStyle name="Normal 42 2 2 2 7 3" xfId="27043" xr:uid="{00000000-0005-0000-0000-0000A3690000}"/>
    <cellStyle name="Normal 42 2 2 2 8" xfId="6924" xr:uid="{00000000-0005-0000-0000-00000C1B0000}"/>
    <cellStyle name="Normal 42 2 2 2 8 3" xfId="22026" xr:uid="{00000000-0005-0000-0000-00000A560000}"/>
    <cellStyle name="Normal 42 2 2 3" xfId="1951" xr:uid="{00000000-0005-0000-0000-00009F070000}"/>
    <cellStyle name="Normal 42 2 2 3 2" xfId="2372" xr:uid="{00000000-0005-0000-0000-000044090000}"/>
    <cellStyle name="Normal 42 2 2 3 2 2" xfId="3211" xr:uid="{00000000-0005-0000-0000-00008B0C0000}"/>
    <cellStyle name="Normal 42 2 2 3 2 2 2" xfId="4901" xr:uid="{00000000-0005-0000-0000-000025130000}"/>
    <cellStyle name="Normal 42 2 2 3 2 2 2 2" xfId="14974" xr:uid="{00000000-0005-0000-0000-00007E3A0000}"/>
    <cellStyle name="Normal 42 2 2 3 2 2 2 2 3" xfId="30072" xr:uid="{00000000-0005-0000-0000-000078750000}"/>
    <cellStyle name="Normal 42 2 2 3 2 2 2 3" xfId="9954" xr:uid="{00000000-0005-0000-0000-0000E2260000}"/>
    <cellStyle name="Normal 42 2 2 3 2 2 2 3 3" xfId="25055" xr:uid="{00000000-0005-0000-0000-0000DF610000}"/>
    <cellStyle name="Normal 42 2 2 3 2 2 2 5" xfId="20042" xr:uid="{00000000-0005-0000-0000-00004A4E0000}"/>
    <cellStyle name="Normal 42 2 2 3 2 2 3" xfId="6593" xr:uid="{00000000-0005-0000-0000-0000C1190000}"/>
    <cellStyle name="Normal 42 2 2 3 2 2 3 2" xfId="16645" xr:uid="{00000000-0005-0000-0000-000005410000}"/>
    <cellStyle name="Normal 42 2 2 3 2 2 3 3" xfId="11625" xr:uid="{00000000-0005-0000-0000-0000692D0000}"/>
    <cellStyle name="Normal 42 2 2 3 2 2 3 3 3" xfId="26726" xr:uid="{00000000-0005-0000-0000-000066680000}"/>
    <cellStyle name="Normal 42 2 2 3 2 2 3 5" xfId="21713" xr:uid="{00000000-0005-0000-0000-0000D1540000}"/>
    <cellStyle name="Normal 42 2 2 3 2 2 4" xfId="13303" xr:uid="{00000000-0005-0000-0000-0000F7330000}"/>
    <cellStyle name="Normal 42 2 2 3 2 2 4 3" xfId="28401" xr:uid="{00000000-0005-0000-0000-0000F16E0000}"/>
    <cellStyle name="Normal 42 2 2 3 2 2 5" xfId="8282" xr:uid="{00000000-0005-0000-0000-00005A200000}"/>
    <cellStyle name="Normal 42 2 2 3 2 2 5 3" xfId="23384" xr:uid="{00000000-0005-0000-0000-0000585B0000}"/>
    <cellStyle name="Normal 42 2 2 3 2 2 7" xfId="18371" xr:uid="{00000000-0005-0000-0000-0000C3470000}"/>
    <cellStyle name="Normal 42 2 2 3 2 3" xfId="4064" xr:uid="{00000000-0005-0000-0000-0000E00F0000}"/>
    <cellStyle name="Normal 42 2 2 3 2 3 2" xfId="14138" xr:uid="{00000000-0005-0000-0000-00003A370000}"/>
    <cellStyle name="Normal 42 2 2 3 2 3 2 3" xfId="29236" xr:uid="{00000000-0005-0000-0000-000034720000}"/>
    <cellStyle name="Normal 42 2 2 3 2 3 3" xfId="9118" xr:uid="{00000000-0005-0000-0000-00009E230000}"/>
    <cellStyle name="Normal 42 2 2 3 2 3 3 3" xfId="24219" xr:uid="{00000000-0005-0000-0000-00009B5E0000}"/>
    <cellStyle name="Normal 42 2 2 3 2 3 5" xfId="19206" xr:uid="{00000000-0005-0000-0000-0000064B0000}"/>
    <cellStyle name="Normal 42 2 2 3 2 4" xfId="5757" xr:uid="{00000000-0005-0000-0000-00007D160000}"/>
    <cellStyle name="Normal 42 2 2 3 2 4 2" xfId="15809" xr:uid="{00000000-0005-0000-0000-0000C13D0000}"/>
    <cellStyle name="Normal 42 2 2 3 2 4 2 3" xfId="30907" xr:uid="{00000000-0005-0000-0000-0000BB780000}"/>
    <cellStyle name="Normal 42 2 2 3 2 4 3" xfId="10789" xr:uid="{00000000-0005-0000-0000-0000252A0000}"/>
    <cellStyle name="Normal 42 2 2 3 2 4 3 3" xfId="25890" xr:uid="{00000000-0005-0000-0000-000022650000}"/>
    <cellStyle name="Normal 42 2 2 3 2 4 5" xfId="20877" xr:uid="{00000000-0005-0000-0000-00008D510000}"/>
    <cellStyle name="Normal 42 2 2 3 2 5" xfId="12467" xr:uid="{00000000-0005-0000-0000-0000B3300000}"/>
    <cellStyle name="Normal 42 2 2 3 2 5 3" xfId="27565" xr:uid="{00000000-0005-0000-0000-0000AD6B0000}"/>
    <cellStyle name="Normal 42 2 2 3 2 6" xfId="7446" xr:uid="{00000000-0005-0000-0000-0000161D0000}"/>
    <cellStyle name="Normal 42 2 2 3 2 6 3" xfId="22548" xr:uid="{00000000-0005-0000-0000-000014580000}"/>
    <cellStyle name="Normal 42 2 2 3 2 8" xfId="17535" xr:uid="{00000000-0005-0000-0000-00007F440000}"/>
    <cellStyle name="Normal 42 2 2 3 3" xfId="2793" xr:uid="{00000000-0005-0000-0000-0000E90A0000}"/>
    <cellStyle name="Normal 42 2 2 3 3 2" xfId="4483" xr:uid="{00000000-0005-0000-0000-000083110000}"/>
    <cellStyle name="Normal 42 2 2 3 3 2 2" xfId="14556" xr:uid="{00000000-0005-0000-0000-0000DC380000}"/>
    <cellStyle name="Normal 42 2 2 3 3 2 2 3" xfId="29654" xr:uid="{00000000-0005-0000-0000-0000D6730000}"/>
    <cellStyle name="Normal 42 2 2 3 3 2 3" xfId="9536" xr:uid="{00000000-0005-0000-0000-000040250000}"/>
    <cellStyle name="Normal 42 2 2 3 3 2 3 3" xfId="24637" xr:uid="{00000000-0005-0000-0000-00003D600000}"/>
    <cellStyle name="Normal 42 2 2 3 3 2 5" xfId="19624" xr:uid="{00000000-0005-0000-0000-0000A84C0000}"/>
    <cellStyle name="Normal 42 2 2 3 3 3" xfId="6175" xr:uid="{00000000-0005-0000-0000-00001F180000}"/>
    <cellStyle name="Normal 42 2 2 3 3 3 2" xfId="16227" xr:uid="{00000000-0005-0000-0000-0000633F0000}"/>
    <cellStyle name="Normal 42 2 2 3 3 3 3" xfId="11207" xr:uid="{00000000-0005-0000-0000-0000C72B0000}"/>
    <cellStyle name="Normal 42 2 2 3 3 3 3 3" xfId="26308" xr:uid="{00000000-0005-0000-0000-0000C4660000}"/>
    <cellStyle name="Normal 42 2 2 3 3 3 5" xfId="21295" xr:uid="{00000000-0005-0000-0000-00002F530000}"/>
    <cellStyle name="Normal 42 2 2 3 3 4" xfId="12885" xr:uid="{00000000-0005-0000-0000-000055320000}"/>
    <cellStyle name="Normal 42 2 2 3 3 4 3" xfId="27983" xr:uid="{00000000-0005-0000-0000-00004F6D0000}"/>
    <cellStyle name="Normal 42 2 2 3 3 5" xfId="7864" xr:uid="{00000000-0005-0000-0000-0000B81E0000}"/>
    <cellStyle name="Normal 42 2 2 3 3 5 3" xfId="22966" xr:uid="{00000000-0005-0000-0000-0000B6590000}"/>
    <cellStyle name="Normal 42 2 2 3 3 7" xfId="17953" xr:uid="{00000000-0005-0000-0000-000021460000}"/>
    <cellStyle name="Normal 42 2 2 3 4" xfId="3646" xr:uid="{00000000-0005-0000-0000-00003E0E0000}"/>
    <cellStyle name="Normal 42 2 2 3 4 2" xfId="13720" xr:uid="{00000000-0005-0000-0000-000098350000}"/>
    <cellStyle name="Normal 42 2 2 3 4 2 3" xfId="28818" xr:uid="{00000000-0005-0000-0000-000092700000}"/>
    <cellStyle name="Normal 42 2 2 3 4 3" xfId="8700" xr:uid="{00000000-0005-0000-0000-0000FC210000}"/>
    <cellStyle name="Normal 42 2 2 3 4 3 3" xfId="23801" xr:uid="{00000000-0005-0000-0000-0000F95C0000}"/>
    <cellStyle name="Normal 42 2 2 3 4 5" xfId="18788" xr:uid="{00000000-0005-0000-0000-000064490000}"/>
    <cellStyle name="Normal 42 2 2 3 5" xfId="5339" xr:uid="{00000000-0005-0000-0000-0000DB140000}"/>
    <cellStyle name="Normal 42 2 2 3 5 2" xfId="15391" xr:uid="{00000000-0005-0000-0000-00001F3C0000}"/>
    <cellStyle name="Normal 42 2 2 3 5 2 3" xfId="30489" xr:uid="{00000000-0005-0000-0000-000019770000}"/>
    <cellStyle name="Normal 42 2 2 3 5 3" xfId="10371" xr:uid="{00000000-0005-0000-0000-000083280000}"/>
    <cellStyle name="Normal 42 2 2 3 5 3 3" xfId="25472" xr:uid="{00000000-0005-0000-0000-000080630000}"/>
    <cellStyle name="Normal 42 2 2 3 5 5" xfId="20459" xr:uid="{00000000-0005-0000-0000-0000EB4F0000}"/>
    <cellStyle name="Normal 42 2 2 3 6" xfId="12049" xr:uid="{00000000-0005-0000-0000-0000112F0000}"/>
    <cellStyle name="Normal 42 2 2 3 6 3" xfId="27147" xr:uid="{00000000-0005-0000-0000-00000B6A0000}"/>
    <cellStyle name="Normal 42 2 2 3 7" xfId="7028" xr:uid="{00000000-0005-0000-0000-0000741B0000}"/>
    <cellStyle name="Normal 42 2 2 3 7 3" xfId="22130" xr:uid="{00000000-0005-0000-0000-000072560000}"/>
    <cellStyle name="Normal 42 2 2 3 9" xfId="17117" xr:uid="{00000000-0005-0000-0000-0000DD420000}"/>
    <cellStyle name="Normal 42 2 2 4" xfId="2164" xr:uid="{00000000-0005-0000-0000-000074080000}"/>
    <cellStyle name="Normal 42 2 2 4 2" xfId="3003" xr:uid="{00000000-0005-0000-0000-0000BB0B0000}"/>
    <cellStyle name="Normal 42 2 2 4 2 2" xfId="4693" xr:uid="{00000000-0005-0000-0000-000055120000}"/>
    <cellStyle name="Normal 42 2 2 4 2 2 2" xfId="14766" xr:uid="{00000000-0005-0000-0000-0000AE390000}"/>
    <cellStyle name="Normal 42 2 2 4 2 2 2 3" xfId="29864" xr:uid="{00000000-0005-0000-0000-0000A8740000}"/>
    <cellStyle name="Normal 42 2 2 4 2 2 3" xfId="9746" xr:uid="{00000000-0005-0000-0000-000012260000}"/>
    <cellStyle name="Normal 42 2 2 4 2 2 3 3" xfId="24847" xr:uid="{00000000-0005-0000-0000-00000F610000}"/>
    <cellStyle name="Normal 42 2 2 4 2 2 5" xfId="19834" xr:uid="{00000000-0005-0000-0000-00007A4D0000}"/>
    <cellStyle name="Normal 42 2 2 4 2 3" xfId="6385" xr:uid="{00000000-0005-0000-0000-0000F1180000}"/>
    <cellStyle name="Normal 42 2 2 4 2 3 2" xfId="16437" xr:uid="{00000000-0005-0000-0000-000035400000}"/>
    <cellStyle name="Normal 42 2 2 4 2 3 3" xfId="11417" xr:uid="{00000000-0005-0000-0000-0000992C0000}"/>
    <cellStyle name="Normal 42 2 2 4 2 3 3 3" xfId="26518" xr:uid="{00000000-0005-0000-0000-000096670000}"/>
    <cellStyle name="Normal 42 2 2 4 2 3 5" xfId="21505" xr:uid="{00000000-0005-0000-0000-000001540000}"/>
    <cellStyle name="Normal 42 2 2 4 2 4" xfId="13095" xr:uid="{00000000-0005-0000-0000-000027330000}"/>
    <cellStyle name="Normal 42 2 2 4 2 4 3" xfId="28193" xr:uid="{00000000-0005-0000-0000-0000216E0000}"/>
    <cellStyle name="Normal 42 2 2 4 2 5" xfId="8074" xr:uid="{00000000-0005-0000-0000-00008A1F0000}"/>
    <cellStyle name="Normal 42 2 2 4 2 5 3" xfId="23176" xr:uid="{00000000-0005-0000-0000-0000885A0000}"/>
    <cellStyle name="Normal 42 2 2 4 2 7" xfId="18163" xr:uid="{00000000-0005-0000-0000-0000F3460000}"/>
    <cellStyle name="Normal 42 2 2 4 3" xfId="3856" xr:uid="{00000000-0005-0000-0000-0000100F0000}"/>
    <cellStyle name="Normal 42 2 2 4 3 2" xfId="13930" xr:uid="{00000000-0005-0000-0000-00006A360000}"/>
    <cellStyle name="Normal 42 2 2 4 3 2 3" xfId="29028" xr:uid="{00000000-0005-0000-0000-000064710000}"/>
    <cellStyle name="Normal 42 2 2 4 3 3" xfId="8910" xr:uid="{00000000-0005-0000-0000-0000CE220000}"/>
    <cellStyle name="Normal 42 2 2 4 3 3 3" xfId="24011" xr:uid="{00000000-0005-0000-0000-0000CB5D0000}"/>
    <cellStyle name="Normal 42 2 2 4 3 5" xfId="18998" xr:uid="{00000000-0005-0000-0000-0000364A0000}"/>
    <cellStyle name="Normal 42 2 2 4 4" xfId="5549" xr:uid="{00000000-0005-0000-0000-0000AD150000}"/>
    <cellStyle name="Normal 42 2 2 4 4 2" xfId="15601" xr:uid="{00000000-0005-0000-0000-0000F13C0000}"/>
    <cellStyle name="Normal 42 2 2 4 4 2 3" xfId="30699" xr:uid="{00000000-0005-0000-0000-0000EB770000}"/>
    <cellStyle name="Normal 42 2 2 4 4 3" xfId="10581" xr:uid="{00000000-0005-0000-0000-000055290000}"/>
    <cellStyle name="Normal 42 2 2 4 4 3 3" xfId="25682" xr:uid="{00000000-0005-0000-0000-000052640000}"/>
    <cellStyle name="Normal 42 2 2 4 4 5" xfId="20669" xr:uid="{00000000-0005-0000-0000-0000BD500000}"/>
    <cellStyle name="Normal 42 2 2 4 5" xfId="12259" xr:uid="{00000000-0005-0000-0000-0000E32F0000}"/>
    <cellStyle name="Normal 42 2 2 4 5 3" xfId="27357" xr:uid="{00000000-0005-0000-0000-0000DD6A0000}"/>
    <cellStyle name="Normal 42 2 2 4 6" xfId="7238" xr:uid="{00000000-0005-0000-0000-0000461C0000}"/>
    <cellStyle name="Normal 42 2 2 4 6 3" xfId="22340" xr:uid="{00000000-0005-0000-0000-000044570000}"/>
    <cellStyle name="Normal 42 2 2 4 8" xfId="17327" xr:uid="{00000000-0005-0000-0000-0000AF430000}"/>
    <cellStyle name="Normal 42 2 2 5" xfId="2585" xr:uid="{00000000-0005-0000-0000-0000190A0000}"/>
    <cellStyle name="Normal 42 2 2 5 2" xfId="4275" xr:uid="{00000000-0005-0000-0000-0000B3100000}"/>
    <cellStyle name="Normal 42 2 2 5 2 2" xfId="14348" xr:uid="{00000000-0005-0000-0000-00000C380000}"/>
    <cellStyle name="Normal 42 2 2 5 2 2 3" xfId="29446" xr:uid="{00000000-0005-0000-0000-000006730000}"/>
    <cellStyle name="Normal 42 2 2 5 2 3" xfId="9328" xr:uid="{00000000-0005-0000-0000-000070240000}"/>
    <cellStyle name="Normal 42 2 2 5 2 3 3" xfId="24429" xr:uid="{00000000-0005-0000-0000-00006D5F0000}"/>
    <cellStyle name="Normal 42 2 2 5 2 5" xfId="19416" xr:uid="{00000000-0005-0000-0000-0000D84B0000}"/>
    <cellStyle name="Normal 42 2 2 5 3" xfId="5967" xr:uid="{00000000-0005-0000-0000-00004F170000}"/>
    <cellStyle name="Normal 42 2 2 5 3 2" xfId="16019" xr:uid="{00000000-0005-0000-0000-0000933E0000}"/>
    <cellStyle name="Normal 42 2 2 5 3 3" xfId="10999" xr:uid="{00000000-0005-0000-0000-0000F72A0000}"/>
    <cellStyle name="Normal 42 2 2 5 3 3 3" xfId="26100" xr:uid="{00000000-0005-0000-0000-0000F4650000}"/>
    <cellStyle name="Normal 42 2 2 5 3 5" xfId="21087" xr:uid="{00000000-0005-0000-0000-00005F520000}"/>
    <cellStyle name="Normal 42 2 2 5 4" xfId="12677" xr:uid="{00000000-0005-0000-0000-000085310000}"/>
    <cellStyle name="Normal 42 2 2 5 4 3" xfId="27775" xr:uid="{00000000-0005-0000-0000-00007F6C0000}"/>
    <cellStyle name="Normal 42 2 2 5 5" xfId="7656" xr:uid="{00000000-0005-0000-0000-0000E81D0000}"/>
    <cellStyle name="Normal 42 2 2 5 5 3" xfId="22758" xr:uid="{00000000-0005-0000-0000-0000E6580000}"/>
    <cellStyle name="Normal 42 2 2 5 7" xfId="17745" xr:uid="{00000000-0005-0000-0000-000051450000}"/>
    <cellStyle name="Normal 42 2 2 6" xfId="3438" xr:uid="{00000000-0005-0000-0000-00006E0D0000}"/>
    <cellStyle name="Normal 42 2 2 6 2" xfId="13512" xr:uid="{00000000-0005-0000-0000-0000C8340000}"/>
    <cellStyle name="Normal 42 2 2 6 2 3" xfId="28610" xr:uid="{00000000-0005-0000-0000-0000C26F0000}"/>
    <cellStyle name="Normal 42 2 2 6 3" xfId="8492" xr:uid="{00000000-0005-0000-0000-00002C210000}"/>
    <cellStyle name="Normal 42 2 2 6 3 3" xfId="23593" xr:uid="{00000000-0005-0000-0000-0000295C0000}"/>
    <cellStyle name="Normal 42 2 2 6 5" xfId="18580" xr:uid="{00000000-0005-0000-0000-000094480000}"/>
    <cellStyle name="Normal 42 2 2 7" xfId="5131" xr:uid="{00000000-0005-0000-0000-00000B140000}"/>
    <cellStyle name="Normal 42 2 2 7 2" xfId="15183" xr:uid="{00000000-0005-0000-0000-00004F3B0000}"/>
    <cellStyle name="Normal 42 2 2 7 2 3" xfId="30281" xr:uid="{00000000-0005-0000-0000-000049760000}"/>
    <cellStyle name="Normal 42 2 2 7 3" xfId="10163" xr:uid="{00000000-0005-0000-0000-0000B3270000}"/>
    <cellStyle name="Normal 42 2 2 7 3 3" xfId="25264" xr:uid="{00000000-0005-0000-0000-0000B0620000}"/>
    <cellStyle name="Normal 42 2 2 7 5" xfId="20251" xr:uid="{00000000-0005-0000-0000-00001B4F0000}"/>
    <cellStyle name="Normal 42 2 2 8" xfId="11841" xr:uid="{00000000-0005-0000-0000-0000412E0000}"/>
    <cellStyle name="Normal 42 2 2 8 3" xfId="26939" xr:uid="{00000000-0005-0000-0000-00003B690000}"/>
    <cellStyle name="Normal 42 2 2 9" xfId="6820" xr:uid="{00000000-0005-0000-0000-0000A41A0000}"/>
    <cellStyle name="Normal 42 2 2 9 3" xfId="21922" xr:uid="{00000000-0005-0000-0000-0000A2550000}"/>
    <cellStyle name="Normal 42 2 3" xfId="1784" xr:uid="{00000000-0005-0000-0000-0000F8060000}"/>
    <cellStyle name="Normal 42 2 3 10" xfId="16961" xr:uid="{00000000-0005-0000-0000-000041420000}"/>
    <cellStyle name="Normal 42 2 3 2" xfId="2003" xr:uid="{00000000-0005-0000-0000-0000D3070000}"/>
    <cellStyle name="Normal 42 2 3 2 2" xfId="2424" xr:uid="{00000000-0005-0000-0000-000078090000}"/>
    <cellStyle name="Normal 42 2 3 2 2 2" xfId="3263" xr:uid="{00000000-0005-0000-0000-0000BF0C0000}"/>
    <cellStyle name="Normal 42 2 3 2 2 2 2" xfId="4953" xr:uid="{00000000-0005-0000-0000-000059130000}"/>
    <cellStyle name="Normal 42 2 3 2 2 2 2 2" xfId="15026" xr:uid="{00000000-0005-0000-0000-0000B23A0000}"/>
    <cellStyle name="Normal 42 2 3 2 2 2 2 2 3" xfId="30124" xr:uid="{00000000-0005-0000-0000-0000AC750000}"/>
    <cellStyle name="Normal 42 2 3 2 2 2 2 3" xfId="10006" xr:uid="{00000000-0005-0000-0000-000016270000}"/>
    <cellStyle name="Normal 42 2 3 2 2 2 2 3 3" xfId="25107" xr:uid="{00000000-0005-0000-0000-000013620000}"/>
    <cellStyle name="Normal 42 2 3 2 2 2 2 5" xfId="20094" xr:uid="{00000000-0005-0000-0000-00007E4E0000}"/>
    <cellStyle name="Normal 42 2 3 2 2 2 3" xfId="6645" xr:uid="{00000000-0005-0000-0000-0000F5190000}"/>
    <cellStyle name="Normal 42 2 3 2 2 2 3 2" xfId="16697" xr:uid="{00000000-0005-0000-0000-000039410000}"/>
    <cellStyle name="Normal 42 2 3 2 2 2 3 3" xfId="11677" xr:uid="{00000000-0005-0000-0000-00009D2D0000}"/>
    <cellStyle name="Normal 42 2 3 2 2 2 3 3 3" xfId="26778" xr:uid="{00000000-0005-0000-0000-00009A680000}"/>
    <cellStyle name="Normal 42 2 3 2 2 2 3 5" xfId="21765" xr:uid="{00000000-0005-0000-0000-000005550000}"/>
    <cellStyle name="Normal 42 2 3 2 2 2 4" xfId="13355" xr:uid="{00000000-0005-0000-0000-00002B340000}"/>
    <cellStyle name="Normal 42 2 3 2 2 2 4 3" xfId="28453" xr:uid="{00000000-0005-0000-0000-0000256F0000}"/>
    <cellStyle name="Normal 42 2 3 2 2 2 5" xfId="8334" xr:uid="{00000000-0005-0000-0000-00008E200000}"/>
    <cellStyle name="Normal 42 2 3 2 2 2 5 3" xfId="23436" xr:uid="{00000000-0005-0000-0000-00008C5B0000}"/>
    <cellStyle name="Normal 42 2 3 2 2 2 7" xfId="18423" xr:uid="{00000000-0005-0000-0000-0000F7470000}"/>
    <cellStyle name="Normal 42 2 3 2 2 3" xfId="4116" xr:uid="{00000000-0005-0000-0000-000014100000}"/>
    <cellStyle name="Normal 42 2 3 2 2 3 2" xfId="14190" xr:uid="{00000000-0005-0000-0000-00006E370000}"/>
    <cellStyle name="Normal 42 2 3 2 2 3 2 3" xfId="29288" xr:uid="{00000000-0005-0000-0000-000068720000}"/>
    <cellStyle name="Normal 42 2 3 2 2 3 3" xfId="9170" xr:uid="{00000000-0005-0000-0000-0000D2230000}"/>
    <cellStyle name="Normal 42 2 3 2 2 3 3 3" xfId="24271" xr:uid="{00000000-0005-0000-0000-0000CF5E0000}"/>
    <cellStyle name="Normal 42 2 3 2 2 3 5" xfId="19258" xr:uid="{00000000-0005-0000-0000-00003A4B0000}"/>
    <cellStyle name="Normal 42 2 3 2 2 4" xfId="5809" xr:uid="{00000000-0005-0000-0000-0000B1160000}"/>
    <cellStyle name="Normal 42 2 3 2 2 4 2" xfId="15861" xr:uid="{00000000-0005-0000-0000-0000F53D0000}"/>
    <cellStyle name="Normal 42 2 3 2 2 4 3" xfId="10841" xr:uid="{00000000-0005-0000-0000-0000592A0000}"/>
    <cellStyle name="Normal 42 2 3 2 2 4 3 3" xfId="25942" xr:uid="{00000000-0005-0000-0000-000056650000}"/>
    <cellStyle name="Normal 42 2 3 2 2 4 5" xfId="20929" xr:uid="{00000000-0005-0000-0000-0000C1510000}"/>
    <cellStyle name="Normal 42 2 3 2 2 5" xfId="12519" xr:uid="{00000000-0005-0000-0000-0000E7300000}"/>
    <cellStyle name="Normal 42 2 3 2 2 5 3" xfId="27617" xr:uid="{00000000-0005-0000-0000-0000E16B0000}"/>
    <cellStyle name="Normal 42 2 3 2 2 6" xfId="7498" xr:uid="{00000000-0005-0000-0000-00004A1D0000}"/>
    <cellStyle name="Normal 42 2 3 2 2 6 3" xfId="22600" xr:uid="{00000000-0005-0000-0000-000048580000}"/>
    <cellStyle name="Normal 42 2 3 2 2 8" xfId="17587" xr:uid="{00000000-0005-0000-0000-0000B3440000}"/>
    <cellStyle name="Normal 42 2 3 2 3" xfId="2845" xr:uid="{00000000-0005-0000-0000-00001D0B0000}"/>
    <cellStyle name="Normal 42 2 3 2 3 2" xfId="4535" xr:uid="{00000000-0005-0000-0000-0000B7110000}"/>
    <cellStyle name="Normal 42 2 3 2 3 2 2" xfId="14608" xr:uid="{00000000-0005-0000-0000-000010390000}"/>
    <cellStyle name="Normal 42 2 3 2 3 2 2 3" xfId="29706" xr:uid="{00000000-0005-0000-0000-00000A740000}"/>
    <cellStyle name="Normal 42 2 3 2 3 2 3" xfId="9588" xr:uid="{00000000-0005-0000-0000-000074250000}"/>
    <cellStyle name="Normal 42 2 3 2 3 2 3 3" xfId="24689" xr:uid="{00000000-0005-0000-0000-000071600000}"/>
    <cellStyle name="Normal 42 2 3 2 3 2 5" xfId="19676" xr:uid="{00000000-0005-0000-0000-0000DC4C0000}"/>
    <cellStyle name="Normal 42 2 3 2 3 3" xfId="6227" xr:uid="{00000000-0005-0000-0000-000053180000}"/>
    <cellStyle name="Normal 42 2 3 2 3 3 2" xfId="16279" xr:uid="{00000000-0005-0000-0000-0000973F0000}"/>
    <cellStyle name="Normal 42 2 3 2 3 3 3" xfId="11259" xr:uid="{00000000-0005-0000-0000-0000FB2B0000}"/>
    <cellStyle name="Normal 42 2 3 2 3 3 3 3" xfId="26360" xr:uid="{00000000-0005-0000-0000-0000F8660000}"/>
    <cellStyle name="Normal 42 2 3 2 3 3 5" xfId="21347" xr:uid="{00000000-0005-0000-0000-000063530000}"/>
    <cellStyle name="Normal 42 2 3 2 3 4" xfId="12937" xr:uid="{00000000-0005-0000-0000-000089320000}"/>
    <cellStyle name="Normal 42 2 3 2 3 4 3" xfId="28035" xr:uid="{00000000-0005-0000-0000-0000836D0000}"/>
    <cellStyle name="Normal 42 2 3 2 3 5" xfId="7916" xr:uid="{00000000-0005-0000-0000-0000EC1E0000}"/>
    <cellStyle name="Normal 42 2 3 2 3 5 3" xfId="23018" xr:uid="{00000000-0005-0000-0000-0000EA590000}"/>
    <cellStyle name="Normal 42 2 3 2 3 7" xfId="18005" xr:uid="{00000000-0005-0000-0000-000055460000}"/>
    <cellStyle name="Normal 42 2 3 2 4" xfId="3698" xr:uid="{00000000-0005-0000-0000-0000720E0000}"/>
    <cellStyle name="Normal 42 2 3 2 4 2" xfId="13772" xr:uid="{00000000-0005-0000-0000-0000CC350000}"/>
    <cellStyle name="Normal 42 2 3 2 4 2 3" xfId="28870" xr:uid="{00000000-0005-0000-0000-0000C6700000}"/>
    <cellStyle name="Normal 42 2 3 2 4 3" xfId="8752" xr:uid="{00000000-0005-0000-0000-000030220000}"/>
    <cellStyle name="Normal 42 2 3 2 4 3 3" xfId="23853" xr:uid="{00000000-0005-0000-0000-00002D5D0000}"/>
    <cellStyle name="Normal 42 2 3 2 4 5" xfId="18840" xr:uid="{00000000-0005-0000-0000-000098490000}"/>
    <cellStyle name="Normal 42 2 3 2 5" xfId="5391" xr:uid="{00000000-0005-0000-0000-00000F150000}"/>
    <cellStyle name="Normal 42 2 3 2 5 2" xfId="15443" xr:uid="{00000000-0005-0000-0000-0000533C0000}"/>
    <cellStyle name="Normal 42 2 3 2 5 2 3" xfId="30541" xr:uid="{00000000-0005-0000-0000-00004D770000}"/>
    <cellStyle name="Normal 42 2 3 2 5 3" xfId="10423" xr:uid="{00000000-0005-0000-0000-0000B7280000}"/>
    <cellStyle name="Normal 42 2 3 2 5 3 3" xfId="25524" xr:uid="{00000000-0005-0000-0000-0000B4630000}"/>
    <cellStyle name="Normal 42 2 3 2 5 5" xfId="20511" xr:uid="{00000000-0005-0000-0000-00001F500000}"/>
    <cellStyle name="Normal 42 2 3 2 6" xfId="12101" xr:uid="{00000000-0005-0000-0000-0000452F0000}"/>
    <cellStyle name="Normal 42 2 3 2 6 3" xfId="27199" xr:uid="{00000000-0005-0000-0000-00003F6A0000}"/>
    <cellStyle name="Normal 42 2 3 2 7" xfId="7080" xr:uid="{00000000-0005-0000-0000-0000A81B0000}"/>
    <cellStyle name="Normal 42 2 3 2 7 3" xfId="22182" xr:uid="{00000000-0005-0000-0000-0000A6560000}"/>
    <cellStyle name="Normal 42 2 3 2 9" xfId="17169" xr:uid="{00000000-0005-0000-0000-000011430000}"/>
    <cellStyle name="Normal 42 2 3 3" xfId="2216" xr:uid="{00000000-0005-0000-0000-0000A8080000}"/>
    <cellStyle name="Normal 42 2 3 3 2" xfId="3055" xr:uid="{00000000-0005-0000-0000-0000EF0B0000}"/>
    <cellStyle name="Normal 42 2 3 3 2 2" xfId="4745" xr:uid="{00000000-0005-0000-0000-000089120000}"/>
    <cellStyle name="Normal 42 2 3 3 2 2 2" xfId="14818" xr:uid="{00000000-0005-0000-0000-0000E2390000}"/>
    <cellStyle name="Normal 42 2 3 3 2 2 2 3" xfId="29916" xr:uid="{00000000-0005-0000-0000-0000DC740000}"/>
    <cellStyle name="Normal 42 2 3 3 2 2 3" xfId="9798" xr:uid="{00000000-0005-0000-0000-000046260000}"/>
    <cellStyle name="Normal 42 2 3 3 2 2 3 3" xfId="24899" xr:uid="{00000000-0005-0000-0000-000043610000}"/>
    <cellStyle name="Normal 42 2 3 3 2 2 5" xfId="19886" xr:uid="{00000000-0005-0000-0000-0000AE4D0000}"/>
    <cellStyle name="Normal 42 2 3 3 2 3" xfId="6437" xr:uid="{00000000-0005-0000-0000-000025190000}"/>
    <cellStyle name="Normal 42 2 3 3 2 3 2" xfId="16489" xr:uid="{00000000-0005-0000-0000-000069400000}"/>
    <cellStyle name="Normal 42 2 3 3 2 3 3" xfId="11469" xr:uid="{00000000-0005-0000-0000-0000CD2C0000}"/>
    <cellStyle name="Normal 42 2 3 3 2 3 3 3" xfId="26570" xr:uid="{00000000-0005-0000-0000-0000CA670000}"/>
    <cellStyle name="Normal 42 2 3 3 2 3 5" xfId="21557" xr:uid="{00000000-0005-0000-0000-000035540000}"/>
    <cellStyle name="Normal 42 2 3 3 2 4" xfId="13147" xr:uid="{00000000-0005-0000-0000-00005B330000}"/>
    <cellStyle name="Normal 42 2 3 3 2 4 3" xfId="28245" xr:uid="{00000000-0005-0000-0000-0000556E0000}"/>
    <cellStyle name="Normal 42 2 3 3 2 5" xfId="8126" xr:uid="{00000000-0005-0000-0000-0000BE1F0000}"/>
    <cellStyle name="Normal 42 2 3 3 2 5 3" xfId="23228" xr:uid="{00000000-0005-0000-0000-0000BC5A0000}"/>
    <cellStyle name="Normal 42 2 3 3 2 7" xfId="18215" xr:uid="{00000000-0005-0000-0000-000027470000}"/>
    <cellStyle name="Normal 42 2 3 3 3" xfId="3908" xr:uid="{00000000-0005-0000-0000-0000440F0000}"/>
    <cellStyle name="Normal 42 2 3 3 3 2" xfId="13982" xr:uid="{00000000-0005-0000-0000-00009E360000}"/>
    <cellStyle name="Normal 42 2 3 3 3 2 3" xfId="29080" xr:uid="{00000000-0005-0000-0000-000098710000}"/>
    <cellStyle name="Normal 42 2 3 3 3 3" xfId="8962" xr:uid="{00000000-0005-0000-0000-000002230000}"/>
    <cellStyle name="Normal 42 2 3 3 3 3 3" xfId="24063" xr:uid="{00000000-0005-0000-0000-0000FF5D0000}"/>
    <cellStyle name="Normal 42 2 3 3 3 5" xfId="19050" xr:uid="{00000000-0005-0000-0000-00006A4A0000}"/>
    <cellStyle name="Normal 42 2 3 3 4" xfId="5601" xr:uid="{00000000-0005-0000-0000-0000E1150000}"/>
    <cellStyle name="Normal 42 2 3 3 4 2" xfId="15653" xr:uid="{00000000-0005-0000-0000-0000253D0000}"/>
    <cellStyle name="Normal 42 2 3 3 4 2 3" xfId="30751" xr:uid="{00000000-0005-0000-0000-00001F780000}"/>
    <cellStyle name="Normal 42 2 3 3 4 3" xfId="10633" xr:uid="{00000000-0005-0000-0000-000089290000}"/>
    <cellStyle name="Normal 42 2 3 3 4 3 3" xfId="25734" xr:uid="{00000000-0005-0000-0000-000086640000}"/>
    <cellStyle name="Normal 42 2 3 3 4 5" xfId="20721" xr:uid="{00000000-0005-0000-0000-0000F1500000}"/>
    <cellStyle name="Normal 42 2 3 3 5" xfId="12311" xr:uid="{00000000-0005-0000-0000-000017300000}"/>
    <cellStyle name="Normal 42 2 3 3 5 3" xfId="27409" xr:uid="{00000000-0005-0000-0000-0000116B0000}"/>
    <cellStyle name="Normal 42 2 3 3 6" xfId="7290" xr:uid="{00000000-0005-0000-0000-00007A1C0000}"/>
    <cellStyle name="Normal 42 2 3 3 6 3" xfId="22392" xr:uid="{00000000-0005-0000-0000-000078570000}"/>
    <cellStyle name="Normal 42 2 3 3 8" xfId="17379" xr:uid="{00000000-0005-0000-0000-0000E3430000}"/>
    <cellStyle name="Normal 42 2 3 4" xfId="2637" xr:uid="{00000000-0005-0000-0000-00004D0A0000}"/>
    <cellStyle name="Normal 42 2 3 4 2" xfId="4327" xr:uid="{00000000-0005-0000-0000-0000E7100000}"/>
    <cellStyle name="Normal 42 2 3 4 2 2" xfId="14400" xr:uid="{00000000-0005-0000-0000-000040380000}"/>
    <cellStyle name="Normal 42 2 3 4 2 2 3" xfId="29498" xr:uid="{00000000-0005-0000-0000-00003A730000}"/>
    <cellStyle name="Normal 42 2 3 4 2 3" xfId="9380" xr:uid="{00000000-0005-0000-0000-0000A4240000}"/>
    <cellStyle name="Normal 42 2 3 4 2 3 3" xfId="24481" xr:uid="{00000000-0005-0000-0000-0000A15F0000}"/>
    <cellStyle name="Normal 42 2 3 4 2 5" xfId="19468" xr:uid="{00000000-0005-0000-0000-00000C4C0000}"/>
    <cellStyle name="Normal 42 2 3 4 3" xfId="6019" xr:uid="{00000000-0005-0000-0000-000083170000}"/>
    <cellStyle name="Normal 42 2 3 4 3 2" xfId="16071" xr:uid="{00000000-0005-0000-0000-0000C73E0000}"/>
    <cellStyle name="Normal 42 2 3 4 3 3" xfId="11051" xr:uid="{00000000-0005-0000-0000-00002B2B0000}"/>
    <cellStyle name="Normal 42 2 3 4 3 3 3" xfId="26152" xr:uid="{00000000-0005-0000-0000-000028660000}"/>
    <cellStyle name="Normal 42 2 3 4 3 5" xfId="21139" xr:uid="{00000000-0005-0000-0000-000093520000}"/>
    <cellStyle name="Normal 42 2 3 4 4" xfId="12729" xr:uid="{00000000-0005-0000-0000-0000B9310000}"/>
    <cellStyle name="Normal 42 2 3 4 4 3" xfId="27827" xr:uid="{00000000-0005-0000-0000-0000B36C0000}"/>
    <cellStyle name="Normal 42 2 3 4 5" xfId="7708" xr:uid="{00000000-0005-0000-0000-00001C1E0000}"/>
    <cellStyle name="Normal 42 2 3 4 5 3" xfId="22810" xr:uid="{00000000-0005-0000-0000-00001A590000}"/>
    <cellStyle name="Normal 42 2 3 4 7" xfId="17797" xr:uid="{00000000-0005-0000-0000-000085450000}"/>
    <cellStyle name="Normal 42 2 3 5" xfId="3490" xr:uid="{00000000-0005-0000-0000-0000A20D0000}"/>
    <cellStyle name="Normal 42 2 3 5 2" xfId="13564" xr:uid="{00000000-0005-0000-0000-0000FC340000}"/>
    <cellStyle name="Normal 42 2 3 5 2 3" xfId="28662" xr:uid="{00000000-0005-0000-0000-0000F66F0000}"/>
    <cellStyle name="Normal 42 2 3 5 3" xfId="8544" xr:uid="{00000000-0005-0000-0000-000060210000}"/>
    <cellStyle name="Normal 42 2 3 5 3 3" xfId="23645" xr:uid="{00000000-0005-0000-0000-00005D5C0000}"/>
    <cellStyle name="Normal 42 2 3 5 5" xfId="18632" xr:uid="{00000000-0005-0000-0000-0000C8480000}"/>
    <cellStyle name="Normal 42 2 3 6" xfId="5183" xr:uid="{00000000-0005-0000-0000-00003F140000}"/>
    <cellStyle name="Normal 42 2 3 6 2" xfId="15235" xr:uid="{00000000-0005-0000-0000-0000833B0000}"/>
    <cellStyle name="Normal 42 2 3 6 2 3" xfId="30333" xr:uid="{00000000-0005-0000-0000-00007D760000}"/>
    <cellStyle name="Normal 42 2 3 6 3" xfId="10215" xr:uid="{00000000-0005-0000-0000-0000E7270000}"/>
    <cellStyle name="Normal 42 2 3 6 3 3" xfId="25316" xr:uid="{00000000-0005-0000-0000-0000E4620000}"/>
    <cellStyle name="Normal 42 2 3 6 5" xfId="20303" xr:uid="{00000000-0005-0000-0000-00004F4F0000}"/>
    <cellStyle name="Normal 42 2 3 7" xfId="11893" xr:uid="{00000000-0005-0000-0000-0000752E0000}"/>
    <cellStyle name="Normal 42 2 3 7 3" xfId="26991" xr:uid="{00000000-0005-0000-0000-00006F690000}"/>
    <cellStyle name="Normal 42 2 3 8" xfId="6872" xr:uid="{00000000-0005-0000-0000-0000D81A0000}"/>
    <cellStyle name="Normal 42 2 3 8 3" xfId="21974" xr:uid="{00000000-0005-0000-0000-0000D6550000}"/>
    <cellStyle name="Normal 42 2 4" xfId="1897" xr:uid="{00000000-0005-0000-0000-000069070000}"/>
    <cellStyle name="Normal 42 2 4 2" xfId="2320" xr:uid="{00000000-0005-0000-0000-000010090000}"/>
    <cellStyle name="Normal 42 2 4 2 2" xfId="3159" xr:uid="{00000000-0005-0000-0000-0000570C0000}"/>
    <cellStyle name="Normal 42 2 4 2 2 2" xfId="4849" xr:uid="{00000000-0005-0000-0000-0000F1120000}"/>
    <cellStyle name="Normal 42 2 4 2 2 2 2" xfId="14922" xr:uid="{00000000-0005-0000-0000-00004A3A0000}"/>
    <cellStyle name="Normal 42 2 4 2 2 2 2 3" xfId="30020" xr:uid="{00000000-0005-0000-0000-000044750000}"/>
    <cellStyle name="Normal 42 2 4 2 2 2 3" xfId="9902" xr:uid="{00000000-0005-0000-0000-0000AE260000}"/>
    <cellStyle name="Normal 42 2 4 2 2 2 3 3" xfId="25003" xr:uid="{00000000-0005-0000-0000-0000AB610000}"/>
    <cellStyle name="Normal 42 2 4 2 2 2 5" xfId="19990" xr:uid="{00000000-0005-0000-0000-0000164E0000}"/>
    <cellStyle name="Normal 42 2 4 2 2 3" xfId="6541" xr:uid="{00000000-0005-0000-0000-00008D190000}"/>
    <cellStyle name="Normal 42 2 4 2 2 3 2" xfId="16593" xr:uid="{00000000-0005-0000-0000-0000D1400000}"/>
    <cellStyle name="Normal 42 2 4 2 2 3 3" xfId="11573" xr:uid="{00000000-0005-0000-0000-0000352D0000}"/>
    <cellStyle name="Normal 42 2 4 2 2 3 3 3" xfId="26674" xr:uid="{00000000-0005-0000-0000-000032680000}"/>
    <cellStyle name="Normal 42 2 4 2 2 3 5" xfId="21661" xr:uid="{00000000-0005-0000-0000-00009D540000}"/>
    <cellStyle name="Normal 42 2 4 2 2 4" xfId="13251" xr:uid="{00000000-0005-0000-0000-0000C3330000}"/>
    <cellStyle name="Normal 42 2 4 2 2 4 3" xfId="28349" xr:uid="{00000000-0005-0000-0000-0000BD6E0000}"/>
    <cellStyle name="Normal 42 2 4 2 2 5" xfId="8230" xr:uid="{00000000-0005-0000-0000-000026200000}"/>
    <cellStyle name="Normal 42 2 4 2 2 5 3" xfId="23332" xr:uid="{00000000-0005-0000-0000-0000245B0000}"/>
    <cellStyle name="Normal 42 2 4 2 2 7" xfId="18319" xr:uid="{00000000-0005-0000-0000-00008F470000}"/>
    <cellStyle name="Normal 42 2 4 2 3" xfId="4012" xr:uid="{00000000-0005-0000-0000-0000AC0F0000}"/>
    <cellStyle name="Normal 42 2 4 2 3 2" xfId="14086" xr:uid="{00000000-0005-0000-0000-000006370000}"/>
    <cellStyle name="Normal 42 2 4 2 3 2 3" xfId="29184" xr:uid="{00000000-0005-0000-0000-000000720000}"/>
    <cellStyle name="Normal 42 2 4 2 3 3" xfId="9066" xr:uid="{00000000-0005-0000-0000-00006A230000}"/>
    <cellStyle name="Normal 42 2 4 2 3 3 3" xfId="24167" xr:uid="{00000000-0005-0000-0000-0000675E0000}"/>
    <cellStyle name="Normal 42 2 4 2 3 5" xfId="19154" xr:uid="{00000000-0005-0000-0000-0000D24A0000}"/>
    <cellStyle name="Normal 42 2 4 2 4" xfId="5705" xr:uid="{00000000-0005-0000-0000-000049160000}"/>
    <cellStyle name="Normal 42 2 4 2 4 2" xfId="15757" xr:uid="{00000000-0005-0000-0000-00008D3D0000}"/>
    <cellStyle name="Normal 42 2 4 2 4 2 3" xfId="30855" xr:uid="{00000000-0005-0000-0000-000087780000}"/>
    <cellStyle name="Normal 42 2 4 2 4 3" xfId="10737" xr:uid="{00000000-0005-0000-0000-0000F1290000}"/>
    <cellStyle name="Normal 42 2 4 2 4 3 3" xfId="25838" xr:uid="{00000000-0005-0000-0000-0000EE640000}"/>
    <cellStyle name="Normal 42 2 4 2 4 5" xfId="20825" xr:uid="{00000000-0005-0000-0000-000059510000}"/>
    <cellStyle name="Normal 42 2 4 2 5" xfId="12415" xr:uid="{00000000-0005-0000-0000-00007F300000}"/>
    <cellStyle name="Normal 42 2 4 2 5 3" xfId="27513" xr:uid="{00000000-0005-0000-0000-0000796B0000}"/>
    <cellStyle name="Normal 42 2 4 2 6" xfId="7394" xr:uid="{00000000-0005-0000-0000-0000E21C0000}"/>
    <cellStyle name="Normal 42 2 4 2 6 3" xfId="22496" xr:uid="{00000000-0005-0000-0000-0000E0570000}"/>
    <cellStyle name="Normal 42 2 4 2 8" xfId="17483" xr:uid="{00000000-0005-0000-0000-00004B440000}"/>
    <cellStyle name="Normal 42 2 4 3" xfId="2741" xr:uid="{00000000-0005-0000-0000-0000B50A0000}"/>
    <cellStyle name="Normal 42 2 4 3 2" xfId="4431" xr:uid="{00000000-0005-0000-0000-00004F110000}"/>
    <cellStyle name="Normal 42 2 4 3 2 2" xfId="14504" xr:uid="{00000000-0005-0000-0000-0000A8380000}"/>
    <cellStyle name="Normal 42 2 4 3 2 2 3" xfId="29602" xr:uid="{00000000-0005-0000-0000-0000A2730000}"/>
    <cellStyle name="Normal 42 2 4 3 2 3" xfId="9484" xr:uid="{00000000-0005-0000-0000-00000C250000}"/>
    <cellStyle name="Normal 42 2 4 3 2 3 3" xfId="24585" xr:uid="{00000000-0005-0000-0000-000009600000}"/>
    <cellStyle name="Normal 42 2 4 3 2 5" xfId="19572" xr:uid="{00000000-0005-0000-0000-0000744C0000}"/>
    <cellStyle name="Normal 42 2 4 3 3" xfId="6123" xr:uid="{00000000-0005-0000-0000-0000EB170000}"/>
    <cellStyle name="Normal 42 2 4 3 3 2" xfId="16175" xr:uid="{00000000-0005-0000-0000-00002F3F0000}"/>
    <cellStyle name="Normal 42 2 4 3 3 3" xfId="11155" xr:uid="{00000000-0005-0000-0000-0000932B0000}"/>
    <cellStyle name="Normal 42 2 4 3 3 3 3" xfId="26256" xr:uid="{00000000-0005-0000-0000-000090660000}"/>
    <cellStyle name="Normal 42 2 4 3 3 5" xfId="21243" xr:uid="{00000000-0005-0000-0000-0000FB520000}"/>
    <cellStyle name="Normal 42 2 4 3 4" xfId="12833" xr:uid="{00000000-0005-0000-0000-000021320000}"/>
    <cellStyle name="Normal 42 2 4 3 4 3" xfId="27931" xr:uid="{00000000-0005-0000-0000-00001B6D0000}"/>
    <cellStyle name="Normal 42 2 4 3 5" xfId="7812" xr:uid="{00000000-0005-0000-0000-0000841E0000}"/>
    <cellStyle name="Normal 42 2 4 3 5 3" xfId="22914" xr:uid="{00000000-0005-0000-0000-000082590000}"/>
    <cellStyle name="Normal 42 2 4 3 7" xfId="17901" xr:uid="{00000000-0005-0000-0000-0000ED450000}"/>
    <cellStyle name="Normal 42 2 4 4" xfId="3594" xr:uid="{00000000-0005-0000-0000-00000A0E0000}"/>
    <cellStyle name="Normal 42 2 4 4 2" xfId="13668" xr:uid="{00000000-0005-0000-0000-000064350000}"/>
    <cellStyle name="Normal 42 2 4 4 2 3" xfId="28766" xr:uid="{00000000-0005-0000-0000-00005E700000}"/>
    <cellStyle name="Normal 42 2 4 4 3" xfId="8648" xr:uid="{00000000-0005-0000-0000-0000C8210000}"/>
    <cellStyle name="Normal 42 2 4 4 3 3" xfId="23749" xr:uid="{00000000-0005-0000-0000-0000C55C0000}"/>
    <cellStyle name="Normal 42 2 4 4 5" xfId="18736" xr:uid="{00000000-0005-0000-0000-000030490000}"/>
    <cellStyle name="Normal 42 2 4 5" xfId="5287" xr:uid="{00000000-0005-0000-0000-0000A7140000}"/>
    <cellStyle name="Normal 42 2 4 5 2" xfId="15339" xr:uid="{00000000-0005-0000-0000-0000EB3B0000}"/>
    <cellStyle name="Normal 42 2 4 5 2 3" xfId="30437" xr:uid="{00000000-0005-0000-0000-0000E5760000}"/>
    <cellStyle name="Normal 42 2 4 5 3" xfId="10319" xr:uid="{00000000-0005-0000-0000-00004F280000}"/>
    <cellStyle name="Normal 42 2 4 5 3 3" xfId="25420" xr:uid="{00000000-0005-0000-0000-00004C630000}"/>
    <cellStyle name="Normal 42 2 4 5 5" xfId="20407" xr:uid="{00000000-0005-0000-0000-0000B74F0000}"/>
    <cellStyle name="Normal 42 2 4 6" xfId="11997" xr:uid="{00000000-0005-0000-0000-0000DD2E0000}"/>
    <cellStyle name="Normal 42 2 4 6 3" xfId="27095" xr:uid="{00000000-0005-0000-0000-0000D7690000}"/>
    <cellStyle name="Normal 42 2 4 7" xfId="6976" xr:uid="{00000000-0005-0000-0000-0000401B0000}"/>
    <cellStyle name="Normal 42 2 4 7 3" xfId="22078" xr:uid="{00000000-0005-0000-0000-00003E560000}"/>
    <cellStyle name="Normal 42 2 4 9" xfId="17065" xr:uid="{00000000-0005-0000-0000-0000A9420000}"/>
    <cellStyle name="Normal 42 2 5" xfId="2110" xr:uid="{00000000-0005-0000-0000-00003E080000}"/>
    <cellStyle name="Normal 42 2 5 2" xfId="2951" xr:uid="{00000000-0005-0000-0000-0000870B0000}"/>
    <cellStyle name="Normal 42 2 5 2 2" xfId="4641" xr:uid="{00000000-0005-0000-0000-000021120000}"/>
    <cellStyle name="Normal 42 2 5 2 2 2" xfId="14714" xr:uid="{00000000-0005-0000-0000-00007A390000}"/>
    <cellStyle name="Normal 42 2 5 2 2 2 3" xfId="29812" xr:uid="{00000000-0005-0000-0000-000074740000}"/>
    <cellStyle name="Normal 42 2 5 2 2 3" xfId="9694" xr:uid="{00000000-0005-0000-0000-0000DE250000}"/>
    <cellStyle name="Normal 42 2 5 2 2 3 3" xfId="24795" xr:uid="{00000000-0005-0000-0000-0000DB600000}"/>
    <cellStyle name="Normal 42 2 5 2 2 5" xfId="19782" xr:uid="{00000000-0005-0000-0000-0000464D0000}"/>
    <cellStyle name="Normal 42 2 5 2 3" xfId="6333" xr:uid="{00000000-0005-0000-0000-0000BD180000}"/>
    <cellStyle name="Normal 42 2 5 2 3 2" xfId="16385" xr:uid="{00000000-0005-0000-0000-000001400000}"/>
    <cellStyle name="Normal 42 2 5 2 3 3" xfId="11365" xr:uid="{00000000-0005-0000-0000-0000652C0000}"/>
    <cellStyle name="Normal 42 2 5 2 3 3 3" xfId="26466" xr:uid="{00000000-0005-0000-0000-000062670000}"/>
    <cellStyle name="Normal 42 2 5 2 3 5" xfId="21453" xr:uid="{00000000-0005-0000-0000-0000CD530000}"/>
    <cellStyle name="Normal 42 2 5 2 4" xfId="13043" xr:uid="{00000000-0005-0000-0000-0000F3320000}"/>
    <cellStyle name="Normal 42 2 5 2 4 3" xfId="28141" xr:uid="{00000000-0005-0000-0000-0000ED6D0000}"/>
    <cellStyle name="Normal 42 2 5 2 5" xfId="8022" xr:uid="{00000000-0005-0000-0000-0000561F0000}"/>
    <cellStyle name="Normal 42 2 5 2 5 3" xfId="23124" xr:uid="{00000000-0005-0000-0000-0000545A0000}"/>
    <cellStyle name="Normal 42 2 5 2 7" xfId="18111" xr:uid="{00000000-0005-0000-0000-0000BF460000}"/>
    <cellStyle name="Normal 42 2 5 3" xfId="3804" xr:uid="{00000000-0005-0000-0000-0000DC0E0000}"/>
    <cellStyle name="Normal 42 2 5 3 2" xfId="13878" xr:uid="{00000000-0005-0000-0000-000036360000}"/>
    <cellStyle name="Normal 42 2 5 3 2 3" xfId="28976" xr:uid="{00000000-0005-0000-0000-000030710000}"/>
    <cellStyle name="Normal 42 2 5 3 3" xfId="8858" xr:uid="{00000000-0005-0000-0000-00009A220000}"/>
    <cellStyle name="Normal 42 2 5 3 3 3" xfId="23959" xr:uid="{00000000-0005-0000-0000-0000975D0000}"/>
    <cellStyle name="Normal 42 2 5 3 5" xfId="18946" xr:uid="{00000000-0005-0000-0000-0000024A0000}"/>
    <cellStyle name="Normal 42 2 5 4" xfId="5497" xr:uid="{00000000-0005-0000-0000-000079150000}"/>
    <cellStyle name="Normal 42 2 5 4 2" xfId="15549" xr:uid="{00000000-0005-0000-0000-0000BD3C0000}"/>
    <cellStyle name="Normal 42 2 5 4 2 3" xfId="30647" xr:uid="{00000000-0005-0000-0000-0000B7770000}"/>
    <cellStyle name="Normal 42 2 5 4 3" xfId="10529" xr:uid="{00000000-0005-0000-0000-000021290000}"/>
    <cellStyle name="Normal 42 2 5 4 3 3" xfId="25630" xr:uid="{00000000-0005-0000-0000-00001E640000}"/>
    <cellStyle name="Normal 42 2 5 4 5" xfId="20617" xr:uid="{00000000-0005-0000-0000-000089500000}"/>
    <cellStyle name="Normal 42 2 5 5" xfId="12207" xr:uid="{00000000-0005-0000-0000-0000AF2F0000}"/>
    <cellStyle name="Normal 42 2 5 5 3" xfId="27305" xr:uid="{00000000-0005-0000-0000-0000A96A0000}"/>
    <cellStyle name="Normal 42 2 5 6" xfId="7186" xr:uid="{00000000-0005-0000-0000-0000121C0000}"/>
    <cellStyle name="Normal 42 2 5 6 3" xfId="22288" xr:uid="{00000000-0005-0000-0000-000010570000}"/>
    <cellStyle name="Normal 42 2 5 8" xfId="17275" xr:uid="{00000000-0005-0000-0000-00007B430000}"/>
    <cellStyle name="Normal 42 2 6" xfId="2531" xr:uid="{00000000-0005-0000-0000-0000E3090000}"/>
    <cellStyle name="Normal 42 2 6 2" xfId="4223" xr:uid="{00000000-0005-0000-0000-00007F100000}"/>
    <cellStyle name="Normal 42 2 6 2 2" xfId="14296" xr:uid="{00000000-0005-0000-0000-0000D8370000}"/>
    <cellStyle name="Normal 42 2 6 2 2 3" xfId="29394" xr:uid="{00000000-0005-0000-0000-0000D2720000}"/>
    <cellStyle name="Normal 42 2 6 2 3" xfId="9276" xr:uid="{00000000-0005-0000-0000-00003C240000}"/>
    <cellStyle name="Normal 42 2 6 2 3 3" xfId="24377" xr:uid="{00000000-0005-0000-0000-0000395F0000}"/>
    <cellStyle name="Normal 42 2 6 2 5" xfId="19364" xr:uid="{00000000-0005-0000-0000-0000A44B0000}"/>
    <cellStyle name="Normal 42 2 6 3" xfId="5915" xr:uid="{00000000-0005-0000-0000-00001B170000}"/>
    <cellStyle name="Normal 42 2 6 3 2" xfId="15967" xr:uid="{00000000-0005-0000-0000-00005F3E0000}"/>
    <cellStyle name="Normal 42 2 6 3 3" xfId="10947" xr:uid="{00000000-0005-0000-0000-0000C32A0000}"/>
    <cellStyle name="Normal 42 2 6 3 3 3" xfId="26048" xr:uid="{00000000-0005-0000-0000-0000C0650000}"/>
    <cellStyle name="Normal 42 2 6 3 5" xfId="21035" xr:uid="{00000000-0005-0000-0000-00002B520000}"/>
    <cellStyle name="Normal 42 2 6 4" xfId="12625" xr:uid="{00000000-0005-0000-0000-000051310000}"/>
    <cellStyle name="Normal 42 2 6 4 3" xfId="27723" xr:uid="{00000000-0005-0000-0000-00004B6C0000}"/>
    <cellStyle name="Normal 42 2 6 5" xfId="7604" xr:uid="{00000000-0005-0000-0000-0000B41D0000}"/>
    <cellStyle name="Normal 42 2 6 5 3" xfId="22706" xr:uid="{00000000-0005-0000-0000-0000B2580000}"/>
    <cellStyle name="Normal 42 2 6 7" xfId="17693" xr:uid="{00000000-0005-0000-0000-00001D450000}"/>
    <cellStyle name="Normal 42 2 7" xfId="3382" xr:uid="{00000000-0005-0000-0000-0000360D0000}"/>
    <cellStyle name="Normal 42 2 7 2" xfId="13460" xr:uid="{00000000-0005-0000-0000-000094340000}"/>
    <cellStyle name="Normal 42 2 7 2 3" xfId="28558" xr:uid="{00000000-0005-0000-0000-00008E6F0000}"/>
    <cellStyle name="Normal 42 2 7 3" xfId="8440" xr:uid="{00000000-0005-0000-0000-0000F8200000}"/>
    <cellStyle name="Normal 42 2 7 3 3" xfId="23541" xr:uid="{00000000-0005-0000-0000-0000F55B0000}"/>
    <cellStyle name="Normal 42 2 7 5" xfId="18528" xr:uid="{00000000-0005-0000-0000-000060480000}"/>
    <cellStyle name="Normal 42 2 8" xfId="5076" xr:uid="{00000000-0005-0000-0000-0000D4130000}"/>
    <cellStyle name="Normal 42 2 8 2" xfId="15131" xr:uid="{00000000-0005-0000-0000-00001B3B0000}"/>
    <cellStyle name="Normal 42 2 8 2 3" xfId="30229" xr:uid="{00000000-0005-0000-0000-000015760000}"/>
    <cellStyle name="Normal 42 2 8 3" xfId="10111" xr:uid="{00000000-0005-0000-0000-00007F270000}"/>
    <cellStyle name="Normal 42 2 8 3 3" xfId="25212" xr:uid="{00000000-0005-0000-0000-00007C620000}"/>
    <cellStyle name="Normal 42 2 8 5" xfId="20199" xr:uid="{00000000-0005-0000-0000-0000E74E0000}"/>
    <cellStyle name="Normal 42 2 9" xfId="11787" xr:uid="{00000000-0005-0000-0000-00000B2E0000}"/>
    <cellStyle name="Normal 42 2 9 3" xfId="26887" xr:uid="{00000000-0005-0000-0000-000007690000}"/>
    <cellStyle name="Normal 43" xfId="969" xr:uid="{00000000-0005-0000-0000-0000C9030000}"/>
    <cellStyle name="Normal 43 2" xfId="1443" xr:uid="{00000000-0005-0000-0000-0000A3050000}"/>
    <cellStyle name="Normal 43 2 10" xfId="6767" xr:uid="{00000000-0005-0000-0000-00006F1A0000}"/>
    <cellStyle name="Normal 43 2 10 3" xfId="21871" xr:uid="{00000000-0005-0000-0000-00006F550000}"/>
    <cellStyle name="Normal 43 2 12" xfId="16856" xr:uid="{00000000-0005-0000-0000-0000D8410000}"/>
    <cellStyle name="Normal 43 2 2" xfId="1731" xr:uid="{00000000-0005-0000-0000-0000C3060000}"/>
    <cellStyle name="Normal 43 2 2 11" xfId="16910" xr:uid="{00000000-0005-0000-0000-00000E420000}"/>
    <cellStyle name="Normal 43 2 2 2" xfId="1839" xr:uid="{00000000-0005-0000-0000-00002F070000}"/>
    <cellStyle name="Normal 43 2 2 2 10" xfId="17014" xr:uid="{00000000-0005-0000-0000-000076420000}"/>
    <cellStyle name="Normal 43 2 2 2 2" xfId="2056" xr:uid="{00000000-0005-0000-0000-000008080000}"/>
    <cellStyle name="Normal 43 2 2 2 2 2" xfId="2477" xr:uid="{00000000-0005-0000-0000-0000AD090000}"/>
    <cellStyle name="Normal 43 2 2 2 2 2 2" xfId="3316" xr:uid="{00000000-0005-0000-0000-0000F40C0000}"/>
    <cellStyle name="Normal 43 2 2 2 2 2 2 2" xfId="5006" xr:uid="{00000000-0005-0000-0000-00008E130000}"/>
    <cellStyle name="Normal 43 2 2 2 2 2 2 2 2" xfId="15079" xr:uid="{00000000-0005-0000-0000-0000E73A0000}"/>
    <cellStyle name="Normal 43 2 2 2 2 2 2 2 2 3" xfId="30177" xr:uid="{00000000-0005-0000-0000-0000E1750000}"/>
    <cellStyle name="Normal 43 2 2 2 2 2 2 2 3" xfId="10059" xr:uid="{00000000-0005-0000-0000-00004B270000}"/>
    <cellStyle name="Normal 43 2 2 2 2 2 2 2 3 3" xfId="25160" xr:uid="{00000000-0005-0000-0000-000048620000}"/>
    <cellStyle name="Normal 43 2 2 2 2 2 2 2 5" xfId="20147" xr:uid="{00000000-0005-0000-0000-0000B34E0000}"/>
    <cellStyle name="Normal 43 2 2 2 2 2 2 3" xfId="6698" xr:uid="{00000000-0005-0000-0000-00002A1A0000}"/>
    <cellStyle name="Normal 43 2 2 2 2 2 2 3 2" xfId="16750" xr:uid="{00000000-0005-0000-0000-00006E410000}"/>
    <cellStyle name="Normal 43 2 2 2 2 2 2 3 3" xfId="11730" xr:uid="{00000000-0005-0000-0000-0000D22D0000}"/>
    <cellStyle name="Normal 43 2 2 2 2 2 2 3 3 3" xfId="26831" xr:uid="{00000000-0005-0000-0000-0000CF680000}"/>
    <cellStyle name="Normal 43 2 2 2 2 2 2 3 5" xfId="21818" xr:uid="{00000000-0005-0000-0000-00003A550000}"/>
    <cellStyle name="Normal 43 2 2 2 2 2 2 4" xfId="13408" xr:uid="{00000000-0005-0000-0000-000060340000}"/>
    <cellStyle name="Normal 43 2 2 2 2 2 2 4 3" xfId="28506" xr:uid="{00000000-0005-0000-0000-00005A6F0000}"/>
    <cellStyle name="Normal 43 2 2 2 2 2 2 5" xfId="8387" xr:uid="{00000000-0005-0000-0000-0000C3200000}"/>
    <cellStyle name="Normal 43 2 2 2 2 2 2 5 3" xfId="23489" xr:uid="{00000000-0005-0000-0000-0000C15B0000}"/>
    <cellStyle name="Normal 43 2 2 2 2 2 2 7" xfId="18476" xr:uid="{00000000-0005-0000-0000-00002C480000}"/>
    <cellStyle name="Normal 43 2 2 2 2 2 3" xfId="4169" xr:uid="{00000000-0005-0000-0000-000049100000}"/>
    <cellStyle name="Normal 43 2 2 2 2 2 3 2" xfId="14243" xr:uid="{00000000-0005-0000-0000-0000A3370000}"/>
    <cellStyle name="Normal 43 2 2 2 2 2 3 2 3" xfId="29341" xr:uid="{00000000-0005-0000-0000-00009D720000}"/>
    <cellStyle name="Normal 43 2 2 2 2 2 3 3" xfId="9223" xr:uid="{00000000-0005-0000-0000-000007240000}"/>
    <cellStyle name="Normal 43 2 2 2 2 2 3 3 3" xfId="24324" xr:uid="{00000000-0005-0000-0000-0000045F0000}"/>
    <cellStyle name="Normal 43 2 2 2 2 2 3 5" xfId="19311" xr:uid="{00000000-0005-0000-0000-00006F4B0000}"/>
    <cellStyle name="Normal 43 2 2 2 2 2 4" xfId="5862" xr:uid="{00000000-0005-0000-0000-0000E6160000}"/>
    <cellStyle name="Normal 43 2 2 2 2 2 4 2" xfId="15914" xr:uid="{00000000-0005-0000-0000-00002A3E0000}"/>
    <cellStyle name="Normal 43 2 2 2 2 2 4 3" xfId="10894" xr:uid="{00000000-0005-0000-0000-00008E2A0000}"/>
    <cellStyle name="Normal 43 2 2 2 2 2 4 3 3" xfId="25995" xr:uid="{00000000-0005-0000-0000-00008B650000}"/>
    <cellStyle name="Normal 43 2 2 2 2 2 4 5" xfId="20982" xr:uid="{00000000-0005-0000-0000-0000F6510000}"/>
    <cellStyle name="Normal 43 2 2 2 2 2 5" xfId="12572" xr:uid="{00000000-0005-0000-0000-00001C310000}"/>
    <cellStyle name="Normal 43 2 2 2 2 2 5 3" xfId="27670" xr:uid="{00000000-0005-0000-0000-0000166C0000}"/>
    <cellStyle name="Normal 43 2 2 2 2 2 6" xfId="7551" xr:uid="{00000000-0005-0000-0000-00007F1D0000}"/>
    <cellStyle name="Normal 43 2 2 2 2 2 6 3" xfId="22653" xr:uid="{00000000-0005-0000-0000-00007D580000}"/>
    <cellStyle name="Normal 43 2 2 2 2 2 8" xfId="17640" xr:uid="{00000000-0005-0000-0000-0000E8440000}"/>
    <cellStyle name="Normal 43 2 2 2 2 3" xfId="2898" xr:uid="{00000000-0005-0000-0000-0000520B0000}"/>
    <cellStyle name="Normal 43 2 2 2 2 3 2" xfId="4588" xr:uid="{00000000-0005-0000-0000-0000EC110000}"/>
    <cellStyle name="Normal 43 2 2 2 2 3 2 2" xfId="14661" xr:uid="{00000000-0005-0000-0000-000045390000}"/>
    <cellStyle name="Normal 43 2 2 2 2 3 2 2 3" xfId="29759" xr:uid="{00000000-0005-0000-0000-00003F740000}"/>
    <cellStyle name="Normal 43 2 2 2 2 3 2 3" xfId="9641" xr:uid="{00000000-0005-0000-0000-0000A9250000}"/>
    <cellStyle name="Normal 43 2 2 2 2 3 2 3 3" xfId="24742" xr:uid="{00000000-0005-0000-0000-0000A6600000}"/>
    <cellStyle name="Normal 43 2 2 2 2 3 2 5" xfId="19729" xr:uid="{00000000-0005-0000-0000-0000114D0000}"/>
    <cellStyle name="Normal 43 2 2 2 2 3 3" xfId="6280" xr:uid="{00000000-0005-0000-0000-000088180000}"/>
    <cellStyle name="Normal 43 2 2 2 2 3 3 2" xfId="16332" xr:uid="{00000000-0005-0000-0000-0000CC3F0000}"/>
    <cellStyle name="Normal 43 2 2 2 2 3 3 3" xfId="11312" xr:uid="{00000000-0005-0000-0000-0000302C0000}"/>
    <cellStyle name="Normal 43 2 2 2 2 3 3 3 3" xfId="26413" xr:uid="{00000000-0005-0000-0000-00002D670000}"/>
    <cellStyle name="Normal 43 2 2 2 2 3 3 5" xfId="21400" xr:uid="{00000000-0005-0000-0000-000098530000}"/>
    <cellStyle name="Normal 43 2 2 2 2 3 4" xfId="12990" xr:uid="{00000000-0005-0000-0000-0000BE320000}"/>
    <cellStyle name="Normal 43 2 2 2 2 3 4 3" xfId="28088" xr:uid="{00000000-0005-0000-0000-0000B86D0000}"/>
    <cellStyle name="Normal 43 2 2 2 2 3 5" xfId="7969" xr:uid="{00000000-0005-0000-0000-0000211F0000}"/>
    <cellStyle name="Normal 43 2 2 2 2 3 5 3" xfId="23071" xr:uid="{00000000-0005-0000-0000-00001F5A0000}"/>
    <cellStyle name="Normal 43 2 2 2 2 3 7" xfId="18058" xr:uid="{00000000-0005-0000-0000-00008A460000}"/>
    <cellStyle name="Normal 43 2 2 2 2 4" xfId="3751" xr:uid="{00000000-0005-0000-0000-0000A70E0000}"/>
    <cellStyle name="Normal 43 2 2 2 2 4 2" xfId="13825" xr:uid="{00000000-0005-0000-0000-000001360000}"/>
    <cellStyle name="Normal 43 2 2 2 2 4 2 3" xfId="28923" xr:uid="{00000000-0005-0000-0000-0000FB700000}"/>
    <cellStyle name="Normal 43 2 2 2 2 4 3" xfId="8805" xr:uid="{00000000-0005-0000-0000-000065220000}"/>
    <cellStyle name="Normal 43 2 2 2 2 4 3 3" xfId="23906" xr:uid="{00000000-0005-0000-0000-0000625D0000}"/>
    <cellStyle name="Normal 43 2 2 2 2 4 5" xfId="18893" xr:uid="{00000000-0005-0000-0000-0000CD490000}"/>
    <cellStyle name="Normal 43 2 2 2 2 5" xfId="5444" xr:uid="{00000000-0005-0000-0000-000044150000}"/>
    <cellStyle name="Normal 43 2 2 2 2 5 2" xfId="15496" xr:uid="{00000000-0005-0000-0000-0000883C0000}"/>
    <cellStyle name="Normal 43 2 2 2 2 5 2 3" xfId="30594" xr:uid="{00000000-0005-0000-0000-000082770000}"/>
    <cellStyle name="Normal 43 2 2 2 2 5 3" xfId="10476" xr:uid="{00000000-0005-0000-0000-0000EC280000}"/>
    <cellStyle name="Normal 43 2 2 2 2 5 3 3" xfId="25577" xr:uid="{00000000-0005-0000-0000-0000E9630000}"/>
    <cellStyle name="Normal 43 2 2 2 2 5 5" xfId="20564" xr:uid="{00000000-0005-0000-0000-000054500000}"/>
    <cellStyle name="Normal 43 2 2 2 2 6" xfId="12154" xr:uid="{00000000-0005-0000-0000-00007A2F0000}"/>
    <cellStyle name="Normal 43 2 2 2 2 6 3" xfId="27252" xr:uid="{00000000-0005-0000-0000-0000746A0000}"/>
    <cellStyle name="Normal 43 2 2 2 2 7" xfId="7133" xr:uid="{00000000-0005-0000-0000-0000DD1B0000}"/>
    <cellStyle name="Normal 43 2 2 2 2 7 3" xfId="22235" xr:uid="{00000000-0005-0000-0000-0000DB560000}"/>
    <cellStyle name="Normal 43 2 2 2 2 9" xfId="17222" xr:uid="{00000000-0005-0000-0000-000046430000}"/>
    <cellStyle name="Normal 43 2 2 2 3" xfId="2269" xr:uid="{00000000-0005-0000-0000-0000DD080000}"/>
    <cellStyle name="Normal 43 2 2 2 3 2" xfId="3108" xr:uid="{00000000-0005-0000-0000-0000240C0000}"/>
    <cellStyle name="Normal 43 2 2 2 3 2 2" xfId="4798" xr:uid="{00000000-0005-0000-0000-0000BE120000}"/>
    <cellStyle name="Normal 43 2 2 2 3 2 2 2" xfId="14871" xr:uid="{00000000-0005-0000-0000-0000173A0000}"/>
    <cellStyle name="Normal 43 2 2 2 3 2 2 2 3" xfId="29969" xr:uid="{00000000-0005-0000-0000-000011750000}"/>
    <cellStyle name="Normal 43 2 2 2 3 2 2 3" xfId="9851" xr:uid="{00000000-0005-0000-0000-00007B260000}"/>
    <cellStyle name="Normal 43 2 2 2 3 2 2 3 3" xfId="24952" xr:uid="{00000000-0005-0000-0000-000078610000}"/>
    <cellStyle name="Normal 43 2 2 2 3 2 2 5" xfId="19939" xr:uid="{00000000-0005-0000-0000-0000E34D0000}"/>
    <cellStyle name="Normal 43 2 2 2 3 2 3" xfId="6490" xr:uid="{00000000-0005-0000-0000-00005A190000}"/>
    <cellStyle name="Normal 43 2 2 2 3 2 3 2" xfId="16542" xr:uid="{00000000-0005-0000-0000-00009E400000}"/>
    <cellStyle name="Normal 43 2 2 2 3 2 3 3" xfId="11522" xr:uid="{00000000-0005-0000-0000-0000022D0000}"/>
    <cellStyle name="Normal 43 2 2 2 3 2 3 3 3" xfId="26623" xr:uid="{00000000-0005-0000-0000-0000FF670000}"/>
    <cellStyle name="Normal 43 2 2 2 3 2 3 5" xfId="21610" xr:uid="{00000000-0005-0000-0000-00006A540000}"/>
    <cellStyle name="Normal 43 2 2 2 3 2 4" xfId="13200" xr:uid="{00000000-0005-0000-0000-000090330000}"/>
    <cellStyle name="Normal 43 2 2 2 3 2 4 3" xfId="28298" xr:uid="{00000000-0005-0000-0000-00008A6E0000}"/>
    <cellStyle name="Normal 43 2 2 2 3 2 5" xfId="8179" xr:uid="{00000000-0005-0000-0000-0000F31F0000}"/>
    <cellStyle name="Normal 43 2 2 2 3 2 5 3" xfId="23281" xr:uid="{00000000-0005-0000-0000-0000F15A0000}"/>
    <cellStyle name="Normal 43 2 2 2 3 2 7" xfId="18268" xr:uid="{00000000-0005-0000-0000-00005C470000}"/>
    <cellStyle name="Normal 43 2 2 2 3 3" xfId="3961" xr:uid="{00000000-0005-0000-0000-0000790F0000}"/>
    <cellStyle name="Normal 43 2 2 2 3 3 2" xfId="14035" xr:uid="{00000000-0005-0000-0000-0000D3360000}"/>
    <cellStyle name="Normal 43 2 2 2 3 3 2 3" xfId="29133" xr:uid="{00000000-0005-0000-0000-0000CD710000}"/>
    <cellStyle name="Normal 43 2 2 2 3 3 3" xfId="9015" xr:uid="{00000000-0005-0000-0000-000037230000}"/>
    <cellStyle name="Normal 43 2 2 2 3 3 3 3" xfId="24116" xr:uid="{00000000-0005-0000-0000-0000345E0000}"/>
    <cellStyle name="Normal 43 2 2 2 3 3 5" xfId="19103" xr:uid="{00000000-0005-0000-0000-00009F4A0000}"/>
    <cellStyle name="Normal 43 2 2 2 3 4" xfId="5654" xr:uid="{00000000-0005-0000-0000-000016160000}"/>
    <cellStyle name="Normal 43 2 2 2 3 4 2" xfId="15706" xr:uid="{00000000-0005-0000-0000-00005A3D0000}"/>
    <cellStyle name="Normal 43 2 2 2 3 4 2 3" xfId="30804" xr:uid="{00000000-0005-0000-0000-000054780000}"/>
    <cellStyle name="Normal 43 2 2 2 3 4 3" xfId="10686" xr:uid="{00000000-0005-0000-0000-0000BE290000}"/>
    <cellStyle name="Normal 43 2 2 2 3 4 3 3" xfId="25787" xr:uid="{00000000-0005-0000-0000-0000BB640000}"/>
    <cellStyle name="Normal 43 2 2 2 3 4 5" xfId="20774" xr:uid="{00000000-0005-0000-0000-000026510000}"/>
    <cellStyle name="Normal 43 2 2 2 3 5" xfId="12364" xr:uid="{00000000-0005-0000-0000-00004C300000}"/>
    <cellStyle name="Normal 43 2 2 2 3 5 3" xfId="27462" xr:uid="{00000000-0005-0000-0000-0000466B0000}"/>
    <cellStyle name="Normal 43 2 2 2 3 6" xfId="7343" xr:uid="{00000000-0005-0000-0000-0000AF1C0000}"/>
    <cellStyle name="Normal 43 2 2 2 3 6 3" xfId="22445" xr:uid="{00000000-0005-0000-0000-0000AD570000}"/>
    <cellStyle name="Normal 43 2 2 2 3 8" xfId="17432" xr:uid="{00000000-0005-0000-0000-000018440000}"/>
    <cellStyle name="Normal 43 2 2 2 4" xfId="2690" xr:uid="{00000000-0005-0000-0000-0000820A0000}"/>
    <cellStyle name="Normal 43 2 2 2 4 2" xfId="4380" xr:uid="{00000000-0005-0000-0000-00001C110000}"/>
    <cellStyle name="Normal 43 2 2 2 4 2 2" xfId="14453" xr:uid="{00000000-0005-0000-0000-000075380000}"/>
    <cellStyle name="Normal 43 2 2 2 4 2 2 3" xfId="29551" xr:uid="{00000000-0005-0000-0000-00006F730000}"/>
    <cellStyle name="Normal 43 2 2 2 4 2 3" xfId="9433" xr:uid="{00000000-0005-0000-0000-0000D9240000}"/>
    <cellStyle name="Normal 43 2 2 2 4 2 3 3" xfId="24534" xr:uid="{00000000-0005-0000-0000-0000D65F0000}"/>
    <cellStyle name="Normal 43 2 2 2 4 2 5" xfId="19521" xr:uid="{00000000-0005-0000-0000-0000414C0000}"/>
    <cellStyle name="Normal 43 2 2 2 4 3" xfId="6072" xr:uid="{00000000-0005-0000-0000-0000B8170000}"/>
    <cellStyle name="Normal 43 2 2 2 4 3 2" xfId="16124" xr:uid="{00000000-0005-0000-0000-0000FC3E0000}"/>
    <cellStyle name="Normal 43 2 2 2 4 3 3" xfId="11104" xr:uid="{00000000-0005-0000-0000-0000602B0000}"/>
    <cellStyle name="Normal 43 2 2 2 4 3 3 3" xfId="26205" xr:uid="{00000000-0005-0000-0000-00005D660000}"/>
    <cellStyle name="Normal 43 2 2 2 4 3 5" xfId="21192" xr:uid="{00000000-0005-0000-0000-0000C8520000}"/>
    <cellStyle name="Normal 43 2 2 2 4 4" xfId="12782" xr:uid="{00000000-0005-0000-0000-0000EE310000}"/>
    <cellStyle name="Normal 43 2 2 2 4 4 3" xfId="27880" xr:uid="{00000000-0005-0000-0000-0000E86C0000}"/>
    <cellStyle name="Normal 43 2 2 2 4 5" xfId="7761" xr:uid="{00000000-0005-0000-0000-0000511E0000}"/>
    <cellStyle name="Normal 43 2 2 2 4 5 3" xfId="22863" xr:uid="{00000000-0005-0000-0000-00004F590000}"/>
    <cellStyle name="Normal 43 2 2 2 4 7" xfId="17850" xr:uid="{00000000-0005-0000-0000-0000BA450000}"/>
    <cellStyle name="Normal 43 2 2 2 5" xfId="3543" xr:uid="{00000000-0005-0000-0000-0000D70D0000}"/>
    <cellStyle name="Normal 43 2 2 2 5 2" xfId="13617" xr:uid="{00000000-0005-0000-0000-000031350000}"/>
    <cellStyle name="Normal 43 2 2 2 5 2 3" xfId="28715" xr:uid="{00000000-0005-0000-0000-00002B700000}"/>
    <cellStyle name="Normal 43 2 2 2 5 3" xfId="8597" xr:uid="{00000000-0005-0000-0000-000095210000}"/>
    <cellStyle name="Normal 43 2 2 2 5 3 3" xfId="23698" xr:uid="{00000000-0005-0000-0000-0000925C0000}"/>
    <cellStyle name="Normal 43 2 2 2 5 5" xfId="18685" xr:uid="{00000000-0005-0000-0000-0000FD480000}"/>
    <cellStyle name="Normal 43 2 2 2 6" xfId="5236" xr:uid="{00000000-0005-0000-0000-000074140000}"/>
    <cellStyle name="Normal 43 2 2 2 6 2" xfId="15288" xr:uid="{00000000-0005-0000-0000-0000B83B0000}"/>
    <cellStyle name="Normal 43 2 2 2 6 2 3" xfId="30386" xr:uid="{00000000-0005-0000-0000-0000B2760000}"/>
    <cellStyle name="Normal 43 2 2 2 6 3" xfId="10268" xr:uid="{00000000-0005-0000-0000-00001C280000}"/>
    <cellStyle name="Normal 43 2 2 2 6 3 3" xfId="25369" xr:uid="{00000000-0005-0000-0000-000019630000}"/>
    <cellStyle name="Normal 43 2 2 2 6 5" xfId="20356" xr:uid="{00000000-0005-0000-0000-0000844F0000}"/>
    <cellStyle name="Normal 43 2 2 2 7" xfId="11946" xr:uid="{00000000-0005-0000-0000-0000AA2E0000}"/>
    <cellStyle name="Normal 43 2 2 2 7 3" xfId="27044" xr:uid="{00000000-0005-0000-0000-0000A4690000}"/>
    <cellStyle name="Normal 43 2 2 2 8" xfId="6925" xr:uid="{00000000-0005-0000-0000-00000D1B0000}"/>
    <cellStyle name="Normal 43 2 2 2 8 3" xfId="22027" xr:uid="{00000000-0005-0000-0000-00000B560000}"/>
    <cellStyle name="Normal 43 2 2 3" xfId="1952" xr:uid="{00000000-0005-0000-0000-0000A0070000}"/>
    <cellStyle name="Normal 43 2 2 3 2" xfId="2373" xr:uid="{00000000-0005-0000-0000-000045090000}"/>
    <cellStyle name="Normal 43 2 2 3 2 2" xfId="3212" xr:uid="{00000000-0005-0000-0000-00008C0C0000}"/>
    <cellStyle name="Normal 43 2 2 3 2 2 2" xfId="4902" xr:uid="{00000000-0005-0000-0000-000026130000}"/>
    <cellStyle name="Normal 43 2 2 3 2 2 2 2" xfId="14975" xr:uid="{00000000-0005-0000-0000-00007F3A0000}"/>
    <cellStyle name="Normal 43 2 2 3 2 2 2 2 3" xfId="30073" xr:uid="{00000000-0005-0000-0000-000079750000}"/>
    <cellStyle name="Normal 43 2 2 3 2 2 2 3" xfId="9955" xr:uid="{00000000-0005-0000-0000-0000E3260000}"/>
    <cellStyle name="Normal 43 2 2 3 2 2 2 3 3" xfId="25056" xr:uid="{00000000-0005-0000-0000-0000E0610000}"/>
    <cellStyle name="Normal 43 2 2 3 2 2 2 5" xfId="20043" xr:uid="{00000000-0005-0000-0000-00004B4E0000}"/>
    <cellStyle name="Normal 43 2 2 3 2 2 3" xfId="6594" xr:uid="{00000000-0005-0000-0000-0000C2190000}"/>
    <cellStyle name="Normal 43 2 2 3 2 2 3 2" xfId="16646" xr:uid="{00000000-0005-0000-0000-000006410000}"/>
    <cellStyle name="Normal 43 2 2 3 2 2 3 3" xfId="11626" xr:uid="{00000000-0005-0000-0000-00006A2D0000}"/>
    <cellStyle name="Normal 43 2 2 3 2 2 3 3 3" xfId="26727" xr:uid="{00000000-0005-0000-0000-000067680000}"/>
    <cellStyle name="Normal 43 2 2 3 2 2 3 5" xfId="21714" xr:uid="{00000000-0005-0000-0000-0000D2540000}"/>
    <cellStyle name="Normal 43 2 2 3 2 2 4" xfId="13304" xr:uid="{00000000-0005-0000-0000-0000F8330000}"/>
    <cellStyle name="Normal 43 2 2 3 2 2 4 3" xfId="28402" xr:uid="{00000000-0005-0000-0000-0000F26E0000}"/>
    <cellStyle name="Normal 43 2 2 3 2 2 5" xfId="8283" xr:uid="{00000000-0005-0000-0000-00005B200000}"/>
    <cellStyle name="Normal 43 2 2 3 2 2 5 3" xfId="23385" xr:uid="{00000000-0005-0000-0000-0000595B0000}"/>
    <cellStyle name="Normal 43 2 2 3 2 2 7" xfId="18372" xr:uid="{00000000-0005-0000-0000-0000C4470000}"/>
    <cellStyle name="Normal 43 2 2 3 2 3" xfId="4065" xr:uid="{00000000-0005-0000-0000-0000E10F0000}"/>
    <cellStyle name="Normal 43 2 2 3 2 3 2" xfId="14139" xr:uid="{00000000-0005-0000-0000-00003B370000}"/>
    <cellStyle name="Normal 43 2 2 3 2 3 2 3" xfId="29237" xr:uid="{00000000-0005-0000-0000-000035720000}"/>
    <cellStyle name="Normal 43 2 2 3 2 3 3" xfId="9119" xr:uid="{00000000-0005-0000-0000-00009F230000}"/>
    <cellStyle name="Normal 43 2 2 3 2 3 3 3" xfId="24220" xr:uid="{00000000-0005-0000-0000-00009C5E0000}"/>
    <cellStyle name="Normal 43 2 2 3 2 3 5" xfId="19207" xr:uid="{00000000-0005-0000-0000-0000074B0000}"/>
    <cellStyle name="Normal 43 2 2 3 2 4" xfId="5758" xr:uid="{00000000-0005-0000-0000-00007E160000}"/>
    <cellStyle name="Normal 43 2 2 3 2 4 2" xfId="15810" xr:uid="{00000000-0005-0000-0000-0000C23D0000}"/>
    <cellStyle name="Normal 43 2 2 3 2 4 2 3" xfId="30908" xr:uid="{00000000-0005-0000-0000-0000BC780000}"/>
    <cellStyle name="Normal 43 2 2 3 2 4 3" xfId="10790" xr:uid="{00000000-0005-0000-0000-0000262A0000}"/>
    <cellStyle name="Normal 43 2 2 3 2 4 3 3" xfId="25891" xr:uid="{00000000-0005-0000-0000-000023650000}"/>
    <cellStyle name="Normal 43 2 2 3 2 4 5" xfId="20878" xr:uid="{00000000-0005-0000-0000-00008E510000}"/>
    <cellStyle name="Normal 43 2 2 3 2 5" xfId="12468" xr:uid="{00000000-0005-0000-0000-0000B4300000}"/>
    <cellStyle name="Normal 43 2 2 3 2 5 3" xfId="27566" xr:uid="{00000000-0005-0000-0000-0000AE6B0000}"/>
    <cellStyle name="Normal 43 2 2 3 2 6" xfId="7447" xr:uid="{00000000-0005-0000-0000-0000171D0000}"/>
    <cellStyle name="Normal 43 2 2 3 2 6 3" xfId="22549" xr:uid="{00000000-0005-0000-0000-000015580000}"/>
    <cellStyle name="Normal 43 2 2 3 2 8" xfId="17536" xr:uid="{00000000-0005-0000-0000-000080440000}"/>
    <cellStyle name="Normal 43 2 2 3 3" xfId="2794" xr:uid="{00000000-0005-0000-0000-0000EA0A0000}"/>
    <cellStyle name="Normal 43 2 2 3 3 2" xfId="4484" xr:uid="{00000000-0005-0000-0000-000084110000}"/>
    <cellStyle name="Normal 43 2 2 3 3 2 2" xfId="14557" xr:uid="{00000000-0005-0000-0000-0000DD380000}"/>
    <cellStyle name="Normal 43 2 2 3 3 2 2 3" xfId="29655" xr:uid="{00000000-0005-0000-0000-0000D7730000}"/>
    <cellStyle name="Normal 43 2 2 3 3 2 3" xfId="9537" xr:uid="{00000000-0005-0000-0000-000041250000}"/>
    <cellStyle name="Normal 43 2 2 3 3 2 3 3" xfId="24638" xr:uid="{00000000-0005-0000-0000-00003E600000}"/>
    <cellStyle name="Normal 43 2 2 3 3 2 5" xfId="19625" xr:uid="{00000000-0005-0000-0000-0000A94C0000}"/>
    <cellStyle name="Normal 43 2 2 3 3 3" xfId="6176" xr:uid="{00000000-0005-0000-0000-000020180000}"/>
    <cellStyle name="Normal 43 2 2 3 3 3 2" xfId="16228" xr:uid="{00000000-0005-0000-0000-0000643F0000}"/>
    <cellStyle name="Normal 43 2 2 3 3 3 3" xfId="11208" xr:uid="{00000000-0005-0000-0000-0000C82B0000}"/>
    <cellStyle name="Normal 43 2 2 3 3 3 3 3" xfId="26309" xr:uid="{00000000-0005-0000-0000-0000C5660000}"/>
    <cellStyle name="Normal 43 2 2 3 3 3 5" xfId="21296" xr:uid="{00000000-0005-0000-0000-000030530000}"/>
    <cellStyle name="Normal 43 2 2 3 3 4" xfId="12886" xr:uid="{00000000-0005-0000-0000-000056320000}"/>
    <cellStyle name="Normal 43 2 2 3 3 4 3" xfId="27984" xr:uid="{00000000-0005-0000-0000-0000506D0000}"/>
    <cellStyle name="Normal 43 2 2 3 3 5" xfId="7865" xr:uid="{00000000-0005-0000-0000-0000B91E0000}"/>
    <cellStyle name="Normal 43 2 2 3 3 5 3" xfId="22967" xr:uid="{00000000-0005-0000-0000-0000B7590000}"/>
    <cellStyle name="Normal 43 2 2 3 3 7" xfId="17954" xr:uid="{00000000-0005-0000-0000-000022460000}"/>
    <cellStyle name="Normal 43 2 2 3 4" xfId="3647" xr:uid="{00000000-0005-0000-0000-00003F0E0000}"/>
    <cellStyle name="Normal 43 2 2 3 4 2" xfId="13721" xr:uid="{00000000-0005-0000-0000-000099350000}"/>
    <cellStyle name="Normal 43 2 2 3 4 2 3" xfId="28819" xr:uid="{00000000-0005-0000-0000-000093700000}"/>
    <cellStyle name="Normal 43 2 2 3 4 3" xfId="8701" xr:uid="{00000000-0005-0000-0000-0000FD210000}"/>
    <cellStyle name="Normal 43 2 2 3 4 3 3" xfId="23802" xr:uid="{00000000-0005-0000-0000-0000FA5C0000}"/>
    <cellStyle name="Normal 43 2 2 3 4 5" xfId="18789" xr:uid="{00000000-0005-0000-0000-000065490000}"/>
    <cellStyle name="Normal 43 2 2 3 5" xfId="5340" xr:uid="{00000000-0005-0000-0000-0000DC140000}"/>
    <cellStyle name="Normal 43 2 2 3 5 2" xfId="15392" xr:uid="{00000000-0005-0000-0000-0000203C0000}"/>
    <cellStyle name="Normal 43 2 2 3 5 2 3" xfId="30490" xr:uid="{00000000-0005-0000-0000-00001A770000}"/>
    <cellStyle name="Normal 43 2 2 3 5 3" xfId="10372" xr:uid="{00000000-0005-0000-0000-000084280000}"/>
    <cellStyle name="Normal 43 2 2 3 5 3 3" xfId="25473" xr:uid="{00000000-0005-0000-0000-000081630000}"/>
    <cellStyle name="Normal 43 2 2 3 5 5" xfId="20460" xr:uid="{00000000-0005-0000-0000-0000EC4F0000}"/>
    <cellStyle name="Normal 43 2 2 3 6" xfId="12050" xr:uid="{00000000-0005-0000-0000-0000122F0000}"/>
    <cellStyle name="Normal 43 2 2 3 6 3" xfId="27148" xr:uid="{00000000-0005-0000-0000-00000C6A0000}"/>
    <cellStyle name="Normal 43 2 2 3 7" xfId="7029" xr:uid="{00000000-0005-0000-0000-0000751B0000}"/>
    <cellStyle name="Normal 43 2 2 3 7 3" xfId="22131" xr:uid="{00000000-0005-0000-0000-000073560000}"/>
    <cellStyle name="Normal 43 2 2 3 9" xfId="17118" xr:uid="{00000000-0005-0000-0000-0000DE420000}"/>
    <cellStyle name="Normal 43 2 2 4" xfId="2165" xr:uid="{00000000-0005-0000-0000-000075080000}"/>
    <cellStyle name="Normal 43 2 2 4 2" xfId="3004" xr:uid="{00000000-0005-0000-0000-0000BC0B0000}"/>
    <cellStyle name="Normal 43 2 2 4 2 2" xfId="4694" xr:uid="{00000000-0005-0000-0000-000056120000}"/>
    <cellStyle name="Normal 43 2 2 4 2 2 2" xfId="14767" xr:uid="{00000000-0005-0000-0000-0000AF390000}"/>
    <cellStyle name="Normal 43 2 2 4 2 2 2 3" xfId="29865" xr:uid="{00000000-0005-0000-0000-0000A9740000}"/>
    <cellStyle name="Normal 43 2 2 4 2 2 3" xfId="9747" xr:uid="{00000000-0005-0000-0000-000013260000}"/>
    <cellStyle name="Normal 43 2 2 4 2 2 3 3" xfId="24848" xr:uid="{00000000-0005-0000-0000-000010610000}"/>
    <cellStyle name="Normal 43 2 2 4 2 2 5" xfId="19835" xr:uid="{00000000-0005-0000-0000-00007B4D0000}"/>
    <cellStyle name="Normal 43 2 2 4 2 3" xfId="6386" xr:uid="{00000000-0005-0000-0000-0000F2180000}"/>
    <cellStyle name="Normal 43 2 2 4 2 3 2" xfId="16438" xr:uid="{00000000-0005-0000-0000-000036400000}"/>
    <cellStyle name="Normal 43 2 2 4 2 3 3" xfId="11418" xr:uid="{00000000-0005-0000-0000-00009A2C0000}"/>
    <cellStyle name="Normal 43 2 2 4 2 3 3 3" xfId="26519" xr:uid="{00000000-0005-0000-0000-000097670000}"/>
    <cellStyle name="Normal 43 2 2 4 2 3 5" xfId="21506" xr:uid="{00000000-0005-0000-0000-000002540000}"/>
    <cellStyle name="Normal 43 2 2 4 2 4" xfId="13096" xr:uid="{00000000-0005-0000-0000-000028330000}"/>
    <cellStyle name="Normal 43 2 2 4 2 4 3" xfId="28194" xr:uid="{00000000-0005-0000-0000-0000226E0000}"/>
    <cellStyle name="Normal 43 2 2 4 2 5" xfId="8075" xr:uid="{00000000-0005-0000-0000-00008B1F0000}"/>
    <cellStyle name="Normal 43 2 2 4 2 5 3" xfId="23177" xr:uid="{00000000-0005-0000-0000-0000895A0000}"/>
    <cellStyle name="Normal 43 2 2 4 2 7" xfId="18164" xr:uid="{00000000-0005-0000-0000-0000F4460000}"/>
    <cellStyle name="Normal 43 2 2 4 3" xfId="3857" xr:uid="{00000000-0005-0000-0000-0000110F0000}"/>
    <cellStyle name="Normal 43 2 2 4 3 2" xfId="13931" xr:uid="{00000000-0005-0000-0000-00006B360000}"/>
    <cellStyle name="Normal 43 2 2 4 3 2 3" xfId="29029" xr:uid="{00000000-0005-0000-0000-000065710000}"/>
    <cellStyle name="Normal 43 2 2 4 3 3" xfId="8911" xr:uid="{00000000-0005-0000-0000-0000CF220000}"/>
    <cellStyle name="Normal 43 2 2 4 3 3 3" xfId="24012" xr:uid="{00000000-0005-0000-0000-0000CC5D0000}"/>
    <cellStyle name="Normal 43 2 2 4 3 5" xfId="18999" xr:uid="{00000000-0005-0000-0000-0000374A0000}"/>
    <cellStyle name="Normal 43 2 2 4 4" xfId="5550" xr:uid="{00000000-0005-0000-0000-0000AE150000}"/>
    <cellStyle name="Normal 43 2 2 4 4 2" xfId="15602" xr:uid="{00000000-0005-0000-0000-0000F23C0000}"/>
    <cellStyle name="Normal 43 2 2 4 4 2 3" xfId="30700" xr:uid="{00000000-0005-0000-0000-0000EC770000}"/>
    <cellStyle name="Normal 43 2 2 4 4 3" xfId="10582" xr:uid="{00000000-0005-0000-0000-000056290000}"/>
    <cellStyle name="Normal 43 2 2 4 4 3 3" xfId="25683" xr:uid="{00000000-0005-0000-0000-000053640000}"/>
    <cellStyle name="Normal 43 2 2 4 4 5" xfId="20670" xr:uid="{00000000-0005-0000-0000-0000BE500000}"/>
    <cellStyle name="Normal 43 2 2 4 5" xfId="12260" xr:uid="{00000000-0005-0000-0000-0000E42F0000}"/>
    <cellStyle name="Normal 43 2 2 4 5 3" xfId="27358" xr:uid="{00000000-0005-0000-0000-0000DE6A0000}"/>
    <cellStyle name="Normal 43 2 2 4 6" xfId="7239" xr:uid="{00000000-0005-0000-0000-0000471C0000}"/>
    <cellStyle name="Normal 43 2 2 4 6 3" xfId="22341" xr:uid="{00000000-0005-0000-0000-000045570000}"/>
    <cellStyle name="Normal 43 2 2 4 8" xfId="17328" xr:uid="{00000000-0005-0000-0000-0000B0430000}"/>
    <cellStyle name="Normal 43 2 2 5" xfId="2586" xr:uid="{00000000-0005-0000-0000-00001A0A0000}"/>
    <cellStyle name="Normal 43 2 2 5 2" xfId="4276" xr:uid="{00000000-0005-0000-0000-0000B4100000}"/>
    <cellStyle name="Normal 43 2 2 5 2 2" xfId="14349" xr:uid="{00000000-0005-0000-0000-00000D380000}"/>
    <cellStyle name="Normal 43 2 2 5 2 2 3" xfId="29447" xr:uid="{00000000-0005-0000-0000-000007730000}"/>
    <cellStyle name="Normal 43 2 2 5 2 3" xfId="9329" xr:uid="{00000000-0005-0000-0000-000071240000}"/>
    <cellStyle name="Normal 43 2 2 5 2 3 3" xfId="24430" xr:uid="{00000000-0005-0000-0000-00006E5F0000}"/>
    <cellStyle name="Normal 43 2 2 5 2 5" xfId="19417" xr:uid="{00000000-0005-0000-0000-0000D94B0000}"/>
    <cellStyle name="Normal 43 2 2 5 3" xfId="5968" xr:uid="{00000000-0005-0000-0000-000050170000}"/>
    <cellStyle name="Normal 43 2 2 5 3 2" xfId="16020" xr:uid="{00000000-0005-0000-0000-0000943E0000}"/>
    <cellStyle name="Normal 43 2 2 5 3 3" xfId="11000" xr:uid="{00000000-0005-0000-0000-0000F82A0000}"/>
    <cellStyle name="Normal 43 2 2 5 3 3 3" xfId="26101" xr:uid="{00000000-0005-0000-0000-0000F5650000}"/>
    <cellStyle name="Normal 43 2 2 5 3 5" xfId="21088" xr:uid="{00000000-0005-0000-0000-000060520000}"/>
    <cellStyle name="Normal 43 2 2 5 4" xfId="12678" xr:uid="{00000000-0005-0000-0000-000086310000}"/>
    <cellStyle name="Normal 43 2 2 5 4 3" xfId="27776" xr:uid="{00000000-0005-0000-0000-0000806C0000}"/>
    <cellStyle name="Normal 43 2 2 5 5" xfId="7657" xr:uid="{00000000-0005-0000-0000-0000E91D0000}"/>
    <cellStyle name="Normal 43 2 2 5 5 3" xfId="22759" xr:uid="{00000000-0005-0000-0000-0000E7580000}"/>
    <cellStyle name="Normal 43 2 2 5 7" xfId="17746" xr:uid="{00000000-0005-0000-0000-000052450000}"/>
    <cellStyle name="Normal 43 2 2 6" xfId="3439" xr:uid="{00000000-0005-0000-0000-00006F0D0000}"/>
    <cellStyle name="Normal 43 2 2 6 2" xfId="13513" xr:uid="{00000000-0005-0000-0000-0000C9340000}"/>
    <cellStyle name="Normal 43 2 2 6 2 3" xfId="28611" xr:uid="{00000000-0005-0000-0000-0000C36F0000}"/>
    <cellStyle name="Normal 43 2 2 6 3" xfId="8493" xr:uid="{00000000-0005-0000-0000-00002D210000}"/>
    <cellStyle name="Normal 43 2 2 6 3 3" xfId="23594" xr:uid="{00000000-0005-0000-0000-00002A5C0000}"/>
    <cellStyle name="Normal 43 2 2 6 5" xfId="18581" xr:uid="{00000000-0005-0000-0000-000095480000}"/>
    <cellStyle name="Normal 43 2 2 7" xfId="5132" xr:uid="{00000000-0005-0000-0000-00000C140000}"/>
    <cellStyle name="Normal 43 2 2 7 2" xfId="15184" xr:uid="{00000000-0005-0000-0000-0000503B0000}"/>
    <cellStyle name="Normal 43 2 2 7 2 3" xfId="30282" xr:uid="{00000000-0005-0000-0000-00004A760000}"/>
    <cellStyle name="Normal 43 2 2 7 3" xfId="10164" xr:uid="{00000000-0005-0000-0000-0000B4270000}"/>
    <cellStyle name="Normal 43 2 2 7 3 3" xfId="25265" xr:uid="{00000000-0005-0000-0000-0000B1620000}"/>
    <cellStyle name="Normal 43 2 2 7 5" xfId="20252" xr:uid="{00000000-0005-0000-0000-00001C4F0000}"/>
    <cellStyle name="Normal 43 2 2 8" xfId="11842" xr:uid="{00000000-0005-0000-0000-0000422E0000}"/>
    <cellStyle name="Normal 43 2 2 8 3" xfId="26940" xr:uid="{00000000-0005-0000-0000-00003C690000}"/>
    <cellStyle name="Normal 43 2 2 9" xfId="6821" xr:uid="{00000000-0005-0000-0000-0000A51A0000}"/>
    <cellStyle name="Normal 43 2 2 9 3" xfId="21923" xr:uid="{00000000-0005-0000-0000-0000A3550000}"/>
    <cellStyle name="Normal 43 2 3" xfId="1785" xr:uid="{00000000-0005-0000-0000-0000F9060000}"/>
    <cellStyle name="Normal 43 2 3 10" xfId="16962" xr:uid="{00000000-0005-0000-0000-000042420000}"/>
    <cellStyle name="Normal 43 2 3 2" xfId="2004" xr:uid="{00000000-0005-0000-0000-0000D4070000}"/>
    <cellStyle name="Normal 43 2 3 2 2" xfId="2425" xr:uid="{00000000-0005-0000-0000-000079090000}"/>
    <cellStyle name="Normal 43 2 3 2 2 2" xfId="3264" xr:uid="{00000000-0005-0000-0000-0000C00C0000}"/>
    <cellStyle name="Normal 43 2 3 2 2 2 2" xfId="4954" xr:uid="{00000000-0005-0000-0000-00005A130000}"/>
    <cellStyle name="Normal 43 2 3 2 2 2 2 2" xfId="15027" xr:uid="{00000000-0005-0000-0000-0000B33A0000}"/>
    <cellStyle name="Normal 43 2 3 2 2 2 2 2 3" xfId="30125" xr:uid="{00000000-0005-0000-0000-0000AD750000}"/>
    <cellStyle name="Normal 43 2 3 2 2 2 2 3" xfId="10007" xr:uid="{00000000-0005-0000-0000-000017270000}"/>
    <cellStyle name="Normal 43 2 3 2 2 2 2 3 3" xfId="25108" xr:uid="{00000000-0005-0000-0000-000014620000}"/>
    <cellStyle name="Normal 43 2 3 2 2 2 2 5" xfId="20095" xr:uid="{00000000-0005-0000-0000-00007F4E0000}"/>
    <cellStyle name="Normal 43 2 3 2 2 2 3" xfId="6646" xr:uid="{00000000-0005-0000-0000-0000F6190000}"/>
    <cellStyle name="Normal 43 2 3 2 2 2 3 2" xfId="16698" xr:uid="{00000000-0005-0000-0000-00003A410000}"/>
    <cellStyle name="Normal 43 2 3 2 2 2 3 3" xfId="11678" xr:uid="{00000000-0005-0000-0000-00009E2D0000}"/>
    <cellStyle name="Normal 43 2 3 2 2 2 3 3 3" xfId="26779" xr:uid="{00000000-0005-0000-0000-00009B680000}"/>
    <cellStyle name="Normal 43 2 3 2 2 2 3 5" xfId="21766" xr:uid="{00000000-0005-0000-0000-000006550000}"/>
    <cellStyle name="Normal 43 2 3 2 2 2 4" xfId="13356" xr:uid="{00000000-0005-0000-0000-00002C340000}"/>
    <cellStyle name="Normal 43 2 3 2 2 2 4 3" xfId="28454" xr:uid="{00000000-0005-0000-0000-0000266F0000}"/>
    <cellStyle name="Normal 43 2 3 2 2 2 5" xfId="8335" xr:uid="{00000000-0005-0000-0000-00008F200000}"/>
    <cellStyle name="Normal 43 2 3 2 2 2 5 3" xfId="23437" xr:uid="{00000000-0005-0000-0000-00008D5B0000}"/>
    <cellStyle name="Normal 43 2 3 2 2 2 7" xfId="18424" xr:uid="{00000000-0005-0000-0000-0000F8470000}"/>
    <cellStyle name="Normal 43 2 3 2 2 3" xfId="4117" xr:uid="{00000000-0005-0000-0000-000015100000}"/>
    <cellStyle name="Normal 43 2 3 2 2 3 2" xfId="14191" xr:uid="{00000000-0005-0000-0000-00006F370000}"/>
    <cellStyle name="Normal 43 2 3 2 2 3 2 3" xfId="29289" xr:uid="{00000000-0005-0000-0000-000069720000}"/>
    <cellStyle name="Normal 43 2 3 2 2 3 3" xfId="9171" xr:uid="{00000000-0005-0000-0000-0000D3230000}"/>
    <cellStyle name="Normal 43 2 3 2 2 3 3 3" xfId="24272" xr:uid="{00000000-0005-0000-0000-0000D05E0000}"/>
    <cellStyle name="Normal 43 2 3 2 2 3 5" xfId="19259" xr:uid="{00000000-0005-0000-0000-00003B4B0000}"/>
    <cellStyle name="Normal 43 2 3 2 2 4" xfId="5810" xr:uid="{00000000-0005-0000-0000-0000B2160000}"/>
    <cellStyle name="Normal 43 2 3 2 2 4 2" xfId="15862" xr:uid="{00000000-0005-0000-0000-0000F63D0000}"/>
    <cellStyle name="Normal 43 2 3 2 2 4 3" xfId="10842" xr:uid="{00000000-0005-0000-0000-00005A2A0000}"/>
    <cellStyle name="Normal 43 2 3 2 2 4 3 3" xfId="25943" xr:uid="{00000000-0005-0000-0000-000057650000}"/>
    <cellStyle name="Normal 43 2 3 2 2 4 5" xfId="20930" xr:uid="{00000000-0005-0000-0000-0000C2510000}"/>
    <cellStyle name="Normal 43 2 3 2 2 5" xfId="12520" xr:uid="{00000000-0005-0000-0000-0000E8300000}"/>
    <cellStyle name="Normal 43 2 3 2 2 5 3" xfId="27618" xr:uid="{00000000-0005-0000-0000-0000E26B0000}"/>
    <cellStyle name="Normal 43 2 3 2 2 6" xfId="7499" xr:uid="{00000000-0005-0000-0000-00004B1D0000}"/>
    <cellStyle name="Normal 43 2 3 2 2 6 3" xfId="22601" xr:uid="{00000000-0005-0000-0000-000049580000}"/>
    <cellStyle name="Normal 43 2 3 2 2 8" xfId="17588" xr:uid="{00000000-0005-0000-0000-0000B4440000}"/>
    <cellStyle name="Normal 43 2 3 2 3" xfId="2846" xr:uid="{00000000-0005-0000-0000-00001E0B0000}"/>
    <cellStyle name="Normal 43 2 3 2 3 2" xfId="4536" xr:uid="{00000000-0005-0000-0000-0000B8110000}"/>
    <cellStyle name="Normal 43 2 3 2 3 2 2" xfId="14609" xr:uid="{00000000-0005-0000-0000-000011390000}"/>
    <cellStyle name="Normal 43 2 3 2 3 2 2 3" xfId="29707" xr:uid="{00000000-0005-0000-0000-00000B740000}"/>
    <cellStyle name="Normal 43 2 3 2 3 2 3" xfId="9589" xr:uid="{00000000-0005-0000-0000-000075250000}"/>
    <cellStyle name="Normal 43 2 3 2 3 2 3 3" xfId="24690" xr:uid="{00000000-0005-0000-0000-000072600000}"/>
    <cellStyle name="Normal 43 2 3 2 3 2 5" xfId="19677" xr:uid="{00000000-0005-0000-0000-0000DD4C0000}"/>
    <cellStyle name="Normal 43 2 3 2 3 3" xfId="6228" xr:uid="{00000000-0005-0000-0000-000054180000}"/>
    <cellStyle name="Normal 43 2 3 2 3 3 2" xfId="16280" xr:uid="{00000000-0005-0000-0000-0000983F0000}"/>
    <cellStyle name="Normal 43 2 3 2 3 3 3" xfId="11260" xr:uid="{00000000-0005-0000-0000-0000FC2B0000}"/>
    <cellStyle name="Normal 43 2 3 2 3 3 3 3" xfId="26361" xr:uid="{00000000-0005-0000-0000-0000F9660000}"/>
    <cellStyle name="Normal 43 2 3 2 3 3 5" xfId="21348" xr:uid="{00000000-0005-0000-0000-000064530000}"/>
    <cellStyle name="Normal 43 2 3 2 3 4" xfId="12938" xr:uid="{00000000-0005-0000-0000-00008A320000}"/>
    <cellStyle name="Normal 43 2 3 2 3 4 3" xfId="28036" xr:uid="{00000000-0005-0000-0000-0000846D0000}"/>
    <cellStyle name="Normal 43 2 3 2 3 5" xfId="7917" xr:uid="{00000000-0005-0000-0000-0000ED1E0000}"/>
    <cellStyle name="Normal 43 2 3 2 3 5 3" xfId="23019" xr:uid="{00000000-0005-0000-0000-0000EB590000}"/>
    <cellStyle name="Normal 43 2 3 2 3 7" xfId="18006" xr:uid="{00000000-0005-0000-0000-000056460000}"/>
    <cellStyle name="Normal 43 2 3 2 4" xfId="3699" xr:uid="{00000000-0005-0000-0000-0000730E0000}"/>
    <cellStyle name="Normal 43 2 3 2 4 2" xfId="13773" xr:uid="{00000000-0005-0000-0000-0000CD350000}"/>
    <cellStyle name="Normal 43 2 3 2 4 2 3" xfId="28871" xr:uid="{00000000-0005-0000-0000-0000C7700000}"/>
    <cellStyle name="Normal 43 2 3 2 4 3" xfId="8753" xr:uid="{00000000-0005-0000-0000-000031220000}"/>
    <cellStyle name="Normal 43 2 3 2 4 3 3" xfId="23854" xr:uid="{00000000-0005-0000-0000-00002E5D0000}"/>
    <cellStyle name="Normal 43 2 3 2 4 5" xfId="18841" xr:uid="{00000000-0005-0000-0000-000099490000}"/>
    <cellStyle name="Normal 43 2 3 2 5" xfId="5392" xr:uid="{00000000-0005-0000-0000-000010150000}"/>
    <cellStyle name="Normal 43 2 3 2 5 2" xfId="15444" xr:uid="{00000000-0005-0000-0000-0000543C0000}"/>
    <cellStyle name="Normal 43 2 3 2 5 2 3" xfId="30542" xr:uid="{00000000-0005-0000-0000-00004E770000}"/>
    <cellStyle name="Normal 43 2 3 2 5 3" xfId="10424" xr:uid="{00000000-0005-0000-0000-0000B8280000}"/>
    <cellStyle name="Normal 43 2 3 2 5 3 3" xfId="25525" xr:uid="{00000000-0005-0000-0000-0000B5630000}"/>
    <cellStyle name="Normal 43 2 3 2 5 5" xfId="20512" xr:uid="{00000000-0005-0000-0000-000020500000}"/>
    <cellStyle name="Normal 43 2 3 2 6" xfId="12102" xr:uid="{00000000-0005-0000-0000-0000462F0000}"/>
    <cellStyle name="Normal 43 2 3 2 6 3" xfId="27200" xr:uid="{00000000-0005-0000-0000-0000406A0000}"/>
    <cellStyle name="Normal 43 2 3 2 7" xfId="7081" xr:uid="{00000000-0005-0000-0000-0000A91B0000}"/>
    <cellStyle name="Normal 43 2 3 2 7 3" xfId="22183" xr:uid="{00000000-0005-0000-0000-0000A7560000}"/>
    <cellStyle name="Normal 43 2 3 2 9" xfId="17170" xr:uid="{00000000-0005-0000-0000-000012430000}"/>
    <cellStyle name="Normal 43 2 3 3" xfId="2217" xr:uid="{00000000-0005-0000-0000-0000A9080000}"/>
    <cellStyle name="Normal 43 2 3 3 2" xfId="3056" xr:uid="{00000000-0005-0000-0000-0000F00B0000}"/>
    <cellStyle name="Normal 43 2 3 3 2 2" xfId="4746" xr:uid="{00000000-0005-0000-0000-00008A120000}"/>
    <cellStyle name="Normal 43 2 3 3 2 2 2" xfId="14819" xr:uid="{00000000-0005-0000-0000-0000E3390000}"/>
    <cellStyle name="Normal 43 2 3 3 2 2 2 3" xfId="29917" xr:uid="{00000000-0005-0000-0000-0000DD740000}"/>
    <cellStyle name="Normal 43 2 3 3 2 2 3" xfId="9799" xr:uid="{00000000-0005-0000-0000-000047260000}"/>
    <cellStyle name="Normal 43 2 3 3 2 2 3 3" xfId="24900" xr:uid="{00000000-0005-0000-0000-000044610000}"/>
    <cellStyle name="Normal 43 2 3 3 2 2 5" xfId="19887" xr:uid="{00000000-0005-0000-0000-0000AF4D0000}"/>
    <cellStyle name="Normal 43 2 3 3 2 3" xfId="6438" xr:uid="{00000000-0005-0000-0000-000026190000}"/>
    <cellStyle name="Normal 43 2 3 3 2 3 2" xfId="16490" xr:uid="{00000000-0005-0000-0000-00006A400000}"/>
    <cellStyle name="Normal 43 2 3 3 2 3 3" xfId="11470" xr:uid="{00000000-0005-0000-0000-0000CE2C0000}"/>
    <cellStyle name="Normal 43 2 3 3 2 3 3 3" xfId="26571" xr:uid="{00000000-0005-0000-0000-0000CB670000}"/>
    <cellStyle name="Normal 43 2 3 3 2 3 5" xfId="21558" xr:uid="{00000000-0005-0000-0000-000036540000}"/>
    <cellStyle name="Normal 43 2 3 3 2 4" xfId="13148" xr:uid="{00000000-0005-0000-0000-00005C330000}"/>
    <cellStyle name="Normal 43 2 3 3 2 4 3" xfId="28246" xr:uid="{00000000-0005-0000-0000-0000566E0000}"/>
    <cellStyle name="Normal 43 2 3 3 2 5" xfId="8127" xr:uid="{00000000-0005-0000-0000-0000BF1F0000}"/>
    <cellStyle name="Normal 43 2 3 3 2 5 3" xfId="23229" xr:uid="{00000000-0005-0000-0000-0000BD5A0000}"/>
    <cellStyle name="Normal 43 2 3 3 2 7" xfId="18216" xr:uid="{00000000-0005-0000-0000-000028470000}"/>
    <cellStyle name="Normal 43 2 3 3 3" xfId="3909" xr:uid="{00000000-0005-0000-0000-0000450F0000}"/>
    <cellStyle name="Normal 43 2 3 3 3 2" xfId="13983" xr:uid="{00000000-0005-0000-0000-00009F360000}"/>
    <cellStyle name="Normal 43 2 3 3 3 2 3" xfId="29081" xr:uid="{00000000-0005-0000-0000-000099710000}"/>
    <cellStyle name="Normal 43 2 3 3 3 3" xfId="8963" xr:uid="{00000000-0005-0000-0000-000003230000}"/>
    <cellStyle name="Normal 43 2 3 3 3 3 3" xfId="24064" xr:uid="{00000000-0005-0000-0000-0000005E0000}"/>
    <cellStyle name="Normal 43 2 3 3 3 5" xfId="19051" xr:uid="{00000000-0005-0000-0000-00006B4A0000}"/>
    <cellStyle name="Normal 43 2 3 3 4" xfId="5602" xr:uid="{00000000-0005-0000-0000-0000E2150000}"/>
    <cellStyle name="Normal 43 2 3 3 4 2" xfId="15654" xr:uid="{00000000-0005-0000-0000-0000263D0000}"/>
    <cellStyle name="Normal 43 2 3 3 4 2 3" xfId="30752" xr:uid="{00000000-0005-0000-0000-000020780000}"/>
    <cellStyle name="Normal 43 2 3 3 4 3" xfId="10634" xr:uid="{00000000-0005-0000-0000-00008A290000}"/>
    <cellStyle name="Normal 43 2 3 3 4 3 3" xfId="25735" xr:uid="{00000000-0005-0000-0000-000087640000}"/>
    <cellStyle name="Normal 43 2 3 3 4 5" xfId="20722" xr:uid="{00000000-0005-0000-0000-0000F2500000}"/>
    <cellStyle name="Normal 43 2 3 3 5" xfId="12312" xr:uid="{00000000-0005-0000-0000-000018300000}"/>
    <cellStyle name="Normal 43 2 3 3 5 3" xfId="27410" xr:uid="{00000000-0005-0000-0000-0000126B0000}"/>
    <cellStyle name="Normal 43 2 3 3 6" xfId="7291" xr:uid="{00000000-0005-0000-0000-00007B1C0000}"/>
    <cellStyle name="Normal 43 2 3 3 6 3" xfId="22393" xr:uid="{00000000-0005-0000-0000-000079570000}"/>
    <cellStyle name="Normal 43 2 3 3 8" xfId="17380" xr:uid="{00000000-0005-0000-0000-0000E4430000}"/>
    <cellStyle name="Normal 43 2 3 4" xfId="2638" xr:uid="{00000000-0005-0000-0000-00004E0A0000}"/>
    <cellStyle name="Normal 43 2 3 4 2" xfId="4328" xr:uid="{00000000-0005-0000-0000-0000E8100000}"/>
    <cellStyle name="Normal 43 2 3 4 2 2" xfId="14401" xr:uid="{00000000-0005-0000-0000-000041380000}"/>
    <cellStyle name="Normal 43 2 3 4 2 2 3" xfId="29499" xr:uid="{00000000-0005-0000-0000-00003B730000}"/>
    <cellStyle name="Normal 43 2 3 4 2 3" xfId="9381" xr:uid="{00000000-0005-0000-0000-0000A5240000}"/>
    <cellStyle name="Normal 43 2 3 4 2 3 3" xfId="24482" xr:uid="{00000000-0005-0000-0000-0000A25F0000}"/>
    <cellStyle name="Normal 43 2 3 4 2 5" xfId="19469" xr:uid="{00000000-0005-0000-0000-00000D4C0000}"/>
    <cellStyle name="Normal 43 2 3 4 3" xfId="6020" xr:uid="{00000000-0005-0000-0000-000084170000}"/>
    <cellStyle name="Normal 43 2 3 4 3 2" xfId="16072" xr:uid="{00000000-0005-0000-0000-0000C83E0000}"/>
    <cellStyle name="Normal 43 2 3 4 3 3" xfId="11052" xr:uid="{00000000-0005-0000-0000-00002C2B0000}"/>
    <cellStyle name="Normal 43 2 3 4 3 3 3" xfId="26153" xr:uid="{00000000-0005-0000-0000-000029660000}"/>
    <cellStyle name="Normal 43 2 3 4 3 5" xfId="21140" xr:uid="{00000000-0005-0000-0000-000094520000}"/>
    <cellStyle name="Normal 43 2 3 4 4" xfId="12730" xr:uid="{00000000-0005-0000-0000-0000BA310000}"/>
    <cellStyle name="Normal 43 2 3 4 4 3" xfId="27828" xr:uid="{00000000-0005-0000-0000-0000B46C0000}"/>
    <cellStyle name="Normal 43 2 3 4 5" xfId="7709" xr:uid="{00000000-0005-0000-0000-00001D1E0000}"/>
    <cellStyle name="Normal 43 2 3 4 5 3" xfId="22811" xr:uid="{00000000-0005-0000-0000-00001B590000}"/>
    <cellStyle name="Normal 43 2 3 4 7" xfId="17798" xr:uid="{00000000-0005-0000-0000-000086450000}"/>
    <cellStyle name="Normal 43 2 3 5" xfId="3491" xr:uid="{00000000-0005-0000-0000-0000A30D0000}"/>
    <cellStyle name="Normal 43 2 3 5 2" xfId="13565" xr:uid="{00000000-0005-0000-0000-0000FD340000}"/>
    <cellStyle name="Normal 43 2 3 5 2 3" xfId="28663" xr:uid="{00000000-0005-0000-0000-0000F76F0000}"/>
    <cellStyle name="Normal 43 2 3 5 3" xfId="8545" xr:uid="{00000000-0005-0000-0000-000061210000}"/>
    <cellStyle name="Normal 43 2 3 5 3 3" xfId="23646" xr:uid="{00000000-0005-0000-0000-00005E5C0000}"/>
    <cellStyle name="Normal 43 2 3 5 5" xfId="18633" xr:uid="{00000000-0005-0000-0000-0000C9480000}"/>
    <cellStyle name="Normal 43 2 3 6" xfId="5184" xr:uid="{00000000-0005-0000-0000-000040140000}"/>
    <cellStyle name="Normal 43 2 3 6 2" xfId="15236" xr:uid="{00000000-0005-0000-0000-0000843B0000}"/>
    <cellStyle name="Normal 43 2 3 6 2 3" xfId="30334" xr:uid="{00000000-0005-0000-0000-00007E760000}"/>
    <cellStyle name="Normal 43 2 3 6 3" xfId="10216" xr:uid="{00000000-0005-0000-0000-0000E8270000}"/>
    <cellStyle name="Normal 43 2 3 6 3 3" xfId="25317" xr:uid="{00000000-0005-0000-0000-0000E5620000}"/>
    <cellStyle name="Normal 43 2 3 6 5" xfId="20304" xr:uid="{00000000-0005-0000-0000-0000504F0000}"/>
    <cellStyle name="Normal 43 2 3 7" xfId="11894" xr:uid="{00000000-0005-0000-0000-0000762E0000}"/>
    <cellStyle name="Normal 43 2 3 7 3" xfId="26992" xr:uid="{00000000-0005-0000-0000-000070690000}"/>
    <cellStyle name="Normal 43 2 3 8" xfId="6873" xr:uid="{00000000-0005-0000-0000-0000D91A0000}"/>
    <cellStyle name="Normal 43 2 3 8 3" xfId="21975" xr:uid="{00000000-0005-0000-0000-0000D7550000}"/>
    <cellStyle name="Normal 43 2 4" xfId="1898" xr:uid="{00000000-0005-0000-0000-00006A070000}"/>
    <cellStyle name="Normal 43 2 4 2" xfId="2321" xr:uid="{00000000-0005-0000-0000-000011090000}"/>
    <cellStyle name="Normal 43 2 4 2 2" xfId="3160" xr:uid="{00000000-0005-0000-0000-0000580C0000}"/>
    <cellStyle name="Normal 43 2 4 2 2 2" xfId="4850" xr:uid="{00000000-0005-0000-0000-0000F2120000}"/>
    <cellStyle name="Normal 43 2 4 2 2 2 2" xfId="14923" xr:uid="{00000000-0005-0000-0000-00004B3A0000}"/>
    <cellStyle name="Normal 43 2 4 2 2 2 2 3" xfId="30021" xr:uid="{00000000-0005-0000-0000-000045750000}"/>
    <cellStyle name="Normal 43 2 4 2 2 2 3" xfId="9903" xr:uid="{00000000-0005-0000-0000-0000AF260000}"/>
    <cellStyle name="Normal 43 2 4 2 2 2 3 3" xfId="25004" xr:uid="{00000000-0005-0000-0000-0000AC610000}"/>
    <cellStyle name="Normal 43 2 4 2 2 2 5" xfId="19991" xr:uid="{00000000-0005-0000-0000-0000174E0000}"/>
    <cellStyle name="Normal 43 2 4 2 2 3" xfId="6542" xr:uid="{00000000-0005-0000-0000-00008E190000}"/>
    <cellStyle name="Normal 43 2 4 2 2 3 2" xfId="16594" xr:uid="{00000000-0005-0000-0000-0000D2400000}"/>
    <cellStyle name="Normal 43 2 4 2 2 3 3" xfId="11574" xr:uid="{00000000-0005-0000-0000-0000362D0000}"/>
    <cellStyle name="Normal 43 2 4 2 2 3 3 3" xfId="26675" xr:uid="{00000000-0005-0000-0000-000033680000}"/>
    <cellStyle name="Normal 43 2 4 2 2 3 5" xfId="21662" xr:uid="{00000000-0005-0000-0000-00009E540000}"/>
    <cellStyle name="Normal 43 2 4 2 2 4" xfId="13252" xr:uid="{00000000-0005-0000-0000-0000C4330000}"/>
    <cellStyle name="Normal 43 2 4 2 2 4 3" xfId="28350" xr:uid="{00000000-0005-0000-0000-0000BE6E0000}"/>
    <cellStyle name="Normal 43 2 4 2 2 5" xfId="8231" xr:uid="{00000000-0005-0000-0000-000027200000}"/>
    <cellStyle name="Normal 43 2 4 2 2 5 3" xfId="23333" xr:uid="{00000000-0005-0000-0000-0000255B0000}"/>
    <cellStyle name="Normal 43 2 4 2 2 7" xfId="18320" xr:uid="{00000000-0005-0000-0000-000090470000}"/>
    <cellStyle name="Normal 43 2 4 2 3" xfId="4013" xr:uid="{00000000-0005-0000-0000-0000AD0F0000}"/>
    <cellStyle name="Normal 43 2 4 2 3 2" xfId="14087" xr:uid="{00000000-0005-0000-0000-000007370000}"/>
    <cellStyle name="Normal 43 2 4 2 3 2 3" xfId="29185" xr:uid="{00000000-0005-0000-0000-000001720000}"/>
    <cellStyle name="Normal 43 2 4 2 3 3" xfId="9067" xr:uid="{00000000-0005-0000-0000-00006B230000}"/>
    <cellStyle name="Normal 43 2 4 2 3 3 3" xfId="24168" xr:uid="{00000000-0005-0000-0000-0000685E0000}"/>
    <cellStyle name="Normal 43 2 4 2 3 5" xfId="19155" xr:uid="{00000000-0005-0000-0000-0000D34A0000}"/>
    <cellStyle name="Normal 43 2 4 2 4" xfId="5706" xr:uid="{00000000-0005-0000-0000-00004A160000}"/>
    <cellStyle name="Normal 43 2 4 2 4 2" xfId="15758" xr:uid="{00000000-0005-0000-0000-00008E3D0000}"/>
    <cellStyle name="Normal 43 2 4 2 4 2 3" xfId="30856" xr:uid="{00000000-0005-0000-0000-000088780000}"/>
    <cellStyle name="Normal 43 2 4 2 4 3" xfId="10738" xr:uid="{00000000-0005-0000-0000-0000F2290000}"/>
    <cellStyle name="Normal 43 2 4 2 4 3 3" xfId="25839" xr:uid="{00000000-0005-0000-0000-0000EF640000}"/>
    <cellStyle name="Normal 43 2 4 2 4 5" xfId="20826" xr:uid="{00000000-0005-0000-0000-00005A510000}"/>
    <cellStyle name="Normal 43 2 4 2 5" xfId="12416" xr:uid="{00000000-0005-0000-0000-000080300000}"/>
    <cellStyle name="Normal 43 2 4 2 5 3" xfId="27514" xr:uid="{00000000-0005-0000-0000-00007A6B0000}"/>
    <cellStyle name="Normal 43 2 4 2 6" xfId="7395" xr:uid="{00000000-0005-0000-0000-0000E31C0000}"/>
    <cellStyle name="Normal 43 2 4 2 6 3" xfId="22497" xr:uid="{00000000-0005-0000-0000-0000E1570000}"/>
    <cellStyle name="Normal 43 2 4 2 8" xfId="17484" xr:uid="{00000000-0005-0000-0000-00004C440000}"/>
    <cellStyle name="Normal 43 2 4 3" xfId="2742" xr:uid="{00000000-0005-0000-0000-0000B60A0000}"/>
    <cellStyle name="Normal 43 2 4 3 2" xfId="4432" xr:uid="{00000000-0005-0000-0000-000050110000}"/>
    <cellStyle name="Normal 43 2 4 3 2 2" xfId="14505" xr:uid="{00000000-0005-0000-0000-0000A9380000}"/>
    <cellStyle name="Normal 43 2 4 3 2 2 3" xfId="29603" xr:uid="{00000000-0005-0000-0000-0000A3730000}"/>
    <cellStyle name="Normal 43 2 4 3 2 3" xfId="9485" xr:uid="{00000000-0005-0000-0000-00000D250000}"/>
    <cellStyle name="Normal 43 2 4 3 2 3 3" xfId="24586" xr:uid="{00000000-0005-0000-0000-00000A600000}"/>
    <cellStyle name="Normal 43 2 4 3 2 5" xfId="19573" xr:uid="{00000000-0005-0000-0000-0000754C0000}"/>
    <cellStyle name="Normal 43 2 4 3 3" xfId="6124" xr:uid="{00000000-0005-0000-0000-0000EC170000}"/>
    <cellStyle name="Normal 43 2 4 3 3 2" xfId="16176" xr:uid="{00000000-0005-0000-0000-0000303F0000}"/>
    <cellStyle name="Normal 43 2 4 3 3 3" xfId="11156" xr:uid="{00000000-0005-0000-0000-0000942B0000}"/>
    <cellStyle name="Normal 43 2 4 3 3 3 3" xfId="26257" xr:uid="{00000000-0005-0000-0000-000091660000}"/>
    <cellStyle name="Normal 43 2 4 3 3 5" xfId="21244" xr:uid="{00000000-0005-0000-0000-0000FC520000}"/>
    <cellStyle name="Normal 43 2 4 3 4" xfId="12834" xr:uid="{00000000-0005-0000-0000-000022320000}"/>
    <cellStyle name="Normal 43 2 4 3 4 3" xfId="27932" xr:uid="{00000000-0005-0000-0000-00001C6D0000}"/>
    <cellStyle name="Normal 43 2 4 3 5" xfId="7813" xr:uid="{00000000-0005-0000-0000-0000851E0000}"/>
    <cellStyle name="Normal 43 2 4 3 5 3" xfId="22915" xr:uid="{00000000-0005-0000-0000-000083590000}"/>
    <cellStyle name="Normal 43 2 4 3 7" xfId="17902" xr:uid="{00000000-0005-0000-0000-0000EE450000}"/>
    <cellStyle name="Normal 43 2 4 4" xfId="3595" xr:uid="{00000000-0005-0000-0000-00000B0E0000}"/>
    <cellStyle name="Normal 43 2 4 4 2" xfId="13669" xr:uid="{00000000-0005-0000-0000-000065350000}"/>
    <cellStyle name="Normal 43 2 4 4 2 3" xfId="28767" xr:uid="{00000000-0005-0000-0000-00005F700000}"/>
    <cellStyle name="Normal 43 2 4 4 3" xfId="8649" xr:uid="{00000000-0005-0000-0000-0000C9210000}"/>
    <cellStyle name="Normal 43 2 4 4 3 3" xfId="23750" xr:uid="{00000000-0005-0000-0000-0000C65C0000}"/>
    <cellStyle name="Normal 43 2 4 4 5" xfId="18737" xr:uid="{00000000-0005-0000-0000-000031490000}"/>
    <cellStyle name="Normal 43 2 4 5" xfId="5288" xr:uid="{00000000-0005-0000-0000-0000A8140000}"/>
    <cellStyle name="Normal 43 2 4 5 2" xfId="15340" xr:uid="{00000000-0005-0000-0000-0000EC3B0000}"/>
    <cellStyle name="Normal 43 2 4 5 2 3" xfId="30438" xr:uid="{00000000-0005-0000-0000-0000E6760000}"/>
    <cellStyle name="Normal 43 2 4 5 3" xfId="10320" xr:uid="{00000000-0005-0000-0000-000050280000}"/>
    <cellStyle name="Normal 43 2 4 5 3 3" xfId="25421" xr:uid="{00000000-0005-0000-0000-00004D630000}"/>
    <cellStyle name="Normal 43 2 4 5 5" xfId="20408" xr:uid="{00000000-0005-0000-0000-0000B84F0000}"/>
    <cellStyle name="Normal 43 2 4 6" xfId="11998" xr:uid="{00000000-0005-0000-0000-0000DE2E0000}"/>
    <cellStyle name="Normal 43 2 4 6 3" xfId="27096" xr:uid="{00000000-0005-0000-0000-0000D8690000}"/>
    <cellStyle name="Normal 43 2 4 7" xfId="6977" xr:uid="{00000000-0005-0000-0000-0000411B0000}"/>
    <cellStyle name="Normal 43 2 4 7 3" xfId="22079" xr:uid="{00000000-0005-0000-0000-00003F560000}"/>
    <cellStyle name="Normal 43 2 4 9" xfId="17066" xr:uid="{00000000-0005-0000-0000-0000AA420000}"/>
    <cellStyle name="Normal 43 2 5" xfId="2111" xr:uid="{00000000-0005-0000-0000-00003F080000}"/>
    <cellStyle name="Normal 43 2 5 2" xfId="2952" xr:uid="{00000000-0005-0000-0000-0000880B0000}"/>
    <cellStyle name="Normal 43 2 5 2 2" xfId="4642" xr:uid="{00000000-0005-0000-0000-000022120000}"/>
    <cellStyle name="Normal 43 2 5 2 2 2" xfId="14715" xr:uid="{00000000-0005-0000-0000-00007B390000}"/>
    <cellStyle name="Normal 43 2 5 2 2 2 3" xfId="29813" xr:uid="{00000000-0005-0000-0000-000075740000}"/>
    <cellStyle name="Normal 43 2 5 2 2 3" xfId="9695" xr:uid="{00000000-0005-0000-0000-0000DF250000}"/>
    <cellStyle name="Normal 43 2 5 2 2 3 3" xfId="24796" xr:uid="{00000000-0005-0000-0000-0000DC600000}"/>
    <cellStyle name="Normal 43 2 5 2 2 5" xfId="19783" xr:uid="{00000000-0005-0000-0000-0000474D0000}"/>
    <cellStyle name="Normal 43 2 5 2 3" xfId="6334" xr:uid="{00000000-0005-0000-0000-0000BE180000}"/>
    <cellStyle name="Normal 43 2 5 2 3 2" xfId="16386" xr:uid="{00000000-0005-0000-0000-000002400000}"/>
    <cellStyle name="Normal 43 2 5 2 3 3" xfId="11366" xr:uid="{00000000-0005-0000-0000-0000662C0000}"/>
    <cellStyle name="Normal 43 2 5 2 3 3 3" xfId="26467" xr:uid="{00000000-0005-0000-0000-000063670000}"/>
    <cellStyle name="Normal 43 2 5 2 3 5" xfId="21454" xr:uid="{00000000-0005-0000-0000-0000CE530000}"/>
    <cellStyle name="Normal 43 2 5 2 4" xfId="13044" xr:uid="{00000000-0005-0000-0000-0000F4320000}"/>
    <cellStyle name="Normal 43 2 5 2 4 3" xfId="28142" xr:uid="{00000000-0005-0000-0000-0000EE6D0000}"/>
    <cellStyle name="Normal 43 2 5 2 5" xfId="8023" xr:uid="{00000000-0005-0000-0000-0000571F0000}"/>
    <cellStyle name="Normal 43 2 5 2 5 3" xfId="23125" xr:uid="{00000000-0005-0000-0000-0000555A0000}"/>
    <cellStyle name="Normal 43 2 5 2 7" xfId="18112" xr:uid="{00000000-0005-0000-0000-0000C0460000}"/>
    <cellStyle name="Normal 43 2 5 3" xfId="3805" xr:uid="{00000000-0005-0000-0000-0000DD0E0000}"/>
    <cellStyle name="Normal 43 2 5 3 2" xfId="13879" xr:uid="{00000000-0005-0000-0000-000037360000}"/>
    <cellStyle name="Normal 43 2 5 3 2 3" xfId="28977" xr:uid="{00000000-0005-0000-0000-000031710000}"/>
    <cellStyle name="Normal 43 2 5 3 3" xfId="8859" xr:uid="{00000000-0005-0000-0000-00009B220000}"/>
    <cellStyle name="Normal 43 2 5 3 3 3" xfId="23960" xr:uid="{00000000-0005-0000-0000-0000985D0000}"/>
    <cellStyle name="Normal 43 2 5 3 5" xfId="18947" xr:uid="{00000000-0005-0000-0000-0000034A0000}"/>
    <cellStyle name="Normal 43 2 5 4" xfId="5498" xr:uid="{00000000-0005-0000-0000-00007A150000}"/>
    <cellStyle name="Normal 43 2 5 4 2" xfId="15550" xr:uid="{00000000-0005-0000-0000-0000BE3C0000}"/>
    <cellStyle name="Normal 43 2 5 4 2 3" xfId="30648" xr:uid="{00000000-0005-0000-0000-0000B8770000}"/>
    <cellStyle name="Normal 43 2 5 4 3" xfId="10530" xr:uid="{00000000-0005-0000-0000-000022290000}"/>
    <cellStyle name="Normal 43 2 5 4 3 3" xfId="25631" xr:uid="{00000000-0005-0000-0000-00001F640000}"/>
    <cellStyle name="Normal 43 2 5 4 5" xfId="20618" xr:uid="{00000000-0005-0000-0000-00008A500000}"/>
    <cellStyle name="Normal 43 2 5 5" xfId="12208" xr:uid="{00000000-0005-0000-0000-0000B02F0000}"/>
    <cellStyle name="Normal 43 2 5 5 3" xfId="27306" xr:uid="{00000000-0005-0000-0000-0000AA6A0000}"/>
    <cellStyle name="Normal 43 2 5 6" xfId="7187" xr:uid="{00000000-0005-0000-0000-0000131C0000}"/>
    <cellStyle name="Normal 43 2 5 6 3" xfId="22289" xr:uid="{00000000-0005-0000-0000-000011570000}"/>
    <cellStyle name="Normal 43 2 5 8" xfId="17276" xr:uid="{00000000-0005-0000-0000-00007C430000}"/>
    <cellStyle name="Normal 43 2 6" xfId="2532" xr:uid="{00000000-0005-0000-0000-0000E4090000}"/>
    <cellStyle name="Normal 43 2 6 2" xfId="4224" xr:uid="{00000000-0005-0000-0000-000080100000}"/>
    <cellStyle name="Normal 43 2 6 2 2" xfId="14297" xr:uid="{00000000-0005-0000-0000-0000D9370000}"/>
    <cellStyle name="Normal 43 2 6 2 2 3" xfId="29395" xr:uid="{00000000-0005-0000-0000-0000D3720000}"/>
    <cellStyle name="Normal 43 2 6 2 3" xfId="9277" xr:uid="{00000000-0005-0000-0000-00003D240000}"/>
    <cellStyle name="Normal 43 2 6 2 3 3" xfId="24378" xr:uid="{00000000-0005-0000-0000-00003A5F0000}"/>
    <cellStyle name="Normal 43 2 6 2 5" xfId="19365" xr:uid="{00000000-0005-0000-0000-0000A54B0000}"/>
    <cellStyle name="Normal 43 2 6 3" xfId="5916" xr:uid="{00000000-0005-0000-0000-00001C170000}"/>
    <cellStyle name="Normal 43 2 6 3 2" xfId="15968" xr:uid="{00000000-0005-0000-0000-0000603E0000}"/>
    <cellStyle name="Normal 43 2 6 3 3" xfId="10948" xr:uid="{00000000-0005-0000-0000-0000C42A0000}"/>
    <cellStyle name="Normal 43 2 6 3 3 3" xfId="26049" xr:uid="{00000000-0005-0000-0000-0000C1650000}"/>
    <cellStyle name="Normal 43 2 6 3 5" xfId="21036" xr:uid="{00000000-0005-0000-0000-00002C520000}"/>
    <cellStyle name="Normal 43 2 6 4" xfId="12626" xr:uid="{00000000-0005-0000-0000-000052310000}"/>
    <cellStyle name="Normal 43 2 6 4 3" xfId="27724" xr:uid="{00000000-0005-0000-0000-00004C6C0000}"/>
    <cellStyle name="Normal 43 2 6 5" xfId="7605" xr:uid="{00000000-0005-0000-0000-0000B51D0000}"/>
    <cellStyle name="Normal 43 2 6 5 3" xfId="22707" xr:uid="{00000000-0005-0000-0000-0000B3580000}"/>
    <cellStyle name="Normal 43 2 6 7" xfId="17694" xr:uid="{00000000-0005-0000-0000-00001E450000}"/>
    <cellStyle name="Normal 43 2 7" xfId="3383" xr:uid="{00000000-0005-0000-0000-0000370D0000}"/>
    <cellStyle name="Normal 43 2 7 2" xfId="13461" xr:uid="{00000000-0005-0000-0000-000095340000}"/>
    <cellStyle name="Normal 43 2 7 2 3" xfId="28559" xr:uid="{00000000-0005-0000-0000-00008F6F0000}"/>
    <cellStyle name="Normal 43 2 7 3" xfId="8441" xr:uid="{00000000-0005-0000-0000-0000F9200000}"/>
    <cellStyle name="Normal 43 2 7 3 3" xfId="23542" xr:uid="{00000000-0005-0000-0000-0000F65B0000}"/>
    <cellStyle name="Normal 43 2 7 5" xfId="18529" xr:uid="{00000000-0005-0000-0000-000061480000}"/>
    <cellStyle name="Normal 43 2 8" xfId="5077" xr:uid="{00000000-0005-0000-0000-0000D5130000}"/>
    <cellStyle name="Normal 43 2 8 2" xfId="15132" xr:uid="{00000000-0005-0000-0000-00001C3B0000}"/>
    <cellStyle name="Normal 43 2 8 2 3" xfId="30230" xr:uid="{00000000-0005-0000-0000-000016760000}"/>
    <cellStyle name="Normal 43 2 8 3" xfId="10112" xr:uid="{00000000-0005-0000-0000-000080270000}"/>
    <cellStyle name="Normal 43 2 8 3 3" xfId="25213" xr:uid="{00000000-0005-0000-0000-00007D620000}"/>
    <cellStyle name="Normal 43 2 8 5" xfId="20200" xr:uid="{00000000-0005-0000-0000-0000E84E0000}"/>
    <cellStyle name="Normal 43 2 9" xfId="11788" xr:uid="{00000000-0005-0000-0000-00000C2E0000}"/>
    <cellStyle name="Normal 43 2 9 3" xfId="26888" xr:uid="{00000000-0005-0000-0000-000008690000}"/>
    <cellStyle name="Normal 44" xfId="970" xr:uid="{00000000-0005-0000-0000-0000CA030000}"/>
    <cellStyle name="Normal 44 2" xfId="1444" xr:uid="{00000000-0005-0000-0000-0000A4050000}"/>
    <cellStyle name="Normal 44 2 10" xfId="6768" xr:uid="{00000000-0005-0000-0000-0000701A0000}"/>
    <cellStyle name="Normal 44 2 10 3" xfId="21872" xr:uid="{00000000-0005-0000-0000-000070550000}"/>
    <cellStyle name="Normal 44 2 12" xfId="16857" xr:uid="{00000000-0005-0000-0000-0000D9410000}"/>
    <cellStyle name="Normal 44 2 2" xfId="1732" xr:uid="{00000000-0005-0000-0000-0000C4060000}"/>
    <cellStyle name="Normal 44 2 2 11" xfId="16911" xr:uid="{00000000-0005-0000-0000-00000F420000}"/>
    <cellStyle name="Normal 44 2 2 2" xfId="1840" xr:uid="{00000000-0005-0000-0000-000030070000}"/>
    <cellStyle name="Normal 44 2 2 2 10" xfId="17015" xr:uid="{00000000-0005-0000-0000-000077420000}"/>
    <cellStyle name="Normal 44 2 2 2 2" xfId="2057" xr:uid="{00000000-0005-0000-0000-000009080000}"/>
    <cellStyle name="Normal 44 2 2 2 2 2" xfId="2478" xr:uid="{00000000-0005-0000-0000-0000AE090000}"/>
    <cellStyle name="Normal 44 2 2 2 2 2 2" xfId="3317" xr:uid="{00000000-0005-0000-0000-0000F50C0000}"/>
    <cellStyle name="Normal 44 2 2 2 2 2 2 2" xfId="5007" xr:uid="{00000000-0005-0000-0000-00008F130000}"/>
    <cellStyle name="Normal 44 2 2 2 2 2 2 2 2" xfId="15080" xr:uid="{00000000-0005-0000-0000-0000E83A0000}"/>
    <cellStyle name="Normal 44 2 2 2 2 2 2 2 2 3" xfId="30178" xr:uid="{00000000-0005-0000-0000-0000E2750000}"/>
    <cellStyle name="Normal 44 2 2 2 2 2 2 2 3" xfId="10060" xr:uid="{00000000-0005-0000-0000-00004C270000}"/>
    <cellStyle name="Normal 44 2 2 2 2 2 2 2 3 3" xfId="25161" xr:uid="{00000000-0005-0000-0000-000049620000}"/>
    <cellStyle name="Normal 44 2 2 2 2 2 2 2 5" xfId="20148" xr:uid="{00000000-0005-0000-0000-0000B44E0000}"/>
    <cellStyle name="Normal 44 2 2 2 2 2 2 3" xfId="6699" xr:uid="{00000000-0005-0000-0000-00002B1A0000}"/>
    <cellStyle name="Normal 44 2 2 2 2 2 2 3 2" xfId="16751" xr:uid="{00000000-0005-0000-0000-00006F410000}"/>
    <cellStyle name="Normal 44 2 2 2 2 2 2 3 3" xfId="11731" xr:uid="{00000000-0005-0000-0000-0000D32D0000}"/>
    <cellStyle name="Normal 44 2 2 2 2 2 2 3 3 3" xfId="26832" xr:uid="{00000000-0005-0000-0000-0000D0680000}"/>
    <cellStyle name="Normal 44 2 2 2 2 2 2 3 5" xfId="21819" xr:uid="{00000000-0005-0000-0000-00003B550000}"/>
    <cellStyle name="Normal 44 2 2 2 2 2 2 4" xfId="13409" xr:uid="{00000000-0005-0000-0000-000061340000}"/>
    <cellStyle name="Normal 44 2 2 2 2 2 2 4 3" xfId="28507" xr:uid="{00000000-0005-0000-0000-00005B6F0000}"/>
    <cellStyle name="Normal 44 2 2 2 2 2 2 5" xfId="8388" xr:uid="{00000000-0005-0000-0000-0000C4200000}"/>
    <cellStyle name="Normal 44 2 2 2 2 2 2 5 3" xfId="23490" xr:uid="{00000000-0005-0000-0000-0000C25B0000}"/>
    <cellStyle name="Normal 44 2 2 2 2 2 2 7" xfId="18477" xr:uid="{00000000-0005-0000-0000-00002D480000}"/>
    <cellStyle name="Normal 44 2 2 2 2 2 3" xfId="4170" xr:uid="{00000000-0005-0000-0000-00004A100000}"/>
    <cellStyle name="Normal 44 2 2 2 2 2 3 2" xfId="14244" xr:uid="{00000000-0005-0000-0000-0000A4370000}"/>
    <cellStyle name="Normal 44 2 2 2 2 2 3 2 3" xfId="29342" xr:uid="{00000000-0005-0000-0000-00009E720000}"/>
    <cellStyle name="Normal 44 2 2 2 2 2 3 3" xfId="9224" xr:uid="{00000000-0005-0000-0000-000008240000}"/>
    <cellStyle name="Normal 44 2 2 2 2 2 3 3 3" xfId="24325" xr:uid="{00000000-0005-0000-0000-0000055F0000}"/>
    <cellStyle name="Normal 44 2 2 2 2 2 3 5" xfId="19312" xr:uid="{00000000-0005-0000-0000-0000704B0000}"/>
    <cellStyle name="Normal 44 2 2 2 2 2 4" xfId="5863" xr:uid="{00000000-0005-0000-0000-0000E7160000}"/>
    <cellStyle name="Normal 44 2 2 2 2 2 4 2" xfId="15915" xr:uid="{00000000-0005-0000-0000-00002B3E0000}"/>
    <cellStyle name="Normal 44 2 2 2 2 2 4 3" xfId="10895" xr:uid="{00000000-0005-0000-0000-00008F2A0000}"/>
    <cellStyle name="Normal 44 2 2 2 2 2 4 3 3" xfId="25996" xr:uid="{00000000-0005-0000-0000-00008C650000}"/>
    <cellStyle name="Normal 44 2 2 2 2 2 4 5" xfId="20983" xr:uid="{00000000-0005-0000-0000-0000F7510000}"/>
    <cellStyle name="Normal 44 2 2 2 2 2 5" xfId="12573" xr:uid="{00000000-0005-0000-0000-00001D310000}"/>
    <cellStyle name="Normal 44 2 2 2 2 2 5 3" xfId="27671" xr:uid="{00000000-0005-0000-0000-0000176C0000}"/>
    <cellStyle name="Normal 44 2 2 2 2 2 6" xfId="7552" xr:uid="{00000000-0005-0000-0000-0000801D0000}"/>
    <cellStyle name="Normal 44 2 2 2 2 2 6 3" xfId="22654" xr:uid="{00000000-0005-0000-0000-00007E580000}"/>
    <cellStyle name="Normal 44 2 2 2 2 2 8" xfId="17641" xr:uid="{00000000-0005-0000-0000-0000E9440000}"/>
    <cellStyle name="Normal 44 2 2 2 2 3" xfId="2899" xr:uid="{00000000-0005-0000-0000-0000530B0000}"/>
    <cellStyle name="Normal 44 2 2 2 2 3 2" xfId="4589" xr:uid="{00000000-0005-0000-0000-0000ED110000}"/>
    <cellStyle name="Normal 44 2 2 2 2 3 2 2" xfId="14662" xr:uid="{00000000-0005-0000-0000-000046390000}"/>
    <cellStyle name="Normal 44 2 2 2 2 3 2 2 3" xfId="29760" xr:uid="{00000000-0005-0000-0000-000040740000}"/>
    <cellStyle name="Normal 44 2 2 2 2 3 2 3" xfId="9642" xr:uid="{00000000-0005-0000-0000-0000AA250000}"/>
    <cellStyle name="Normal 44 2 2 2 2 3 2 3 3" xfId="24743" xr:uid="{00000000-0005-0000-0000-0000A7600000}"/>
    <cellStyle name="Normal 44 2 2 2 2 3 2 5" xfId="19730" xr:uid="{00000000-0005-0000-0000-0000124D0000}"/>
    <cellStyle name="Normal 44 2 2 2 2 3 3" xfId="6281" xr:uid="{00000000-0005-0000-0000-000089180000}"/>
    <cellStyle name="Normal 44 2 2 2 2 3 3 2" xfId="16333" xr:uid="{00000000-0005-0000-0000-0000CD3F0000}"/>
    <cellStyle name="Normal 44 2 2 2 2 3 3 3" xfId="11313" xr:uid="{00000000-0005-0000-0000-0000312C0000}"/>
    <cellStyle name="Normal 44 2 2 2 2 3 3 3 3" xfId="26414" xr:uid="{00000000-0005-0000-0000-00002E670000}"/>
    <cellStyle name="Normal 44 2 2 2 2 3 3 5" xfId="21401" xr:uid="{00000000-0005-0000-0000-000099530000}"/>
    <cellStyle name="Normal 44 2 2 2 2 3 4" xfId="12991" xr:uid="{00000000-0005-0000-0000-0000BF320000}"/>
    <cellStyle name="Normal 44 2 2 2 2 3 4 3" xfId="28089" xr:uid="{00000000-0005-0000-0000-0000B96D0000}"/>
    <cellStyle name="Normal 44 2 2 2 2 3 5" xfId="7970" xr:uid="{00000000-0005-0000-0000-0000221F0000}"/>
    <cellStyle name="Normal 44 2 2 2 2 3 5 3" xfId="23072" xr:uid="{00000000-0005-0000-0000-0000205A0000}"/>
    <cellStyle name="Normal 44 2 2 2 2 3 7" xfId="18059" xr:uid="{00000000-0005-0000-0000-00008B460000}"/>
    <cellStyle name="Normal 44 2 2 2 2 4" xfId="3752" xr:uid="{00000000-0005-0000-0000-0000A80E0000}"/>
    <cellStyle name="Normal 44 2 2 2 2 4 2" xfId="13826" xr:uid="{00000000-0005-0000-0000-000002360000}"/>
    <cellStyle name="Normal 44 2 2 2 2 4 2 3" xfId="28924" xr:uid="{00000000-0005-0000-0000-0000FC700000}"/>
    <cellStyle name="Normal 44 2 2 2 2 4 3" xfId="8806" xr:uid="{00000000-0005-0000-0000-000066220000}"/>
    <cellStyle name="Normal 44 2 2 2 2 4 3 3" xfId="23907" xr:uid="{00000000-0005-0000-0000-0000635D0000}"/>
    <cellStyle name="Normal 44 2 2 2 2 4 5" xfId="18894" xr:uid="{00000000-0005-0000-0000-0000CE490000}"/>
    <cellStyle name="Normal 44 2 2 2 2 5" xfId="5445" xr:uid="{00000000-0005-0000-0000-000045150000}"/>
    <cellStyle name="Normal 44 2 2 2 2 5 2" xfId="15497" xr:uid="{00000000-0005-0000-0000-0000893C0000}"/>
    <cellStyle name="Normal 44 2 2 2 2 5 2 3" xfId="30595" xr:uid="{00000000-0005-0000-0000-000083770000}"/>
    <cellStyle name="Normal 44 2 2 2 2 5 3" xfId="10477" xr:uid="{00000000-0005-0000-0000-0000ED280000}"/>
    <cellStyle name="Normal 44 2 2 2 2 5 3 3" xfId="25578" xr:uid="{00000000-0005-0000-0000-0000EA630000}"/>
    <cellStyle name="Normal 44 2 2 2 2 5 5" xfId="20565" xr:uid="{00000000-0005-0000-0000-000055500000}"/>
    <cellStyle name="Normal 44 2 2 2 2 6" xfId="12155" xr:uid="{00000000-0005-0000-0000-00007B2F0000}"/>
    <cellStyle name="Normal 44 2 2 2 2 6 3" xfId="27253" xr:uid="{00000000-0005-0000-0000-0000756A0000}"/>
    <cellStyle name="Normal 44 2 2 2 2 7" xfId="7134" xr:uid="{00000000-0005-0000-0000-0000DE1B0000}"/>
    <cellStyle name="Normal 44 2 2 2 2 7 3" xfId="22236" xr:uid="{00000000-0005-0000-0000-0000DC560000}"/>
    <cellStyle name="Normal 44 2 2 2 2 9" xfId="17223" xr:uid="{00000000-0005-0000-0000-000047430000}"/>
    <cellStyle name="Normal 44 2 2 2 3" xfId="2270" xr:uid="{00000000-0005-0000-0000-0000DE080000}"/>
    <cellStyle name="Normal 44 2 2 2 3 2" xfId="3109" xr:uid="{00000000-0005-0000-0000-0000250C0000}"/>
    <cellStyle name="Normal 44 2 2 2 3 2 2" xfId="4799" xr:uid="{00000000-0005-0000-0000-0000BF120000}"/>
    <cellStyle name="Normal 44 2 2 2 3 2 2 2" xfId="14872" xr:uid="{00000000-0005-0000-0000-0000183A0000}"/>
    <cellStyle name="Normal 44 2 2 2 3 2 2 2 3" xfId="29970" xr:uid="{00000000-0005-0000-0000-000012750000}"/>
    <cellStyle name="Normal 44 2 2 2 3 2 2 3" xfId="9852" xr:uid="{00000000-0005-0000-0000-00007C260000}"/>
    <cellStyle name="Normal 44 2 2 2 3 2 2 3 3" xfId="24953" xr:uid="{00000000-0005-0000-0000-000079610000}"/>
    <cellStyle name="Normal 44 2 2 2 3 2 2 5" xfId="19940" xr:uid="{00000000-0005-0000-0000-0000E44D0000}"/>
    <cellStyle name="Normal 44 2 2 2 3 2 3" xfId="6491" xr:uid="{00000000-0005-0000-0000-00005B190000}"/>
    <cellStyle name="Normal 44 2 2 2 3 2 3 2" xfId="16543" xr:uid="{00000000-0005-0000-0000-00009F400000}"/>
    <cellStyle name="Normal 44 2 2 2 3 2 3 3" xfId="11523" xr:uid="{00000000-0005-0000-0000-0000032D0000}"/>
    <cellStyle name="Normal 44 2 2 2 3 2 3 3 3" xfId="26624" xr:uid="{00000000-0005-0000-0000-000000680000}"/>
    <cellStyle name="Normal 44 2 2 2 3 2 3 5" xfId="21611" xr:uid="{00000000-0005-0000-0000-00006B540000}"/>
    <cellStyle name="Normal 44 2 2 2 3 2 4" xfId="13201" xr:uid="{00000000-0005-0000-0000-000091330000}"/>
    <cellStyle name="Normal 44 2 2 2 3 2 4 3" xfId="28299" xr:uid="{00000000-0005-0000-0000-00008B6E0000}"/>
    <cellStyle name="Normal 44 2 2 2 3 2 5" xfId="8180" xr:uid="{00000000-0005-0000-0000-0000F41F0000}"/>
    <cellStyle name="Normal 44 2 2 2 3 2 5 3" xfId="23282" xr:uid="{00000000-0005-0000-0000-0000F25A0000}"/>
    <cellStyle name="Normal 44 2 2 2 3 2 7" xfId="18269" xr:uid="{00000000-0005-0000-0000-00005D470000}"/>
    <cellStyle name="Normal 44 2 2 2 3 3" xfId="3962" xr:uid="{00000000-0005-0000-0000-00007A0F0000}"/>
    <cellStyle name="Normal 44 2 2 2 3 3 2" xfId="14036" xr:uid="{00000000-0005-0000-0000-0000D4360000}"/>
    <cellStyle name="Normal 44 2 2 2 3 3 2 3" xfId="29134" xr:uid="{00000000-0005-0000-0000-0000CE710000}"/>
    <cellStyle name="Normal 44 2 2 2 3 3 3" xfId="9016" xr:uid="{00000000-0005-0000-0000-000038230000}"/>
    <cellStyle name="Normal 44 2 2 2 3 3 3 3" xfId="24117" xr:uid="{00000000-0005-0000-0000-0000355E0000}"/>
    <cellStyle name="Normal 44 2 2 2 3 3 5" xfId="19104" xr:uid="{00000000-0005-0000-0000-0000A04A0000}"/>
    <cellStyle name="Normal 44 2 2 2 3 4" xfId="5655" xr:uid="{00000000-0005-0000-0000-000017160000}"/>
    <cellStyle name="Normal 44 2 2 2 3 4 2" xfId="15707" xr:uid="{00000000-0005-0000-0000-00005B3D0000}"/>
    <cellStyle name="Normal 44 2 2 2 3 4 2 3" xfId="30805" xr:uid="{00000000-0005-0000-0000-000055780000}"/>
    <cellStyle name="Normal 44 2 2 2 3 4 3" xfId="10687" xr:uid="{00000000-0005-0000-0000-0000BF290000}"/>
    <cellStyle name="Normal 44 2 2 2 3 4 3 3" xfId="25788" xr:uid="{00000000-0005-0000-0000-0000BC640000}"/>
    <cellStyle name="Normal 44 2 2 2 3 4 5" xfId="20775" xr:uid="{00000000-0005-0000-0000-000027510000}"/>
    <cellStyle name="Normal 44 2 2 2 3 5" xfId="12365" xr:uid="{00000000-0005-0000-0000-00004D300000}"/>
    <cellStyle name="Normal 44 2 2 2 3 5 3" xfId="27463" xr:uid="{00000000-0005-0000-0000-0000476B0000}"/>
    <cellStyle name="Normal 44 2 2 2 3 6" xfId="7344" xr:uid="{00000000-0005-0000-0000-0000B01C0000}"/>
    <cellStyle name="Normal 44 2 2 2 3 6 3" xfId="22446" xr:uid="{00000000-0005-0000-0000-0000AE570000}"/>
    <cellStyle name="Normal 44 2 2 2 3 8" xfId="17433" xr:uid="{00000000-0005-0000-0000-000019440000}"/>
    <cellStyle name="Normal 44 2 2 2 4" xfId="2691" xr:uid="{00000000-0005-0000-0000-0000830A0000}"/>
    <cellStyle name="Normal 44 2 2 2 4 2" xfId="4381" xr:uid="{00000000-0005-0000-0000-00001D110000}"/>
    <cellStyle name="Normal 44 2 2 2 4 2 2" xfId="14454" xr:uid="{00000000-0005-0000-0000-000076380000}"/>
    <cellStyle name="Normal 44 2 2 2 4 2 2 3" xfId="29552" xr:uid="{00000000-0005-0000-0000-000070730000}"/>
    <cellStyle name="Normal 44 2 2 2 4 2 3" xfId="9434" xr:uid="{00000000-0005-0000-0000-0000DA240000}"/>
    <cellStyle name="Normal 44 2 2 2 4 2 3 3" xfId="24535" xr:uid="{00000000-0005-0000-0000-0000D75F0000}"/>
    <cellStyle name="Normal 44 2 2 2 4 2 5" xfId="19522" xr:uid="{00000000-0005-0000-0000-0000424C0000}"/>
    <cellStyle name="Normal 44 2 2 2 4 3" xfId="6073" xr:uid="{00000000-0005-0000-0000-0000B9170000}"/>
    <cellStyle name="Normal 44 2 2 2 4 3 2" xfId="16125" xr:uid="{00000000-0005-0000-0000-0000FD3E0000}"/>
    <cellStyle name="Normal 44 2 2 2 4 3 3" xfId="11105" xr:uid="{00000000-0005-0000-0000-0000612B0000}"/>
    <cellStyle name="Normal 44 2 2 2 4 3 3 3" xfId="26206" xr:uid="{00000000-0005-0000-0000-00005E660000}"/>
    <cellStyle name="Normal 44 2 2 2 4 3 5" xfId="21193" xr:uid="{00000000-0005-0000-0000-0000C9520000}"/>
    <cellStyle name="Normal 44 2 2 2 4 4" xfId="12783" xr:uid="{00000000-0005-0000-0000-0000EF310000}"/>
    <cellStyle name="Normal 44 2 2 2 4 4 3" xfId="27881" xr:uid="{00000000-0005-0000-0000-0000E96C0000}"/>
    <cellStyle name="Normal 44 2 2 2 4 5" xfId="7762" xr:uid="{00000000-0005-0000-0000-0000521E0000}"/>
    <cellStyle name="Normal 44 2 2 2 4 5 3" xfId="22864" xr:uid="{00000000-0005-0000-0000-000050590000}"/>
    <cellStyle name="Normal 44 2 2 2 4 7" xfId="17851" xr:uid="{00000000-0005-0000-0000-0000BB450000}"/>
    <cellStyle name="Normal 44 2 2 2 5" xfId="3544" xr:uid="{00000000-0005-0000-0000-0000D80D0000}"/>
    <cellStyle name="Normal 44 2 2 2 5 2" xfId="13618" xr:uid="{00000000-0005-0000-0000-000032350000}"/>
    <cellStyle name="Normal 44 2 2 2 5 2 3" xfId="28716" xr:uid="{00000000-0005-0000-0000-00002C700000}"/>
    <cellStyle name="Normal 44 2 2 2 5 3" xfId="8598" xr:uid="{00000000-0005-0000-0000-000096210000}"/>
    <cellStyle name="Normal 44 2 2 2 5 3 3" xfId="23699" xr:uid="{00000000-0005-0000-0000-0000935C0000}"/>
    <cellStyle name="Normal 44 2 2 2 5 5" xfId="18686" xr:uid="{00000000-0005-0000-0000-0000FE480000}"/>
    <cellStyle name="Normal 44 2 2 2 6" xfId="5237" xr:uid="{00000000-0005-0000-0000-000075140000}"/>
    <cellStyle name="Normal 44 2 2 2 6 2" xfId="15289" xr:uid="{00000000-0005-0000-0000-0000B93B0000}"/>
    <cellStyle name="Normal 44 2 2 2 6 2 3" xfId="30387" xr:uid="{00000000-0005-0000-0000-0000B3760000}"/>
    <cellStyle name="Normal 44 2 2 2 6 3" xfId="10269" xr:uid="{00000000-0005-0000-0000-00001D280000}"/>
    <cellStyle name="Normal 44 2 2 2 6 3 3" xfId="25370" xr:uid="{00000000-0005-0000-0000-00001A630000}"/>
    <cellStyle name="Normal 44 2 2 2 6 5" xfId="20357" xr:uid="{00000000-0005-0000-0000-0000854F0000}"/>
    <cellStyle name="Normal 44 2 2 2 7" xfId="11947" xr:uid="{00000000-0005-0000-0000-0000AB2E0000}"/>
    <cellStyle name="Normal 44 2 2 2 7 3" xfId="27045" xr:uid="{00000000-0005-0000-0000-0000A5690000}"/>
    <cellStyle name="Normal 44 2 2 2 8" xfId="6926" xr:uid="{00000000-0005-0000-0000-00000E1B0000}"/>
    <cellStyle name="Normal 44 2 2 2 8 3" xfId="22028" xr:uid="{00000000-0005-0000-0000-00000C560000}"/>
    <cellStyle name="Normal 44 2 2 3" xfId="1953" xr:uid="{00000000-0005-0000-0000-0000A1070000}"/>
    <cellStyle name="Normal 44 2 2 3 2" xfId="2374" xr:uid="{00000000-0005-0000-0000-000046090000}"/>
    <cellStyle name="Normal 44 2 2 3 2 2" xfId="3213" xr:uid="{00000000-0005-0000-0000-00008D0C0000}"/>
    <cellStyle name="Normal 44 2 2 3 2 2 2" xfId="4903" xr:uid="{00000000-0005-0000-0000-000027130000}"/>
    <cellStyle name="Normal 44 2 2 3 2 2 2 2" xfId="14976" xr:uid="{00000000-0005-0000-0000-0000803A0000}"/>
    <cellStyle name="Normal 44 2 2 3 2 2 2 2 3" xfId="30074" xr:uid="{00000000-0005-0000-0000-00007A750000}"/>
    <cellStyle name="Normal 44 2 2 3 2 2 2 3" xfId="9956" xr:uid="{00000000-0005-0000-0000-0000E4260000}"/>
    <cellStyle name="Normal 44 2 2 3 2 2 2 3 3" xfId="25057" xr:uid="{00000000-0005-0000-0000-0000E1610000}"/>
    <cellStyle name="Normal 44 2 2 3 2 2 2 5" xfId="20044" xr:uid="{00000000-0005-0000-0000-00004C4E0000}"/>
    <cellStyle name="Normal 44 2 2 3 2 2 3" xfId="6595" xr:uid="{00000000-0005-0000-0000-0000C3190000}"/>
    <cellStyle name="Normal 44 2 2 3 2 2 3 2" xfId="16647" xr:uid="{00000000-0005-0000-0000-000007410000}"/>
    <cellStyle name="Normal 44 2 2 3 2 2 3 3" xfId="11627" xr:uid="{00000000-0005-0000-0000-00006B2D0000}"/>
    <cellStyle name="Normal 44 2 2 3 2 2 3 3 3" xfId="26728" xr:uid="{00000000-0005-0000-0000-000068680000}"/>
    <cellStyle name="Normal 44 2 2 3 2 2 3 5" xfId="21715" xr:uid="{00000000-0005-0000-0000-0000D3540000}"/>
    <cellStyle name="Normal 44 2 2 3 2 2 4" xfId="13305" xr:uid="{00000000-0005-0000-0000-0000F9330000}"/>
    <cellStyle name="Normal 44 2 2 3 2 2 4 3" xfId="28403" xr:uid="{00000000-0005-0000-0000-0000F36E0000}"/>
    <cellStyle name="Normal 44 2 2 3 2 2 5" xfId="8284" xr:uid="{00000000-0005-0000-0000-00005C200000}"/>
    <cellStyle name="Normal 44 2 2 3 2 2 5 3" xfId="23386" xr:uid="{00000000-0005-0000-0000-00005A5B0000}"/>
    <cellStyle name="Normal 44 2 2 3 2 2 7" xfId="18373" xr:uid="{00000000-0005-0000-0000-0000C5470000}"/>
    <cellStyle name="Normal 44 2 2 3 2 3" xfId="4066" xr:uid="{00000000-0005-0000-0000-0000E20F0000}"/>
    <cellStyle name="Normal 44 2 2 3 2 3 2" xfId="14140" xr:uid="{00000000-0005-0000-0000-00003C370000}"/>
    <cellStyle name="Normal 44 2 2 3 2 3 2 3" xfId="29238" xr:uid="{00000000-0005-0000-0000-000036720000}"/>
    <cellStyle name="Normal 44 2 2 3 2 3 3" xfId="9120" xr:uid="{00000000-0005-0000-0000-0000A0230000}"/>
    <cellStyle name="Normal 44 2 2 3 2 3 3 3" xfId="24221" xr:uid="{00000000-0005-0000-0000-00009D5E0000}"/>
    <cellStyle name="Normal 44 2 2 3 2 3 5" xfId="19208" xr:uid="{00000000-0005-0000-0000-0000084B0000}"/>
    <cellStyle name="Normal 44 2 2 3 2 4" xfId="5759" xr:uid="{00000000-0005-0000-0000-00007F160000}"/>
    <cellStyle name="Normal 44 2 2 3 2 4 2" xfId="15811" xr:uid="{00000000-0005-0000-0000-0000C33D0000}"/>
    <cellStyle name="Normal 44 2 2 3 2 4 2 3" xfId="30909" xr:uid="{00000000-0005-0000-0000-0000BD780000}"/>
    <cellStyle name="Normal 44 2 2 3 2 4 3" xfId="10791" xr:uid="{00000000-0005-0000-0000-0000272A0000}"/>
    <cellStyle name="Normal 44 2 2 3 2 4 3 3" xfId="25892" xr:uid="{00000000-0005-0000-0000-000024650000}"/>
    <cellStyle name="Normal 44 2 2 3 2 4 5" xfId="20879" xr:uid="{00000000-0005-0000-0000-00008F510000}"/>
    <cellStyle name="Normal 44 2 2 3 2 5" xfId="12469" xr:uid="{00000000-0005-0000-0000-0000B5300000}"/>
    <cellStyle name="Normal 44 2 2 3 2 5 3" xfId="27567" xr:uid="{00000000-0005-0000-0000-0000AF6B0000}"/>
    <cellStyle name="Normal 44 2 2 3 2 6" xfId="7448" xr:uid="{00000000-0005-0000-0000-0000181D0000}"/>
    <cellStyle name="Normal 44 2 2 3 2 6 3" xfId="22550" xr:uid="{00000000-0005-0000-0000-000016580000}"/>
    <cellStyle name="Normal 44 2 2 3 2 8" xfId="17537" xr:uid="{00000000-0005-0000-0000-000081440000}"/>
    <cellStyle name="Normal 44 2 2 3 3" xfId="2795" xr:uid="{00000000-0005-0000-0000-0000EB0A0000}"/>
    <cellStyle name="Normal 44 2 2 3 3 2" xfId="4485" xr:uid="{00000000-0005-0000-0000-000085110000}"/>
    <cellStyle name="Normal 44 2 2 3 3 2 2" xfId="14558" xr:uid="{00000000-0005-0000-0000-0000DE380000}"/>
    <cellStyle name="Normal 44 2 2 3 3 2 2 3" xfId="29656" xr:uid="{00000000-0005-0000-0000-0000D8730000}"/>
    <cellStyle name="Normal 44 2 2 3 3 2 3" xfId="9538" xr:uid="{00000000-0005-0000-0000-000042250000}"/>
    <cellStyle name="Normal 44 2 2 3 3 2 3 3" xfId="24639" xr:uid="{00000000-0005-0000-0000-00003F600000}"/>
    <cellStyle name="Normal 44 2 2 3 3 2 5" xfId="19626" xr:uid="{00000000-0005-0000-0000-0000AA4C0000}"/>
    <cellStyle name="Normal 44 2 2 3 3 3" xfId="6177" xr:uid="{00000000-0005-0000-0000-000021180000}"/>
    <cellStyle name="Normal 44 2 2 3 3 3 2" xfId="16229" xr:uid="{00000000-0005-0000-0000-0000653F0000}"/>
    <cellStyle name="Normal 44 2 2 3 3 3 3" xfId="11209" xr:uid="{00000000-0005-0000-0000-0000C92B0000}"/>
    <cellStyle name="Normal 44 2 2 3 3 3 3 3" xfId="26310" xr:uid="{00000000-0005-0000-0000-0000C6660000}"/>
    <cellStyle name="Normal 44 2 2 3 3 3 5" xfId="21297" xr:uid="{00000000-0005-0000-0000-000031530000}"/>
    <cellStyle name="Normal 44 2 2 3 3 4" xfId="12887" xr:uid="{00000000-0005-0000-0000-000057320000}"/>
    <cellStyle name="Normal 44 2 2 3 3 4 3" xfId="27985" xr:uid="{00000000-0005-0000-0000-0000516D0000}"/>
    <cellStyle name="Normal 44 2 2 3 3 5" xfId="7866" xr:uid="{00000000-0005-0000-0000-0000BA1E0000}"/>
    <cellStyle name="Normal 44 2 2 3 3 5 3" xfId="22968" xr:uid="{00000000-0005-0000-0000-0000B8590000}"/>
    <cellStyle name="Normal 44 2 2 3 3 7" xfId="17955" xr:uid="{00000000-0005-0000-0000-000023460000}"/>
    <cellStyle name="Normal 44 2 2 3 4" xfId="3648" xr:uid="{00000000-0005-0000-0000-0000400E0000}"/>
    <cellStyle name="Normal 44 2 2 3 4 2" xfId="13722" xr:uid="{00000000-0005-0000-0000-00009A350000}"/>
    <cellStyle name="Normal 44 2 2 3 4 2 3" xfId="28820" xr:uid="{00000000-0005-0000-0000-000094700000}"/>
    <cellStyle name="Normal 44 2 2 3 4 3" xfId="8702" xr:uid="{00000000-0005-0000-0000-0000FE210000}"/>
    <cellStyle name="Normal 44 2 2 3 4 3 3" xfId="23803" xr:uid="{00000000-0005-0000-0000-0000FB5C0000}"/>
    <cellStyle name="Normal 44 2 2 3 4 5" xfId="18790" xr:uid="{00000000-0005-0000-0000-000066490000}"/>
    <cellStyle name="Normal 44 2 2 3 5" xfId="5341" xr:uid="{00000000-0005-0000-0000-0000DD140000}"/>
    <cellStyle name="Normal 44 2 2 3 5 2" xfId="15393" xr:uid="{00000000-0005-0000-0000-0000213C0000}"/>
    <cellStyle name="Normal 44 2 2 3 5 2 3" xfId="30491" xr:uid="{00000000-0005-0000-0000-00001B770000}"/>
    <cellStyle name="Normal 44 2 2 3 5 3" xfId="10373" xr:uid="{00000000-0005-0000-0000-000085280000}"/>
    <cellStyle name="Normal 44 2 2 3 5 3 3" xfId="25474" xr:uid="{00000000-0005-0000-0000-000082630000}"/>
    <cellStyle name="Normal 44 2 2 3 5 5" xfId="20461" xr:uid="{00000000-0005-0000-0000-0000ED4F0000}"/>
    <cellStyle name="Normal 44 2 2 3 6" xfId="12051" xr:uid="{00000000-0005-0000-0000-0000132F0000}"/>
    <cellStyle name="Normal 44 2 2 3 6 3" xfId="27149" xr:uid="{00000000-0005-0000-0000-00000D6A0000}"/>
    <cellStyle name="Normal 44 2 2 3 7" xfId="7030" xr:uid="{00000000-0005-0000-0000-0000761B0000}"/>
    <cellStyle name="Normal 44 2 2 3 7 3" xfId="22132" xr:uid="{00000000-0005-0000-0000-000074560000}"/>
    <cellStyle name="Normal 44 2 2 3 9" xfId="17119" xr:uid="{00000000-0005-0000-0000-0000DF420000}"/>
    <cellStyle name="Normal 44 2 2 4" xfId="2166" xr:uid="{00000000-0005-0000-0000-000076080000}"/>
    <cellStyle name="Normal 44 2 2 4 2" xfId="3005" xr:uid="{00000000-0005-0000-0000-0000BD0B0000}"/>
    <cellStyle name="Normal 44 2 2 4 2 2" xfId="4695" xr:uid="{00000000-0005-0000-0000-000057120000}"/>
    <cellStyle name="Normal 44 2 2 4 2 2 2" xfId="14768" xr:uid="{00000000-0005-0000-0000-0000B0390000}"/>
    <cellStyle name="Normal 44 2 2 4 2 2 2 3" xfId="29866" xr:uid="{00000000-0005-0000-0000-0000AA740000}"/>
    <cellStyle name="Normal 44 2 2 4 2 2 3" xfId="9748" xr:uid="{00000000-0005-0000-0000-000014260000}"/>
    <cellStyle name="Normal 44 2 2 4 2 2 3 3" xfId="24849" xr:uid="{00000000-0005-0000-0000-000011610000}"/>
    <cellStyle name="Normal 44 2 2 4 2 2 5" xfId="19836" xr:uid="{00000000-0005-0000-0000-00007C4D0000}"/>
    <cellStyle name="Normal 44 2 2 4 2 3" xfId="6387" xr:uid="{00000000-0005-0000-0000-0000F3180000}"/>
    <cellStyle name="Normal 44 2 2 4 2 3 2" xfId="16439" xr:uid="{00000000-0005-0000-0000-000037400000}"/>
    <cellStyle name="Normal 44 2 2 4 2 3 3" xfId="11419" xr:uid="{00000000-0005-0000-0000-00009B2C0000}"/>
    <cellStyle name="Normal 44 2 2 4 2 3 3 3" xfId="26520" xr:uid="{00000000-0005-0000-0000-000098670000}"/>
    <cellStyle name="Normal 44 2 2 4 2 3 5" xfId="21507" xr:uid="{00000000-0005-0000-0000-000003540000}"/>
    <cellStyle name="Normal 44 2 2 4 2 4" xfId="13097" xr:uid="{00000000-0005-0000-0000-000029330000}"/>
    <cellStyle name="Normal 44 2 2 4 2 4 3" xfId="28195" xr:uid="{00000000-0005-0000-0000-0000236E0000}"/>
    <cellStyle name="Normal 44 2 2 4 2 5" xfId="8076" xr:uid="{00000000-0005-0000-0000-00008C1F0000}"/>
    <cellStyle name="Normal 44 2 2 4 2 5 3" xfId="23178" xr:uid="{00000000-0005-0000-0000-00008A5A0000}"/>
    <cellStyle name="Normal 44 2 2 4 2 7" xfId="18165" xr:uid="{00000000-0005-0000-0000-0000F5460000}"/>
    <cellStyle name="Normal 44 2 2 4 3" xfId="3858" xr:uid="{00000000-0005-0000-0000-0000120F0000}"/>
    <cellStyle name="Normal 44 2 2 4 3 2" xfId="13932" xr:uid="{00000000-0005-0000-0000-00006C360000}"/>
    <cellStyle name="Normal 44 2 2 4 3 2 3" xfId="29030" xr:uid="{00000000-0005-0000-0000-000066710000}"/>
    <cellStyle name="Normal 44 2 2 4 3 3" xfId="8912" xr:uid="{00000000-0005-0000-0000-0000D0220000}"/>
    <cellStyle name="Normal 44 2 2 4 3 3 3" xfId="24013" xr:uid="{00000000-0005-0000-0000-0000CD5D0000}"/>
    <cellStyle name="Normal 44 2 2 4 3 5" xfId="19000" xr:uid="{00000000-0005-0000-0000-0000384A0000}"/>
    <cellStyle name="Normal 44 2 2 4 4" xfId="5551" xr:uid="{00000000-0005-0000-0000-0000AF150000}"/>
    <cellStyle name="Normal 44 2 2 4 4 2" xfId="15603" xr:uid="{00000000-0005-0000-0000-0000F33C0000}"/>
    <cellStyle name="Normal 44 2 2 4 4 2 3" xfId="30701" xr:uid="{00000000-0005-0000-0000-0000ED770000}"/>
    <cellStyle name="Normal 44 2 2 4 4 3" xfId="10583" xr:uid="{00000000-0005-0000-0000-000057290000}"/>
    <cellStyle name="Normal 44 2 2 4 4 3 3" xfId="25684" xr:uid="{00000000-0005-0000-0000-000054640000}"/>
    <cellStyle name="Normal 44 2 2 4 4 5" xfId="20671" xr:uid="{00000000-0005-0000-0000-0000BF500000}"/>
    <cellStyle name="Normal 44 2 2 4 5" xfId="12261" xr:uid="{00000000-0005-0000-0000-0000E52F0000}"/>
    <cellStyle name="Normal 44 2 2 4 5 3" xfId="27359" xr:uid="{00000000-0005-0000-0000-0000DF6A0000}"/>
    <cellStyle name="Normal 44 2 2 4 6" xfId="7240" xr:uid="{00000000-0005-0000-0000-0000481C0000}"/>
    <cellStyle name="Normal 44 2 2 4 6 3" xfId="22342" xr:uid="{00000000-0005-0000-0000-000046570000}"/>
    <cellStyle name="Normal 44 2 2 4 8" xfId="17329" xr:uid="{00000000-0005-0000-0000-0000B1430000}"/>
    <cellStyle name="Normal 44 2 2 5" xfId="2587" xr:uid="{00000000-0005-0000-0000-00001B0A0000}"/>
    <cellStyle name="Normal 44 2 2 5 2" xfId="4277" xr:uid="{00000000-0005-0000-0000-0000B5100000}"/>
    <cellStyle name="Normal 44 2 2 5 2 2" xfId="14350" xr:uid="{00000000-0005-0000-0000-00000E380000}"/>
    <cellStyle name="Normal 44 2 2 5 2 2 3" xfId="29448" xr:uid="{00000000-0005-0000-0000-000008730000}"/>
    <cellStyle name="Normal 44 2 2 5 2 3" xfId="9330" xr:uid="{00000000-0005-0000-0000-000072240000}"/>
    <cellStyle name="Normal 44 2 2 5 2 3 3" xfId="24431" xr:uid="{00000000-0005-0000-0000-00006F5F0000}"/>
    <cellStyle name="Normal 44 2 2 5 2 5" xfId="19418" xr:uid="{00000000-0005-0000-0000-0000DA4B0000}"/>
    <cellStyle name="Normal 44 2 2 5 3" xfId="5969" xr:uid="{00000000-0005-0000-0000-000051170000}"/>
    <cellStyle name="Normal 44 2 2 5 3 2" xfId="16021" xr:uid="{00000000-0005-0000-0000-0000953E0000}"/>
    <cellStyle name="Normal 44 2 2 5 3 3" xfId="11001" xr:uid="{00000000-0005-0000-0000-0000F92A0000}"/>
    <cellStyle name="Normal 44 2 2 5 3 3 3" xfId="26102" xr:uid="{00000000-0005-0000-0000-0000F6650000}"/>
    <cellStyle name="Normal 44 2 2 5 3 5" xfId="21089" xr:uid="{00000000-0005-0000-0000-000061520000}"/>
    <cellStyle name="Normal 44 2 2 5 4" xfId="12679" xr:uid="{00000000-0005-0000-0000-000087310000}"/>
    <cellStyle name="Normal 44 2 2 5 4 3" xfId="27777" xr:uid="{00000000-0005-0000-0000-0000816C0000}"/>
    <cellStyle name="Normal 44 2 2 5 5" xfId="7658" xr:uid="{00000000-0005-0000-0000-0000EA1D0000}"/>
    <cellStyle name="Normal 44 2 2 5 5 3" xfId="22760" xr:uid="{00000000-0005-0000-0000-0000E8580000}"/>
    <cellStyle name="Normal 44 2 2 5 7" xfId="17747" xr:uid="{00000000-0005-0000-0000-000053450000}"/>
    <cellStyle name="Normal 44 2 2 6" xfId="3440" xr:uid="{00000000-0005-0000-0000-0000700D0000}"/>
    <cellStyle name="Normal 44 2 2 6 2" xfId="13514" xr:uid="{00000000-0005-0000-0000-0000CA340000}"/>
    <cellStyle name="Normal 44 2 2 6 2 3" xfId="28612" xr:uid="{00000000-0005-0000-0000-0000C46F0000}"/>
    <cellStyle name="Normal 44 2 2 6 3" xfId="8494" xr:uid="{00000000-0005-0000-0000-00002E210000}"/>
    <cellStyle name="Normal 44 2 2 6 3 3" xfId="23595" xr:uid="{00000000-0005-0000-0000-00002B5C0000}"/>
    <cellStyle name="Normal 44 2 2 6 5" xfId="18582" xr:uid="{00000000-0005-0000-0000-000096480000}"/>
    <cellStyle name="Normal 44 2 2 7" xfId="5133" xr:uid="{00000000-0005-0000-0000-00000D140000}"/>
    <cellStyle name="Normal 44 2 2 7 2" xfId="15185" xr:uid="{00000000-0005-0000-0000-0000513B0000}"/>
    <cellStyle name="Normal 44 2 2 7 2 3" xfId="30283" xr:uid="{00000000-0005-0000-0000-00004B760000}"/>
    <cellStyle name="Normal 44 2 2 7 3" xfId="10165" xr:uid="{00000000-0005-0000-0000-0000B5270000}"/>
    <cellStyle name="Normal 44 2 2 7 3 3" xfId="25266" xr:uid="{00000000-0005-0000-0000-0000B2620000}"/>
    <cellStyle name="Normal 44 2 2 7 5" xfId="20253" xr:uid="{00000000-0005-0000-0000-00001D4F0000}"/>
    <cellStyle name="Normal 44 2 2 8" xfId="11843" xr:uid="{00000000-0005-0000-0000-0000432E0000}"/>
    <cellStyle name="Normal 44 2 2 8 3" xfId="26941" xr:uid="{00000000-0005-0000-0000-00003D690000}"/>
    <cellStyle name="Normal 44 2 2 9" xfId="6822" xr:uid="{00000000-0005-0000-0000-0000A61A0000}"/>
    <cellStyle name="Normal 44 2 2 9 3" xfId="21924" xr:uid="{00000000-0005-0000-0000-0000A4550000}"/>
    <cellStyle name="Normal 44 2 3" xfId="1786" xr:uid="{00000000-0005-0000-0000-0000FA060000}"/>
    <cellStyle name="Normal 44 2 3 10" xfId="16963" xr:uid="{00000000-0005-0000-0000-000043420000}"/>
    <cellStyle name="Normal 44 2 3 2" xfId="2005" xr:uid="{00000000-0005-0000-0000-0000D5070000}"/>
    <cellStyle name="Normal 44 2 3 2 2" xfId="2426" xr:uid="{00000000-0005-0000-0000-00007A090000}"/>
    <cellStyle name="Normal 44 2 3 2 2 2" xfId="3265" xr:uid="{00000000-0005-0000-0000-0000C10C0000}"/>
    <cellStyle name="Normal 44 2 3 2 2 2 2" xfId="4955" xr:uid="{00000000-0005-0000-0000-00005B130000}"/>
    <cellStyle name="Normal 44 2 3 2 2 2 2 2" xfId="15028" xr:uid="{00000000-0005-0000-0000-0000B43A0000}"/>
    <cellStyle name="Normal 44 2 3 2 2 2 2 2 3" xfId="30126" xr:uid="{00000000-0005-0000-0000-0000AE750000}"/>
    <cellStyle name="Normal 44 2 3 2 2 2 2 3" xfId="10008" xr:uid="{00000000-0005-0000-0000-000018270000}"/>
    <cellStyle name="Normal 44 2 3 2 2 2 2 3 3" xfId="25109" xr:uid="{00000000-0005-0000-0000-000015620000}"/>
    <cellStyle name="Normal 44 2 3 2 2 2 2 5" xfId="20096" xr:uid="{00000000-0005-0000-0000-0000804E0000}"/>
    <cellStyle name="Normal 44 2 3 2 2 2 3" xfId="6647" xr:uid="{00000000-0005-0000-0000-0000F7190000}"/>
    <cellStyle name="Normal 44 2 3 2 2 2 3 2" xfId="16699" xr:uid="{00000000-0005-0000-0000-00003B410000}"/>
    <cellStyle name="Normal 44 2 3 2 2 2 3 3" xfId="11679" xr:uid="{00000000-0005-0000-0000-00009F2D0000}"/>
    <cellStyle name="Normal 44 2 3 2 2 2 3 3 3" xfId="26780" xr:uid="{00000000-0005-0000-0000-00009C680000}"/>
    <cellStyle name="Normal 44 2 3 2 2 2 3 5" xfId="21767" xr:uid="{00000000-0005-0000-0000-000007550000}"/>
    <cellStyle name="Normal 44 2 3 2 2 2 4" xfId="13357" xr:uid="{00000000-0005-0000-0000-00002D340000}"/>
    <cellStyle name="Normal 44 2 3 2 2 2 4 3" xfId="28455" xr:uid="{00000000-0005-0000-0000-0000276F0000}"/>
    <cellStyle name="Normal 44 2 3 2 2 2 5" xfId="8336" xr:uid="{00000000-0005-0000-0000-000090200000}"/>
    <cellStyle name="Normal 44 2 3 2 2 2 5 3" xfId="23438" xr:uid="{00000000-0005-0000-0000-00008E5B0000}"/>
    <cellStyle name="Normal 44 2 3 2 2 2 7" xfId="18425" xr:uid="{00000000-0005-0000-0000-0000F9470000}"/>
    <cellStyle name="Normal 44 2 3 2 2 3" xfId="4118" xr:uid="{00000000-0005-0000-0000-000016100000}"/>
    <cellStyle name="Normal 44 2 3 2 2 3 2" xfId="14192" xr:uid="{00000000-0005-0000-0000-000070370000}"/>
    <cellStyle name="Normal 44 2 3 2 2 3 2 3" xfId="29290" xr:uid="{00000000-0005-0000-0000-00006A720000}"/>
    <cellStyle name="Normal 44 2 3 2 2 3 3" xfId="9172" xr:uid="{00000000-0005-0000-0000-0000D4230000}"/>
    <cellStyle name="Normal 44 2 3 2 2 3 3 3" xfId="24273" xr:uid="{00000000-0005-0000-0000-0000D15E0000}"/>
    <cellStyle name="Normal 44 2 3 2 2 3 5" xfId="19260" xr:uid="{00000000-0005-0000-0000-00003C4B0000}"/>
    <cellStyle name="Normal 44 2 3 2 2 4" xfId="5811" xr:uid="{00000000-0005-0000-0000-0000B3160000}"/>
    <cellStyle name="Normal 44 2 3 2 2 4 2" xfId="15863" xr:uid="{00000000-0005-0000-0000-0000F73D0000}"/>
    <cellStyle name="Normal 44 2 3 2 2 4 3" xfId="10843" xr:uid="{00000000-0005-0000-0000-00005B2A0000}"/>
    <cellStyle name="Normal 44 2 3 2 2 4 3 3" xfId="25944" xr:uid="{00000000-0005-0000-0000-000058650000}"/>
    <cellStyle name="Normal 44 2 3 2 2 4 5" xfId="20931" xr:uid="{00000000-0005-0000-0000-0000C3510000}"/>
    <cellStyle name="Normal 44 2 3 2 2 5" xfId="12521" xr:uid="{00000000-0005-0000-0000-0000E9300000}"/>
    <cellStyle name="Normal 44 2 3 2 2 5 3" xfId="27619" xr:uid="{00000000-0005-0000-0000-0000E36B0000}"/>
    <cellStyle name="Normal 44 2 3 2 2 6" xfId="7500" xr:uid="{00000000-0005-0000-0000-00004C1D0000}"/>
    <cellStyle name="Normal 44 2 3 2 2 6 3" xfId="22602" xr:uid="{00000000-0005-0000-0000-00004A580000}"/>
    <cellStyle name="Normal 44 2 3 2 2 8" xfId="17589" xr:uid="{00000000-0005-0000-0000-0000B5440000}"/>
    <cellStyle name="Normal 44 2 3 2 3" xfId="2847" xr:uid="{00000000-0005-0000-0000-00001F0B0000}"/>
    <cellStyle name="Normal 44 2 3 2 3 2" xfId="4537" xr:uid="{00000000-0005-0000-0000-0000B9110000}"/>
    <cellStyle name="Normal 44 2 3 2 3 2 2" xfId="14610" xr:uid="{00000000-0005-0000-0000-000012390000}"/>
    <cellStyle name="Normal 44 2 3 2 3 2 2 3" xfId="29708" xr:uid="{00000000-0005-0000-0000-00000C740000}"/>
    <cellStyle name="Normal 44 2 3 2 3 2 3" xfId="9590" xr:uid="{00000000-0005-0000-0000-000076250000}"/>
    <cellStyle name="Normal 44 2 3 2 3 2 3 3" xfId="24691" xr:uid="{00000000-0005-0000-0000-000073600000}"/>
    <cellStyle name="Normal 44 2 3 2 3 2 5" xfId="19678" xr:uid="{00000000-0005-0000-0000-0000DE4C0000}"/>
    <cellStyle name="Normal 44 2 3 2 3 3" xfId="6229" xr:uid="{00000000-0005-0000-0000-000055180000}"/>
    <cellStyle name="Normal 44 2 3 2 3 3 2" xfId="16281" xr:uid="{00000000-0005-0000-0000-0000993F0000}"/>
    <cellStyle name="Normal 44 2 3 2 3 3 3" xfId="11261" xr:uid="{00000000-0005-0000-0000-0000FD2B0000}"/>
    <cellStyle name="Normal 44 2 3 2 3 3 3 3" xfId="26362" xr:uid="{00000000-0005-0000-0000-0000FA660000}"/>
    <cellStyle name="Normal 44 2 3 2 3 3 5" xfId="21349" xr:uid="{00000000-0005-0000-0000-000065530000}"/>
    <cellStyle name="Normal 44 2 3 2 3 4" xfId="12939" xr:uid="{00000000-0005-0000-0000-00008B320000}"/>
    <cellStyle name="Normal 44 2 3 2 3 4 3" xfId="28037" xr:uid="{00000000-0005-0000-0000-0000856D0000}"/>
    <cellStyle name="Normal 44 2 3 2 3 5" xfId="7918" xr:uid="{00000000-0005-0000-0000-0000EE1E0000}"/>
    <cellStyle name="Normal 44 2 3 2 3 5 3" xfId="23020" xr:uid="{00000000-0005-0000-0000-0000EC590000}"/>
    <cellStyle name="Normal 44 2 3 2 3 7" xfId="18007" xr:uid="{00000000-0005-0000-0000-000057460000}"/>
    <cellStyle name="Normal 44 2 3 2 4" xfId="3700" xr:uid="{00000000-0005-0000-0000-0000740E0000}"/>
    <cellStyle name="Normal 44 2 3 2 4 2" xfId="13774" xr:uid="{00000000-0005-0000-0000-0000CE350000}"/>
    <cellStyle name="Normal 44 2 3 2 4 2 3" xfId="28872" xr:uid="{00000000-0005-0000-0000-0000C8700000}"/>
    <cellStyle name="Normal 44 2 3 2 4 3" xfId="8754" xr:uid="{00000000-0005-0000-0000-000032220000}"/>
    <cellStyle name="Normal 44 2 3 2 4 3 3" xfId="23855" xr:uid="{00000000-0005-0000-0000-00002F5D0000}"/>
    <cellStyle name="Normal 44 2 3 2 4 5" xfId="18842" xr:uid="{00000000-0005-0000-0000-00009A490000}"/>
    <cellStyle name="Normal 44 2 3 2 5" xfId="5393" xr:uid="{00000000-0005-0000-0000-000011150000}"/>
    <cellStyle name="Normal 44 2 3 2 5 2" xfId="15445" xr:uid="{00000000-0005-0000-0000-0000553C0000}"/>
    <cellStyle name="Normal 44 2 3 2 5 2 3" xfId="30543" xr:uid="{00000000-0005-0000-0000-00004F770000}"/>
    <cellStyle name="Normal 44 2 3 2 5 3" xfId="10425" xr:uid="{00000000-0005-0000-0000-0000B9280000}"/>
    <cellStyle name="Normal 44 2 3 2 5 3 3" xfId="25526" xr:uid="{00000000-0005-0000-0000-0000B6630000}"/>
    <cellStyle name="Normal 44 2 3 2 5 5" xfId="20513" xr:uid="{00000000-0005-0000-0000-000021500000}"/>
    <cellStyle name="Normal 44 2 3 2 6" xfId="12103" xr:uid="{00000000-0005-0000-0000-0000472F0000}"/>
    <cellStyle name="Normal 44 2 3 2 6 3" xfId="27201" xr:uid="{00000000-0005-0000-0000-0000416A0000}"/>
    <cellStyle name="Normal 44 2 3 2 7" xfId="7082" xr:uid="{00000000-0005-0000-0000-0000AA1B0000}"/>
    <cellStyle name="Normal 44 2 3 2 7 3" xfId="22184" xr:uid="{00000000-0005-0000-0000-0000A8560000}"/>
    <cellStyle name="Normal 44 2 3 2 9" xfId="17171" xr:uid="{00000000-0005-0000-0000-000013430000}"/>
    <cellStyle name="Normal 44 2 3 3" xfId="2218" xr:uid="{00000000-0005-0000-0000-0000AA080000}"/>
    <cellStyle name="Normal 44 2 3 3 2" xfId="3057" xr:uid="{00000000-0005-0000-0000-0000F10B0000}"/>
    <cellStyle name="Normal 44 2 3 3 2 2" xfId="4747" xr:uid="{00000000-0005-0000-0000-00008B120000}"/>
    <cellStyle name="Normal 44 2 3 3 2 2 2" xfId="14820" xr:uid="{00000000-0005-0000-0000-0000E4390000}"/>
    <cellStyle name="Normal 44 2 3 3 2 2 2 3" xfId="29918" xr:uid="{00000000-0005-0000-0000-0000DE740000}"/>
    <cellStyle name="Normal 44 2 3 3 2 2 3" xfId="9800" xr:uid="{00000000-0005-0000-0000-000048260000}"/>
    <cellStyle name="Normal 44 2 3 3 2 2 3 3" xfId="24901" xr:uid="{00000000-0005-0000-0000-000045610000}"/>
    <cellStyle name="Normal 44 2 3 3 2 2 5" xfId="19888" xr:uid="{00000000-0005-0000-0000-0000B04D0000}"/>
    <cellStyle name="Normal 44 2 3 3 2 3" xfId="6439" xr:uid="{00000000-0005-0000-0000-000027190000}"/>
    <cellStyle name="Normal 44 2 3 3 2 3 2" xfId="16491" xr:uid="{00000000-0005-0000-0000-00006B400000}"/>
    <cellStyle name="Normal 44 2 3 3 2 3 3" xfId="11471" xr:uid="{00000000-0005-0000-0000-0000CF2C0000}"/>
    <cellStyle name="Normal 44 2 3 3 2 3 3 3" xfId="26572" xr:uid="{00000000-0005-0000-0000-0000CC670000}"/>
    <cellStyle name="Normal 44 2 3 3 2 3 5" xfId="21559" xr:uid="{00000000-0005-0000-0000-000037540000}"/>
    <cellStyle name="Normal 44 2 3 3 2 4" xfId="13149" xr:uid="{00000000-0005-0000-0000-00005D330000}"/>
    <cellStyle name="Normal 44 2 3 3 2 4 3" xfId="28247" xr:uid="{00000000-0005-0000-0000-0000576E0000}"/>
    <cellStyle name="Normal 44 2 3 3 2 5" xfId="8128" xr:uid="{00000000-0005-0000-0000-0000C01F0000}"/>
    <cellStyle name="Normal 44 2 3 3 2 5 3" xfId="23230" xr:uid="{00000000-0005-0000-0000-0000BE5A0000}"/>
    <cellStyle name="Normal 44 2 3 3 2 7" xfId="18217" xr:uid="{00000000-0005-0000-0000-000029470000}"/>
    <cellStyle name="Normal 44 2 3 3 3" xfId="3910" xr:uid="{00000000-0005-0000-0000-0000460F0000}"/>
    <cellStyle name="Normal 44 2 3 3 3 2" xfId="13984" xr:uid="{00000000-0005-0000-0000-0000A0360000}"/>
    <cellStyle name="Normal 44 2 3 3 3 2 3" xfId="29082" xr:uid="{00000000-0005-0000-0000-00009A710000}"/>
    <cellStyle name="Normal 44 2 3 3 3 3" xfId="8964" xr:uid="{00000000-0005-0000-0000-000004230000}"/>
    <cellStyle name="Normal 44 2 3 3 3 3 3" xfId="24065" xr:uid="{00000000-0005-0000-0000-0000015E0000}"/>
    <cellStyle name="Normal 44 2 3 3 3 5" xfId="19052" xr:uid="{00000000-0005-0000-0000-00006C4A0000}"/>
    <cellStyle name="Normal 44 2 3 3 4" xfId="5603" xr:uid="{00000000-0005-0000-0000-0000E3150000}"/>
    <cellStyle name="Normal 44 2 3 3 4 2" xfId="15655" xr:uid="{00000000-0005-0000-0000-0000273D0000}"/>
    <cellStyle name="Normal 44 2 3 3 4 2 3" xfId="30753" xr:uid="{00000000-0005-0000-0000-000021780000}"/>
    <cellStyle name="Normal 44 2 3 3 4 3" xfId="10635" xr:uid="{00000000-0005-0000-0000-00008B290000}"/>
    <cellStyle name="Normal 44 2 3 3 4 3 3" xfId="25736" xr:uid="{00000000-0005-0000-0000-000088640000}"/>
    <cellStyle name="Normal 44 2 3 3 4 5" xfId="20723" xr:uid="{00000000-0005-0000-0000-0000F3500000}"/>
    <cellStyle name="Normal 44 2 3 3 5" xfId="12313" xr:uid="{00000000-0005-0000-0000-000019300000}"/>
    <cellStyle name="Normal 44 2 3 3 5 3" xfId="27411" xr:uid="{00000000-0005-0000-0000-0000136B0000}"/>
    <cellStyle name="Normal 44 2 3 3 6" xfId="7292" xr:uid="{00000000-0005-0000-0000-00007C1C0000}"/>
    <cellStyle name="Normal 44 2 3 3 6 3" xfId="22394" xr:uid="{00000000-0005-0000-0000-00007A570000}"/>
    <cellStyle name="Normal 44 2 3 3 8" xfId="17381" xr:uid="{00000000-0005-0000-0000-0000E5430000}"/>
    <cellStyle name="Normal 44 2 3 4" xfId="2639" xr:uid="{00000000-0005-0000-0000-00004F0A0000}"/>
    <cellStyle name="Normal 44 2 3 4 2" xfId="4329" xr:uid="{00000000-0005-0000-0000-0000E9100000}"/>
    <cellStyle name="Normal 44 2 3 4 2 2" xfId="14402" xr:uid="{00000000-0005-0000-0000-000042380000}"/>
    <cellStyle name="Normal 44 2 3 4 2 2 3" xfId="29500" xr:uid="{00000000-0005-0000-0000-00003C730000}"/>
    <cellStyle name="Normal 44 2 3 4 2 3" xfId="9382" xr:uid="{00000000-0005-0000-0000-0000A6240000}"/>
    <cellStyle name="Normal 44 2 3 4 2 3 3" xfId="24483" xr:uid="{00000000-0005-0000-0000-0000A35F0000}"/>
    <cellStyle name="Normal 44 2 3 4 2 5" xfId="19470" xr:uid="{00000000-0005-0000-0000-00000E4C0000}"/>
    <cellStyle name="Normal 44 2 3 4 3" xfId="6021" xr:uid="{00000000-0005-0000-0000-000085170000}"/>
    <cellStyle name="Normal 44 2 3 4 3 2" xfId="16073" xr:uid="{00000000-0005-0000-0000-0000C93E0000}"/>
    <cellStyle name="Normal 44 2 3 4 3 3" xfId="11053" xr:uid="{00000000-0005-0000-0000-00002D2B0000}"/>
    <cellStyle name="Normal 44 2 3 4 3 3 3" xfId="26154" xr:uid="{00000000-0005-0000-0000-00002A660000}"/>
    <cellStyle name="Normal 44 2 3 4 3 5" xfId="21141" xr:uid="{00000000-0005-0000-0000-000095520000}"/>
    <cellStyle name="Normal 44 2 3 4 4" xfId="12731" xr:uid="{00000000-0005-0000-0000-0000BB310000}"/>
    <cellStyle name="Normal 44 2 3 4 4 3" xfId="27829" xr:uid="{00000000-0005-0000-0000-0000B56C0000}"/>
    <cellStyle name="Normal 44 2 3 4 5" xfId="7710" xr:uid="{00000000-0005-0000-0000-00001E1E0000}"/>
    <cellStyle name="Normal 44 2 3 4 5 3" xfId="22812" xr:uid="{00000000-0005-0000-0000-00001C590000}"/>
    <cellStyle name="Normal 44 2 3 4 7" xfId="17799" xr:uid="{00000000-0005-0000-0000-000087450000}"/>
    <cellStyle name="Normal 44 2 3 5" xfId="3492" xr:uid="{00000000-0005-0000-0000-0000A40D0000}"/>
    <cellStyle name="Normal 44 2 3 5 2" xfId="13566" xr:uid="{00000000-0005-0000-0000-0000FE340000}"/>
    <cellStyle name="Normal 44 2 3 5 2 3" xfId="28664" xr:uid="{00000000-0005-0000-0000-0000F86F0000}"/>
    <cellStyle name="Normal 44 2 3 5 3" xfId="8546" xr:uid="{00000000-0005-0000-0000-000062210000}"/>
    <cellStyle name="Normal 44 2 3 5 3 3" xfId="23647" xr:uid="{00000000-0005-0000-0000-00005F5C0000}"/>
    <cellStyle name="Normal 44 2 3 5 5" xfId="18634" xr:uid="{00000000-0005-0000-0000-0000CA480000}"/>
    <cellStyle name="Normal 44 2 3 6" xfId="5185" xr:uid="{00000000-0005-0000-0000-000041140000}"/>
    <cellStyle name="Normal 44 2 3 6 2" xfId="15237" xr:uid="{00000000-0005-0000-0000-0000853B0000}"/>
    <cellStyle name="Normal 44 2 3 6 2 3" xfId="30335" xr:uid="{00000000-0005-0000-0000-00007F760000}"/>
    <cellStyle name="Normal 44 2 3 6 3" xfId="10217" xr:uid="{00000000-0005-0000-0000-0000E9270000}"/>
    <cellStyle name="Normal 44 2 3 6 3 3" xfId="25318" xr:uid="{00000000-0005-0000-0000-0000E6620000}"/>
    <cellStyle name="Normal 44 2 3 6 5" xfId="20305" xr:uid="{00000000-0005-0000-0000-0000514F0000}"/>
    <cellStyle name="Normal 44 2 3 7" xfId="11895" xr:uid="{00000000-0005-0000-0000-0000772E0000}"/>
    <cellStyle name="Normal 44 2 3 7 3" xfId="26993" xr:uid="{00000000-0005-0000-0000-000071690000}"/>
    <cellStyle name="Normal 44 2 3 8" xfId="6874" xr:uid="{00000000-0005-0000-0000-0000DA1A0000}"/>
    <cellStyle name="Normal 44 2 3 8 3" xfId="21976" xr:uid="{00000000-0005-0000-0000-0000D8550000}"/>
    <cellStyle name="Normal 44 2 4" xfId="1899" xr:uid="{00000000-0005-0000-0000-00006B070000}"/>
    <cellStyle name="Normal 44 2 4 2" xfId="2322" xr:uid="{00000000-0005-0000-0000-000012090000}"/>
    <cellStyle name="Normal 44 2 4 2 2" xfId="3161" xr:uid="{00000000-0005-0000-0000-0000590C0000}"/>
    <cellStyle name="Normal 44 2 4 2 2 2" xfId="4851" xr:uid="{00000000-0005-0000-0000-0000F3120000}"/>
    <cellStyle name="Normal 44 2 4 2 2 2 2" xfId="14924" xr:uid="{00000000-0005-0000-0000-00004C3A0000}"/>
    <cellStyle name="Normal 44 2 4 2 2 2 2 3" xfId="30022" xr:uid="{00000000-0005-0000-0000-000046750000}"/>
    <cellStyle name="Normal 44 2 4 2 2 2 3" xfId="9904" xr:uid="{00000000-0005-0000-0000-0000B0260000}"/>
    <cellStyle name="Normal 44 2 4 2 2 2 3 3" xfId="25005" xr:uid="{00000000-0005-0000-0000-0000AD610000}"/>
    <cellStyle name="Normal 44 2 4 2 2 2 5" xfId="19992" xr:uid="{00000000-0005-0000-0000-0000184E0000}"/>
    <cellStyle name="Normal 44 2 4 2 2 3" xfId="6543" xr:uid="{00000000-0005-0000-0000-00008F190000}"/>
    <cellStyle name="Normal 44 2 4 2 2 3 2" xfId="16595" xr:uid="{00000000-0005-0000-0000-0000D3400000}"/>
    <cellStyle name="Normal 44 2 4 2 2 3 3" xfId="11575" xr:uid="{00000000-0005-0000-0000-0000372D0000}"/>
    <cellStyle name="Normal 44 2 4 2 2 3 3 3" xfId="26676" xr:uid="{00000000-0005-0000-0000-000034680000}"/>
    <cellStyle name="Normal 44 2 4 2 2 3 5" xfId="21663" xr:uid="{00000000-0005-0000-0000-00009F540000}"/>
    <cellStyle name="Normal 44 2 4 2 2 4" xfId="13253" xr:uid="{00000000-0005-0000-0000-0000C5330000}"/>
    <cellStyle name="Normal 44 2 4 2 2 4 3" xfId="28351" xr:uid="{00000000-0005-0000-0000-0000BF6E0000}"/>
    <cellStyle name="Normal 44 2 4 2 2 5" xfId="8232" xr:uid="{00000000-0005-0000-0000-000028200000}"/>
    <cellStyle name="Normal 44 2 4 2 2 5 3" xfId="23334" xr:uid="{00000000-0005-0000-0000-0000265B0000}"/>
    <cellStyle name="Normal 44 2 4 2 2 7" xfId="18321" xr:uid="{00000000-0005-0000-0000-000091470000}"/>
    <cellStyle name="Normal 44 2 4 2 3" xfId="4014" xr:uid="{00000000-0005-0000-0000-0000AE0F0000}"/>
    <cellStyle name="Normal 44 2 4 2 3 2" xfId="14088" xr:uid="{00000000-0005-0000-0000-000008370000}"/>
    <cellStyle name="Normal 44 2 4 2 3 2 3" xfId="29186" xr:uid="{00000000-0005-0000-0000-000002720000}"/>
    <cellStyle name="Normal 44 2 4 2 3 3" xfId="9068" xr:uid="{00000000-0005-0000-0000-00006C230000}"/>
    <cellStyle name="Normal 44 2 4 2 3 3 3" xfId="24169" xr:uid="{00000000-0005-0000-0000-0000695E0000}"/>
    <cellStyle name="Normal 44 2 4 2 3 5" xfId="19156" xr:uid="{00000000-0005-0000-0000-0000D44A0000}"/>
    <cellStyle name="Normal 44 2 4 2 4" xfId="5707" xr:uid="{00000000-0005-0000-0000-00004B160000}"/>
    <cellStyle name="Normal 44 2 4 2 4 2" xfId="15759" xr:uid="{00000000-0005-0000-0000-00008F3D0000}"/>
    <cellStyle name="Normal 44 2 4 2 4 2 3" xfId="30857" xr:uid="{00000000-0005-0000-0000-000089780000}"/>
    <cellStyle name="Normal 44 2 4 2 4 3" xfId="10739" xr:uid="{00000000-0005-0000-0000-0000F3290000}"/>
    <cellStyle name="Normal 44 2 4 2 4 3 3" xfId="25840" xr:uid="{00000000-0005-0000-0000-0000F0640000}"/>
    <cellStyle name="Normal 44 2 4 2 4 5" xfId="20827" xr:uid="{00000000-0005-0000-0000-00005B510000}"/>
    <cellStyle name="Normal 44 2 4 2 5" xfId="12417" xr:uid="{00000000-0005-0000-0000-000081300000}"/>
    <cellStyle name="Normal 44 2 4 2 5 3" xfId="27515" xr:uid="{00000000-0005-0000-0000-00007B6B0000}"/>
    <cellStyle name="Normal 44 2 4 2 6" xfId="7396" xr:uid="{00000000-0005-0000-0000-0000E41C0000}"/>
    <cellStyle name="Normal 44 2 4 2 6 3" xfId="22498" xr:uid="{00000000-0005-0000-0000-0000E2570000}"/>
    <cellStyle name="Normal 44 2 4 2 8" xfId="17485" xr:uid="{00000000-0005-0000-0000-00004D440000}"/>
    <cellStyle name="Normal 44 2 4 3" xfId="2743" xr:uid="{00000000-0005-0000-0000-0000B70A0000}"/>
    <cellStyle name="Normal 44 2 4 3 2" xfId="4433" xr:uid="{00000000-0005-0000-0000-000051110000}"/>
    <cellStyle name="Normal 44 2 4 3 2 2" xfId="14506" xr:uid="{00000000-0005-0000-0000-0000AA380000}"/>
    <cellStyle name="Normal 44 2 4 3 2 2 3" xfId="29604" xr:uid="{00000000-0005-0000-0000-0000A4730000}"/>
    <cellStyle name="Normal 44 2 4 3 2 3" xfId="9486" xr:uid="{00000000-0005-0000-0000-00000E250000}"/>
    <cellStyle name="Normal 44 2 4 3 2 3 3" xfId="24587" xr:uid="{00000000-0005-0000-0000-00000B600000}"/>
    <cellStyle name="Normal 44 2 4 3 2 5" xfId="19574" xr:uid="{00000000-0005-0000-0000-0000764C0000}"/>
    <cellStyle name="Normal 44 2 4 3 3" xfId="6125" xr:uid="{00000000-0005-0000-0000-0000ED170000}"/>
    <cellStyle name="Normal 44 2 4 3 3 2" xfId="16177" xr:uid="{00000000-0005-0000-0000-0000313F0000}"/>
    <cellStyle name="Normal 44 2 4 3 3 3" xfId="11157" xr:uid="{00000000-0005-0000-0000-0000952B0000}"/>
    <cellStyle name="Normal 44 2 4 3 3 3 3" xfId="26258" xr:uid="{00000000-0005-0000-0000-000092660000}"/>
    <cellStyle name="Normal 44 2 4 3 3 5" xfId="21245" xr:uid="{00000000-0005-0000-0000-0000FD520000}"/>
    <cellStyle name="Normal 44 2 4 3 4" xfId="12835" xr:uid="{00000000-0005-0000-0000-000023320000}"/>
    <cellStyle name="Normal 44 2 4 3 4 3" xfId="27933" xr:uid="{00000000-0005-0000-0000-00001D6D0000}"/>
    <cellStyle name="Normal 44 2 4 3 5" xfId="7814" xr:uid="{00000000-0005-0000-0000-0000861E0000}"/>
    <cellStyle name="Normal 44 2 4 3 5 3" xfId="22916" xr:uid="{00000000-0005-0000-0000-000084590000}"/>
    <cellStyle name="Normal 44 2 4 3 7" xfId="17903" xr:uid="{00000000-0005-0000-0000-0000EF450000}"/>
    <cellStyle name="Normal 44 2 4 4" xfId="3596" xr:uid="{00000000-0005-0000-0000-00000C0E0000}"/>
    <cellStyle name="Normal 44 2 4 4 2" xfId="13670" xr:uid="{00000000-0005-0000-0000-000066350000}"/>
    <cellStyle name="Normal 44 2 4 4 2 3" xfId="28768" xr:uid="{00000000-0005-0000-0000-000060700000}"/>
    <cellStyle name="Normal 44 2 4 4 3" xfId="8650" xr:uid="{00000000-0005-0000-0000-0000CA210000}"/>
    <cellStyle name="Normal 44 2 4 4 3 3" xfId="23751" xr:uid="{00000000-0005-0000-0000-0000C75C0000}"/>
    <cellStyle name="Normal 44 2 4 4 5" xfId="18738" xr:uid="{00000000-0005-0000-0000-000032490000}"/>
    <cellStyle name="Normal 44 2 4 5" xfId="5289" xr:uid="{00000000-0005-0000-0000-0000A9140000}"/>
    <cellStyle name="Normal 44 2 4 5 2" xfId="15341" xr:uid="{00000000-0005-0000-0000-0000ED3B0000}"/>
    <cellStyle name="Normal 44 2 4 5 2 3" xfId="30439" xr:uid="{00000000-0005-0000-0000-0000E7760000}"/>
    <cellStyle name="Normal 44 2 4 5 3" xfId="10321" xr:uid="{00000000-0005-0000-0000-000051280000}"/>
    <cellStyle name="Normal 44 2 4 5 3 3" xfId="25422" xr:uid="{00000000-0005-0000-0000-00004E630000}"/>
    <cellStyle name="Normal 44 2 4 5 5" xfId="20409" xr:uid="{00000000-0005-0000-0000-0000B94F0000}"/>
    <cellStyle name="Normal 44 2 4 6" xfId="11999" xr:uid="{00000000-0005-0000-0000-0000DF2E0000}"/>
    <cellStyle name="Normal 44 2 4 6 3" xfId="27097" xr:uid="{00000000-0005-0000-0000-0000D9690000}"/>
    <cellStyle name="Normal 44 2 4 7" xfId="6978" xr:uid="{00000000-0005-0000-0000-0000421B0000}"/>
    <cellStyle name="Normal 44 2 4 7 3" xfId="22080" xr:uid="{00000000-0005-0000-0000-000040560000}"/>
    <cellStyle name="Normal 44 2 4 9" xfId="17067" xr:uid="{00000000-0005-0000-0000-0000AB420000}"/>
    <cellStyle name="Normal 44 2 5" xfId="2112" xr:uid="{00000000-0005-0000-0000-000040080000}"/>
    <cellStyle name="Normal 44 2 5 2" xfId="2953" xr:uid="{00000000-0005-0000-0000-0000890B0000}"/>
    <cellStyle name="Normal 44 2 5 2 2" xfId="4643" xr:uid="{00000000-0005-0000-0000-000023120000}"/>
    <cellStyle name="Normal 44 2 5 2 2 2" xfId="14716" xr:uid="{00000000-0005-0000-0000-00007C390000}"/>
    <cellStyle name="Normal 44 2 5 2 2 2 3" xfId="29814" xr:uid="{00000000-0005-0000-0000-000076740000}"/>
    <cellStyle name="Normal 44 2 5 2 2 3" xfId="9696" xr:uid="{00000000-0005-0000-0000-0000E0250000}"/>
    <cellStyle name="Normal 44 2 5 2 2 3 3" xfId="24797" xr:uid="{00000000-0005-0000-0000-0000DD600000}"/>
    <cellStyle name="Normal 44 2 5 2 2 5" xfId="19784" xr:uid="{00000000-0005-0000-0000-0000484D0000}"/>
    <cellStyle name="Normal 44 2 5 2 3" xfId="6335" xr:uid="{00000000-0005-0000-0000-0000BF180000}"/>
    <cellStyle name="Normal 44 2 5 2 3 2" xfId="16387" xr:uid="{00000000-0005-0000-0000-000003400000}"/>
    <cellStyle name="Normal 44 2 5 2 3 3" xfId="11367" xr:uid="{00000000-0005-0000-0000-0000672C0000}"/>
    <cellStyle name="Normal 44 2 5 2 3 3 3" xfId="26468" xr:uid="{00000000-0005-0000-0000-000064670000}"/>
    <cellStyle name="Normal 44 2 5 2 3 5" xfId="21455" xr:uid="{00000000-0005-0000-0000-0000CF530000}"/>
    <cellStyle name="Normal 44 2 5 2 4" xfId="13045" xr:uid="{00000000-0005-0000-0000-0000F5320000}"/>
    <cellStyle name="Normal 44 2 5 2 4 3" xfId="28143" xr:uid="{00000000-0005-0000-0000-0000EF6D0000}"/>
    <cellStyle name="Normal 44 2 5 2 5" xfId="8024" xr:uid="{00000000-0005-0000-0000-0000581F0000}"/>
    <cellStyle name="Normal 44 2 5 2 5 3" xfId="23126" xr:uid="{00000000-0005-0000-0000-0000565A0000}"/>
    <cellStyle name="Normal 44 2 5 2 7" xfId="18113" xr:uid="{00000000-0005-0000-0000-0000C1460000}"/>
    <cellStyle name="Normal 44 2 5 3" xfId="3806" xr:uid="{00000000-0005-0000-0000-0000DE0E0000}"/>
    <cellStyle name="Normal 44 2 5 3 2" xfId="13880" xr:uid="{00000000-0005-0000-0000-000038360000}"/>
    <cellStyle name="Normal 44 2 5 3 2 3" xfId="28978" xr:uid="{00000000-0005-0000-0000-000032710000}"/>
    <cellStyle name="Normal 44 2 5 3 3" xfId="8860" xr:uid="{00000000-0005-0000-0000-00009C220000}"/>
    <cellStyle name="Normal 44 2 5 3 3 3" xfId="23961" xr:uid="{00000000-0005-0000-0000-0000995D0000}"/>
    <cellStyle name="Normal 44 2 5 3 5" xfId="18948" xr:uid="{00000000-0005-0000-0000-0000044A0000}"/>
    <cellStyle name="Normal 44 2 5 4" xfId="5499" xr:uid="{00000000-0005-0000-0000-00007B150000}"/>
    <cellStyle name="Normal 44 2 5 4 2" xfId="15551" xr:uid="{00000000-0005-0000-0000-0000BF3C0000}"/>
    <cellStyle name="Normal 44 2 5 4 2 3" xfId="30649" xr:uid="{00000000-0005-0000-0000-0000B9770000}"/>
    <cellStyle name="Normal 44 2 5 4 3" xfId="10531" xr:uid="{00000000-0005-0000-0000-000023290000}"/>
    <cellStyle name="Normal 44 2 5 4 3 3" xfId="25632" xr:uid="{00000000-0005-0000-0000-000020640000}"/>
    <cellStyle name="Normal 44 2 5 4 5" xfId="20619" xr:uid="{00000000-0005-0000-0000-00008B500000}"/>
    <cellStyle name="Normal 44 2 5 5" xfId="12209" xr:uid="{00000000-0005-0000-0000-0000B12F0000}"/>
    <cellStyle name="Normal 44 2 5 5 3" xfId="27307" xr:uid="{00000000-0005-0000-0000-0000AB6A0000}"/>
    <cellStyle name="Normal 44 2 5 6" xfId="7188" xr:uid="{00000000-0005-0000-0000-0000141C0000}"/>
    <cellStyle name="Normal 44 2 5 6 3" xfId="22290" xr:uid="{00000000-0005-0000-0000-000012570000}"/>
    <cellStyle name="Normal 44 2 5 8" xfId="17277" xr:uid="{00000000-0005-0000-0000-00007D430000}"/>
    <cellStyle name="Normal 44 2 6" xfId="2533" xr:uid="{00000000-0005-0000-0000-0000E5090000}"/>
    <cellStyle name="Normal 44 2 6 2" xfId="4225" xr:uid="{00000000-0005-0000-0000-000081100000}"/>
    <cellStyle name="Normal 44 2 6 2 2" xfId="14298" xr:uid="{00000000-0005-0000-0000-0000DA370000}"/>
    <cellStyle name="Normal 44 2 6 2 2 3" xfId="29396" xr:uid="{00000000-0005-0000-0000-0000D4720000}"/>
    <cellStyle name="Normal 44 2 6 2 3" xfId="9278" xr:uid="{00000000-0005-0000-0000-00003E240000}"/>
    <cellStyle name="Normal 44 2 6 2 3 3" xfId="24379" xr:uid="{00000000-0005-0000-0000-00003B5F0000}"/>
    <cellStyle name="Normal 44 2 6 2 5" xfId="19366" xr:uid="{00000000-0005-0000-0000-0000A64B0000}"/>
    <cellStyle name="Normal 44 2 6 3" xfId="5917" xr:uid="{00000000-0005-0000-0000-00001D170000}"/>
    <cellStyle name="Normal 44 2 6 3 2" xfId="15969" xr:uid="{00000000-0005-0000-0000-0000613E0000}"/>
    <cellStyle name="Normal 44 2 6 3 3" xfId="10949" xr:uid="{00000000-0005-0000-0000-0000C52A0000}"/>
    <cellStyle name="Normal 44 2 6 3 3 3" xfId="26050" xr:uid="{00000000-0005-0000-0000-0000C2650000}"/>
    <cellStyle name="Normal 44 2 6 3 5" xfId="21037" xr:uid="{00000000-0005-0000-0000-00002D520000}"/>
    <cellStyle name="Normal 44 2 6 4" xfId="12627" xr:uid="{00000000-0005-0000-0000-000053310000}"/>
    <cellStyle name="Normal 44 2 6 4 3" xfId="27725" xr:uid="{00000000-0005-0000-0000-00004D6C0000}"/>
    <cellStyle name="Normal 44 2 6 5" xfId="7606" xr:uid="{00000000-0005-0000-0000-0000B61D0000}"/>
    <cellStyle name="Normal 44 2 6 5 3" xfId="22708" xr:uid="{00000000-0005-0000-0000-0000B4580000}"/>
    <cellStyle name="Normal 44 2 6 7" xfId="17695" xr:uid="{00000000-0005-0000-0000-00001F450000}"/>
    <cellStyle name="Normal 44 2 7" xfId="3384" xr:uid="{00000000-0005-0000-0000-0000380D0000}"/>
    <cellStyle name="Normal 44 2 7 2" xfId="13462" xr:uid="{00000000-0005-0000-0000-000096340000}"/>
    <cellStyle name="Normal 44 2 7 2 3" xfId="28560" xr:uid="{00000000-0005-0000-0000-0000906F0000}"/>
    <cellStyle name="Normal 44 2 7 3" xfId="8442" xr:uid="{00000000-0005-0000-0000-0000FA200000}"/>
    <cellStyle name="Normal 44 2 7 3 3" xfId="23543" xr:uid="{00000000-0005-0000-0000-0000F75B0000}"/>
    <cellStyle name="Normal 44 2 7 5" xfId="18530" xr:uid="{00000000-0005-0000-0000-000062480000}"/>
    <cellStyle name="Normal 44 2 8" xfId="5078" xr:uid="{00000000-0005-0000-0000-0000D6130000}"/>
    <cellStyle name="Normal 44 2 8 2" xfId="15133" xr:uid="{00000000-0005-0000-0000-00001D3B0000}"/>
    <cellStyle name="Normal 44 2 8 2 3" xfId="30231" xr:uid="{00000000-0005-0000-0000-000017760000}"/>
    <cellStyle name="Normal 44 2 8 3" xfId="10113" xr:uid="{00000000-0005-0000-0000-000081270000}"/>
    <cellStyle name="Normal 44 2 8 3 3" xfId="25214" xr:uid="{00000000-0005-0000-0000-00007E620000}"/>
    <cellStyle name="Normal 44 2 8 5" xfId="20201" xr:uid="{00000000-0005-0000-0000-0000E94E0000}"/>
    <cellStyle name="Normal 44 2 9" xfId="11789" xr:uid="{00000000-0005-0000-0000-00000D2E0000}"/>
    <cellStyle name="Normal 44 2 9 3" xfId="26889" xr:uid="{00000000-0005-0000-0000-000009690000}"/>
    <cellStyle name="Normal 45" xfId="971" xr:uid="{00000000-0005-0000-0000-0000CB030000}"/>
    <cellStyle name="Normal 45 2" xfId="1445" xr:uid="{00000000-0005-0000-0000-0000A5050000}"/>
    <cellStyle name="Normal 45 2 10" xfId="6769" xr:uid="{00000000-0005-0000-0000-0000711A0000}"/>
    <cellStyle name="Normal 45 2 10 3" xfId="21873" xr:uid="{00000000-0005-0000-0000-000071550000}"/>
    <cellStyle name="Normal 45 2 12" xfId="16858" xr:uid="{00000000-0005-0000-0000-0000DA410000}"/>
    <cellStyle name="Normal 45 2 2" xfId="1733" xr:uid="{00000000-0005-0000-0000-0000C5060000}"/>
    <cellStyle name="Normal 45 2 2 11" xfId="16912" xr:uid="{00000000-0005-0000-0000-000010420000}"/>
    <cellStyle name="Normal 45 2 2 2" xfId="1841" xr:uid="{00000000-0005-0000-0000-000031070000}"/>
    <cellStyle name="Normal 45 2 2 2 10" xfId="17016" xr:uid="{00000000-0005-0000-0000-000078420000}"/>
    <cellStyle name="Normal 45 2 2 2 2" xfId="2058" xr:uid="{00000000-0005-0000-0000-00000A080000}"/>
    <cellStyle name="Normal 45 2 2 2 2 2" xfId="2479" xr:uid="{00000000-0005-0000-0000-0000AF090000}"/>
    <cellStyle name="Normal 45 2 2 2 2 2 2" xfId="3318" xr:uid="{00000000-0005-0000-0000-0000F60C0000}"/>
    <cellStyle name="Normal 45 2 2 2 2 2 2 2" xfId="5008" xr:uid="{00000000-0005-0000-0000-000090130000}"/>
    <cellStyle name="Normal 45 2 2 2 2 2 2 2 2" xfId="15081" xr:uid="{00000000-0005-0000-0000-0000E93A0000}"/>
    <cellStyle name="Normal 45 2 2 2 2 2 2 2 2 3" xfId="30179" xr:uid="{00000000-0005-0000-0000-0000E3750000}"/>
    <cellStyle name="Normal 45 2 2 2 2 2 2 2 3" xfId="10061" xr:uid="{00000000-0005-0000-0000-00004D270000}"/>
    <cellStyle name="Normal 45 2 2 2 2 2 2 2 3 3" xfId="25162" xr:uid="{00000000-0005-0000-0000-00004A620000}"/>
    <cellStyle name="Normal 45 2 2 2 2 2 2 2 5" xfId="20149" xr:uid="{00000000-0005-0000-0000-0000B54E0000}"/>
    <cellStyle name="Normal 45 2 2 2 2 2 2 3" xfId="6700" xr:uid="{00000000-0005-0000-0000-00002C1A0000}"/>
    <cellStyle name="Normal 45 2 2 2 2 2 2 3 2" xfId="16752" xr:uid="{00000000-0005-0000-0000-000070410000}"/>
    <cellStyle name="Normal 45 2 2 2 2 2 2 3 3" xfId="11732" xr:uid="{00000000-0005-0000-0000-0000D42D0000}"/>
    <cellStyle name="Normal 45 2 2 2 2 2 2 3 3 3" xfId="26833" xr:uid="{00000000-0005-0000-0000-0000D1680000}"/>
    <cellStyle name="Normal 45 2 2 2 2 2 2 3 5" xfId="21820" xr:uid="{00000000-0005-0000-0000-00003C550000}"/>
    <cellStyle name="Normal 45 2 2 2 2 2 2 4" xfId="13410" xr:uid="{00000000-0005-0000-0000-000062340000}"/>
    <cellStyle name="Normal 45 2 2 2 2 2 2 4 3" xfId="28508" xr:uid="{00000000-0005-0000-0000-00005C6F0000}"/>
    <cellStyle name="Normal 45 2 2 2 2 2 2 5" xfId="8389" xr:uid="{00000000-0005-0000-0000-0000C5200000}"/>
    <cellStyle name="Normal 45 2 2 2 2 2 2 5 3" xfId="23491" xr:uid="{00000000-0005-0000-0000-0000C35B0000}"/>
    <cellStyle name="Normal 45 2 2 2 2 2 2 7" xfId="18478" xr:uid="{00000000-0005-0000-0000-00002E480000}"/>
    <cellStyle name="Normal 45 2 2 2 2 2 3" xfId="4171" xr:uid="{00000000-0005-0000-0000-00004B100000}"/>
    <cellStyle name="Normal 45 2 2 2 2 2 3 2" xfId="14245" xr:uid="{00000000-0005-0000-0000-0000A5370000}"/>
    <cellStyle name="Normal 45 2 2 2 2 2 3 2 3" xfId="29343" xr:uid="{00000000-0005-0000-0000-00009F720000}"/>
    <cellStyle name="Normal 45 2 2 2 2 2 3 3" xfId="9225" xr:uid="{00000000-0005-0000-0000-000009240000}"/>
    <cellStyle name="Normal 45 2 2 2 2 2 3 3 3" xfId="24326" xr:uid="{00000000-0005-0000-0000-0000065F0000}"/>
    <cellStyle name="Normal 45 2 2 2 2 2 3 5" xfId="19313" xr:uid="{00000000-0005-0000-0000-0000714B0000}"/>
    <cellStyle name="Normal 45 2 2 2 2 2 4" xfId="5864" xr:uid="{00000000-0005-0000-0000-0000E8160000}"/>
    <cellStyle name="Normal 45 2 2 2 2 2 4 2" xfId="15916" xr:uid="{00000000-0005-0000-0000-00002C3E0000}"/>
    <cellStyle name="Normal 45 2 2 2 2 2 4 3" xfId="10896" xr:uid="{00000000-0005-0000-0000-0000902A0000}"/>
    <cellStyle name="Normal 45 2 2 2 2 2 4 3 3" xfId="25997" xr:uid="{00000000-0005-0000-0000-00008D650000}"/>
    <cellStyle name="Normal 45 2 2 2 2 2 4 5" xfId="20984" xr:uid="{00000000-0005-0000-0000-0000F8510000}"/>
    <cellStyle name="Normal 45 2 2 2 2 2 5" xfId="12574" xr:uid="{00000000-0005-0000-0000-00001E310000}"/>
    <cellStyle name="Normal 45 2 2 2 2 2 5 3" xfId="27672" xr:uid="{00000000-0005-0000-0000-0000186C0000}"/>
    <cellStyle name="Normal 45 2 2 2 2 2 6" xfId="7553" xr:uid="{00000000-0005-0000-0000-0000811D0000}"/>
    <cellStyle name="Normal 45 2 2 2 2 2 6 3" xfId="22655" xr:uid="{00000000-0005-0000-0000-00007F580000}"/>
    <cellStyle name="Normal 45 2 2 2 2 2 8" xfId="17642" xr:uid="{00000000-0005-0000-0000-0000EA440000}"/>
    <cellStyle name="Normal 45 2 2 2 2 3" xfId="2900" xr:uid="{00000000-0005-0000-0000-0000540B0000}"/>
    <cellStyle name="Normal 45 2 2 2 2 3 2" xfId="4590" xr:uid="{00000000-0005-0000-0000-0000EE110000}"/>
    <cellStyle name="Normal 45 2 2 2 2 3 2 2" xfId="14663" xr:uid="{00000000-0005-0000-0000-000047390000}"/>
    <cellStyle name="Normal 45 2 2 2 2 3 2 2 3" xfId="29761" xr:uid="{00000000-0005-0000-0000-000041740000}"/>
    <cellStyle name="Normal 45 2 2 2 2 3 2 3" xfId="9643" xr:uid="{00000000-0005-0000-0000-0000AB250000}"/>
    <cellStyle name="Normal 45 2 2 2 2 3 2 3 3" xfId="24744" xr:uid="{00000000-0005-0000-0000-0000A8600000}"/>
    <cellStyle name="Normal 45 2 2 2 2 3 2 5" xfId="19731" xr:uid="{00000000-0005-0000-0000-0000134D0000}"/>
    <cellStyle name="Normal 45 2 2 2 2 3 3" xfId="6282" xr:uid="{00000000-0005-0000-0000-00008A180000}"/>
    <cellStyle name="Normal 45 2 2 2 2 3 3 2" xfId="16334" xr:uid="{00000000-0005-0000-0000-0000CE3F0000}"/>
    <cellStyle name="Normal 45 2 2 2 2 3 3 3" xfId="11314" xr:uid="{00000000-0005-0000-0000-0000322C0000}"/>
    <cellStyle name="Normal 45 2 2 2 2 3 3 3 3" xfId="26415" xr:uid="{00000000-0005-0000-0000-00002F670000}"/>
    <cellStyle name="Normal 45 2 2 2 2 3 3 5" xfId="21402" xr:uid="{00000000-0005-0000-0000-00009A530000}"/>
    <cellStyle name="Normal 45 2 2 2 2 3 4" xfId="12992" xr:uid="{00000000-0005-0000-0000-0000C0320000}"/>
    <cellStyle name="Normal 45 2 2 2 2 3 4 3" xfId="28090" xr:uid="{00000000-0005-0000-0000-0000BA6D0000}"/>
    <cellStyle name="Normal 45 2 2 2 2 3 5" xfId="7971" xr:uid="{00000000-0005-0000-0000-0000231F0000}"/>
    <cellStyle name="Normal 45 2 2 2 2 3 5 3" xfId="23073" xr:uid="{00000000-0005-0000-0000-0000215A0000}"/>
    <cellStyle name="Normal 45 2 2 2 2 3 7" xfId="18060" xr:uid="{00000000-0005-0000-0000-00008C460000}"/>
    <cellStyle name="Normal 45 2 2 2 2 4" xfId="3753" xr:uid="{00000000-0005-0000-0000-0000A90E0000}"/>
    <cellStyle name="Normal 45 2 2 2 2 4 2" xfId="13827" xr:uid="{00000000-0005-0000-0000-000003360000}"/>
    <cellStyle name="Normal 45 2 2 2 2 4 2 3" xfId="28925" xr:uid="{00000000-0005-0000-0000-0000FD700000}"/>
    <cellStyle name="Normal 45 2 2 2 2 4 3" xfId="8807" xr:uid="{00000000-0005-0000-0000-000067220000}"/>
    <cellStyle name="Normal 45 2 2 2 2 4 3 3" xfId="23908" xr:uid="{00000000-0005-0000-0000-0000645D0000}"/>
    <cellStyle name="Normal 45 2 2 2 2 4 5" xfId="18895" xr:uid="{00000000-0005-0000-0000-0000CF490000}"/>
    <cellStyle name="Normal 45 2 2 2 2 5" xfId="5446" xr:uid="{00000000-0005-0000-0000-000046150000}"/>
    <cellStyle name="Normal 45 2 2 2 2 5 2" xfId="15498" xr:uid="{00000000-0005-0000-0000-00008A3C0000}"/>
    <cellStyle name="Normal 45 2 2 2 2 5 2 3" xfId="30596" xr:uid="{00000000-0005-0000-0000-000084770000}"/>
    <cellStyle name="Normal 45 2 2 2 2 5 3" xfId="10478" xr:uid="{00000000-0005-0000-0000-0000EE280000}"/>
    <cellStyle name="Normal 45 2 2 2 2 5 3 3" xfId="25579" xr:uid="{00000000-0005-0000-0000-0000EB630000}"/>
    <cellStyle name="Normal 45 2 2 2 2 5 5" xfId="20566" xr:uid="{00000000-0005-0000-0000-000056500000}"/>
    <cellStyle name="Normal 45 2 2 2 2 6" xfId="12156" xr:uid="{00000000-0005-0000-0000-00007C2F0000}"/>
    <cellStyle name="Normal 45 2 2 2 2 6 3" xfId="27254" xr:uid="{00000000-0005-0000-0000-0000766A0000}"/>
    <cellStyle name="Normal 45 2 2 2 2 7" xfId="7135" xr:uid="{00000000-0005-0000-0000-0000DF1B0000}"/>
    <cellStyle name="Normal 45 2 2 2 2 7 3" xfId="22237" xr:uid="{00000000-0005-0000-0000-0000DD560000}"/>
    <cellStyle name="Normal 45 2 2 2 2 9" xfId="17224" xr:uid="{00000000-0005-0000-0000-000048430000}"/>
    <cellStyle name="Normal 45 2 2 2 3" xfId="2271" xr:uid="{00000000-0005-0000-0000-0000DF080000}"/>
    <cellStyle name="Normal 45 2 2 2 3 2" xfId="3110" xr:uid="{00000000-0005-0000-0000-0000260C0000}"/>
    <cellStyle name="Normal 45 2 2 2 3 2 2" xfId="4800" xr:uid="{00000000-0005-0000-0000-0000C0120000}"/>
    <cellStyle name="Normal 45 2 2 2 3 2 2 2" xfId="14873" xr:uid="{00000000-0005-0000-0000-0000193A0000}"/>
    <cellStyle name="Normal 45 2 2 2 3 2 2 2 3" xfId="29971" xr:uid="{00000000-0005-0000-0000-000013750000}"/>
    <cellStyle name="Normal 45 2 2 2 3 2 2 3" xfId="9853" xr:uid="{00000000-0005-0000-0000-00007D260000}"/>
    <cellStyle name="Normal 45 2 2 2 3 2 2 3 3" xfId="24954" xr:uid="{00000000-0005-0000-0000-00007A610000}"/>
    <cellStyle name="Normal 45 2 2 2 3 2 2 5" xfId="19941" xr:uid="{00000000-0005-0000-0000-0000E54D0000}"/>
    <cellStyle name="Normal 45 2 2 2 3 2 3" xfId="6492" xr:uid="{00000000-0005-0000-0000-00005C190000}"/>
    <cellStyle name="Normal 45 2 2 2 3 2 3 2" xfId="16544" xr:uid="{00000000-0005-0000-0000-0000A0400000}"/>
    <cellStyle name="Normal 45 2 2 2 3 2 3 3" xfId="11524" xr:uid="{00000000-0005-0000-0000-0000042D0000}"/>
    <cellStyle name="Normal 45 2 2 2 3 2 3 3 3" xfId="26625" xr:uid="{00000000-0005-0000-0000-000001680000}"/>
    <cellStyle name="Normal 45 2 2 2 3 2 3 5" xfId="21612" xr:uid="{00000000-0005-0000-0000-00006C540000}"/>
    <cellStyle name="Normal 45 2 2 2 3 2 4" xfId="13202" xr:uid="{00000000-0005-0000-0000-000092330000}"/>
    <cellStyle name="Normal 45 2 2 2 3 2 4 3" xfId="28300" xr:uid="{00000000-0005-0000-0000-00008C6E0000}"/>
    <cellStyle name="Normal 45 2 2 2 3 2 5" xfId="8181" xr:uid="{00000000-0005-0000-0000-0000F51F0000}"/>
    <cellStyle name="Normal 45 2 2 2 3 2 5 3" xfId="23283" xr:uid="{00000000-0005-0000-0000-0000F35A0000}"/>
    <cellStyle name="Normal 45 2 2 2 3 2 7" xfId="18270" xr:uid="{00000000-0005-0000-0000-00005E470000}"/>
    <cellStyle name="Normal 45 2 2 2 3 3" xfId="3963" xr:uid="{00000000-0005-0000-0000-00007B0F0000}"/>
    <cellStyle name="Normal 45 2 2 2 3 3 2" xfId="14037" xr:uid="{00000000-0005-0000-0000-0000D5360000}"/>
    <cellStyle name="Normal 45 2 2 2 3 3 2 3" xfId="29135" xr:uid="{00000000-0005-0000-0000-0000CF710000}"/>
    <cellStyle name="Normal 45 2 2 2 3 3 3" xfId="9017" xr:uid="{00000000-0005-0000-0000-000039230000}"/>
    <cellStyle name="Normal 45 2 2 2 3 3 3 3" xfId="24118" xr:uid="{00000000-0005-0000-0000-0000365E0000}"/>
    <cellStyle name="Normal 45 2 2 2 3 3 5" xfId="19105" xr:uid="{00000000-0005-0000-0000-0000A14A0000}"/>
    <cellStyle name="Normal 45 2 2 2 3 4" xfId="5656" xr:uid="{00000000-0005-0000-0000-000018160000}"/>
    <cellStyle name="Normal 45 2 2 2 3 4 2" xfId="15708" xr:uid="{00000000-0005-0000-0000-00005C3D0000}"/>
    <cellStyle name="Normal 45 2 2 2 3 4 2 3" xfId="30806" xr:uid="{00000000-0005-0000-0000-000056780000}"/>
    <cellStyle name="Normal 45 2 2 2 3 4 3" xfId="10688" xr:uid="{00000000-0005-0000-0000-0000C0290000}"/>
    <cellStyle name="Normal 45 2 2 2 3 4 3 3" xfId="25789" xr:uid="{00000000-0005-0000-0000-0000BD640000}"/>
    <cellStyle name="Normal 45 2 2 2 3 4 5" xfId="20776" xr:uid="{00000000-0005-0000-0000-000028510000}"/>
    <cellStyle name="Normal 45 2 2 2 3 5" xfId="12366" xr:uid="{00000000-0005-0000-0000-00004E300000}"/>
    <cellStyle name="Normal 45 2 2 2 3 5 3" xfId="27464" xr:uid="{00000000-0005-0000-0000-0000486B0000}"/>
    <cellStyle name="Normal 45 2 2 2 3 6" xfId="7345" xr:uid="{00000000-0005-0000-0000-0000B11C0000}"/>
    <cellStyle name="Normal 45 2 2 2 3 6 3" xfId="22447" xr:uid="{00000000-0005-0000-0000-0000AF570000}"/>
    <cellStyle name="Normal 45 2 2 2 3 8" xfId="17434" xr:uid="{00000000-0005-0000-0000-00001A440000}"/>
    <cellStyle name="Normal 45 2 2 2 4" xfId="2692" xr:uid="{00000000-0005-0000-0000-0000840A0000}"/>
    <cellStyle name="Normal 45 2 2 2 4 2" xfId="4382" xr:uid="{00000000-0005-0000-0000-00001E110000}"/>
    <cellStyle name="Normal 45 2 2 2 4 2 2" xfId="14455" xr:uid="{00000000-0005-0000-0000-000077380000}"/>
    <cellStyle name="Normal 45 2 2 2 4 2 2 3" xfId="29553" xr:uid="{00000000-0005-0000-0000-000071730000}"/>
    <cellStyle name="Normal 45 2 2 2 4 2 3" xfId="9435" xr:uid="{00000000-0005-0000-0000-0000DB240000}"/>
    <cellStyle name="Normal 45 2 2 2 4 2 3 3" xfId="24536" xr:uid="{00000000-0005-0000-0000-0000D85F0000}"/>
    <cellStyle name="Normal 45 2 2 2 4 2 5" xfId="19523" xr:uid="{00000000-0005-0000-0000-0000434C0000}"/>
    <cellStyle name="Normal 45 2 2 2 4 3" xfId="6074" xr:uid="{00000000-0005-0000-0000-0000BA170000}"/>
    <cellStyle name="Normal 45 2 2 2 4 3 2" xfId="16126" xr:uid="{00000000-0005-0000-0000-0000FE3E0000}"/>
    <cellStyle name="Normal 45 2 2 2 4 3 3" xfId="11106" xr:uid="{00000000-0005-0000-0000-0000622B0000}"/>
    <cellStyle name="Normal 45 2 2 2 4 3 3 3" xfId="26207" xr:uid="{00000000-0005-0000-0000-00005F660000}"/>
    <cellStyle name="Normal 45 2 2 2 4 3 5" xfId="21194" xr:uid="{00000000-0005-0000-0000-0000CA520000}"/>
    <cellStyle name="Normal 45 2 2 2 4 4" xfId="12784" xr:uid="{00000000-0005-0000-0000-0000F0310000}"/>
    <cellStyle name="Normal 45 2 2 2 4 4 3" xfId="27882" xr:uid="{00000000-0005-0000-0000-0000EA6C0000}"/>
    <cellStyle name="Normal 45 2 2 2 4 5" xfId="7763" xr:uid="{00000000-0005-0000-0000-0000531E0000}"/>
    <cellStyle name="Normal 45 2 2 2 4 5 3" xfId="22865" xr:uid="{00000000-0005-0000-0000-000051590000}"/>
    <cellStyle name="Normal 45 2 2 2 4 7" xfId="17852" xr:uid="{00000000-0005-0000-0000-0000BC450000}"/>
    <cellStyle name="Normal 45 2 2 2 5" xfId="3545" xr:uid="{00000000-0005-0000-0000-0000D90D0000}"/>
    <cellStyle name="Normal 45 2 2 2 5 2" xfId="13619" xr:uid="{00000000-0005-0000-0000-000033350000}"/>
    <cellStyle name="Normal 45 2 2 2 5 2 3" xfId="28717" xr:uid="{00000000-0005-0000-0000-00002D700000}"/>
    <cellStyle name="Normal 45 2 2 2 5 3" xfId="8599" xr:uid="{00000000-0005-0000-0000-000097210000}"/>
    <cellStyle name="Normal 45 2 2 2 5 3 3" xfId="23700" xr:uid="{00000000-0005-0000-0000-0000945C0000}"/>
    <cellStyle name="Normal 45 2 2 2 5 5" xfId="18687" xr:uid="{00000000-0005-0000-0000-0000FF480000}"/>
    <cellStyle name="Normal 45 2 2 2 6" xfId="5238" xr:uid="{00000000-0005-0000-0000-000076140000}"/>
    <cellStyle name="Normal 45 2 2 2 6 2" xfId="15290" xr:uid="{00000000-0005-0000-0000-0000BA3B0000}"/>
    <cellStyle name="Normal 45 2 2 2 6 2 3" xfId="30388" xr:uid="{00000000-0005-0000-0000-0000B4760000}"/>
    <cellStyle name="Normal 45 2 2 2 6 3" xfId="10270" xr:uid="{00000000-0005-0000-0000-00001E280000}"/>
    <cellStyle name="Normal 45 2 2 2 6 3 3" xfId="25371" xr:uid="{00000000-0005-0000-0000-00001B630000}"/>
    <cellStyle name="Normal 45 2 2 2 6 5" xfId="20358" xr:uid="{00000000-0005-0000-0000-0000864F0000}"/>
    <cellStyle name="Normal 45 2 2 2 7" xfId="11948" xr:uid="{00000000-0005-0000-0000-0000AC2E0000}"/>
    <cellStyle name="Normal 45 2 2 2 7 3" xfId="27046" xr:uid="{00000000-0005-0000-0000-0000A6690000}"/>
    <cellStyle name="Normal 45 2 2 2 8" xfId="6927" xr:uid="{00000000-0005-0000-0000-00000F1B0000}"/>
    <cellStyle name="Normal 45 2 2 2 8 3" xfId="22029" xr:uid="{00000000-0005-0000-0000-00000D560000}"/>
    <cellStyle name="Normal 45 2 2 3" xfId="1954" xr:uid="{00000000-0005-0000-0000-0000A2070000}"/>
    <cellStyle name="Normal 45 2 2 3 2" xfId="2375" xr:uid="{00000000-0005-0000-0000-000047090000}"/>
    <cellStyle name="Normal 45 2 2 3 2 2" xfId="3214" xr:uid="{00000000-0005-0000-0000-00008E0C0000}"/>
    <cellStyle name="Normal 45 2 2 3 2 2 2" xfId="4904" xr:uid="{00000000-0005-0000-0000-000028130000}"/>
    <cellStyle name="Normal 45 2 2 3 2 2 2 2" xfId="14977" xr:uid="{00000000-0005-0000-0000-0000813A0000}"/>
    <cellStyle name="Normal 45 2 2 3 2 2 2 2 3" xfId="30075" xr:uid="{00000000-0005-0000-0000-00007B750000}"/>
    <cellStyle name="Normal 45 2 2 3 2 2 2 3" xfId="9957" xr:uid="{00000000-0005-0000-0000-0000E5260000}"/>
    <cellStyle name="Normal 45 2 2 3 2 2 2 3 3" xfId="25058" xr:uid="{00000000-0005-0000-0000-0000E2610000}"/>
    <cellStyle name="Normal 45 2 2 3 2 2 2 5" xfId="20045" xr:uid="{00000000-0005-0000-0000-00004D4E0000}"/>
    <cellStyle name="Normal 45 2 2 3 2 2 3" xfId="6596" xr:uid="{00000000-0005-0000-0000-0000C4190000}"/>
    <cellStyle name="Normal 45 2 2 3 2 2 3 2" xfId="16648" xr:uid="{00000000-0005-0000-0000-000008410000}"/>
    <cellStyle name="Normal 45 2 2 3 2 2 3 3" xfId="11628" xr:uid="{00000000-0005-0000-0000-00006C2D0000}"/>
    <cellStyle name="Normal 45 2 2 3 2 2 3 3 3" xfId="26729" xr:uid="{00000000-0005-0000-0000-000069680000}"/>
    <cellStyle name="Normal 45 2 2 3 2 2 3 5" xfId="21716" xr:uid="{00000000-0005-0000-0000-0000D4540000}"/>
    <cellStyle name="Normal 45 2 2 3 2 2 4" xfId="13306" xr:uid="{00000000-0005-0000-0000-0000FA330000}"/>
    <cellStyle name="Normal 45 2 2 3 2 2 4 3" xfId="28404" xr:uid="{00000000-0005-0000-0000-0000F46E0000}"/>
    <cellStyle name="Normal 45 2 2 3 2 2 5" xfId="8285" xr:uid="{00000000-0005-0000-0000-00005D200000}"/>
    <cellStyle name="Normal 45 2 2 3 2 2 5 3" xfId="23387" xr:uid="{00000000-0005-0000-0000-00005B5B0000}"/>
    <cellStyle name="Normal 45 2 2 3 2 2 7" xfId="18374" xr:uid="{00000000-0005-0000-0000-0000C6470000}"/>
    <cellStyle name="Normal 45 2 2 3 2 3" xfId="4067" xr:uid="{00000000-0005-0000-0000-0000E30F0000}"/>
    <cellStyle name="Normal 45 2 2 3 2 3 2" xfId="14141" xr:uid="{00000000-0005-0000-0000-00003D370000}"/>
    <cellStyle name="Normal 45 2 2 3 2 3 2 3" xfId="29239" xr:uid="{00000000-0005-0000-0000-000037720000}"/>
    <cellStyle name="Normal 45 2 2 3 2 3 3" xfId="9121" xr:uid="{00000000-0005-0000-0000-0000A1230000}"/>
    <cellStyle name="Normal 45 2 2 3 2 3 3 3" xfId="24222" xr:uid="{00000000-0005-0000-0000-00009E5E0000}"/>
    <cellStyle name="Normal 45 2 2 3 2 3 5" xfId="19209" xr:uid="{00000000-0005-0000-0000-0000094B0000}"/>
    <cellStyle name="Normal 45 2 2 3 2 4" xfId="5760" xr:uid="{00000000-0005-0000-0000-000080160000}"/>
    <cellStyle name="Normal 45 2 2 3 2 4 2" xfId="15812" xr:uid="{00000000-0005-0000-0000-0000C43D0000}"/>
    <cellStyle name="Normal 45 2 2 3 2 4 2 3" xfId="30910" xr:uid="{00000000-0005-0000-0000-0000BE780000}"/>
    <cellStyle name="Normal 45 2 2 3 2 4 3" xfId="10792" xr:uid="{00000000-0005-0000-0000-0000282A0000}"/>
    <cellStyle name="Normal 45 2 2 3 2 4 3 3" xfId="25893" xr:uid="{00000000-0005-0000-0000-000025650000}"/>
    <cellStyle name="Normal 45 2 2 3 2 4 5" xfId="20880" xr:uid="{00000000-0005-0000-0000-000090510000}"/>
    <cellStyle name="Normal 45 2 2 3 2 5" xfId="12470" xr:uid="{00000000-0005-0000-0000-0000B6300000}"/>
    <cellStyle name="Normal 45 2 2 3 2 5 3" xfId="27568" xr:uid="{00000000-0005-0000-0000-0000B06B0000}"/>
    <cellStyle name="Normal 45 2 2 3 2 6" xfId="7449" xr:uid="{00000000-0005-0000-0000-0000191D0000}"/>
    <cellStyle name="Normal 45 2 2 3 2 6 3" xfId="22551" xr:uid="{00000000-0005-0000-0000-000017580000}"/>
    <cellStyle name="Normal 45 2 2 3 2 8" xfId="17538" xr:uid="{00000000-0005-0000-0000-000082440000}"/>
    <cellStyle name="Normal 45 2 2 3 3" xfId="2796" xr:uid="{00000000-0005-0000-0000-0000EC0A0000}"/>
    <cellStyle name="Normal 45 2 2 3 3 2" xfId="4486" xr:uid="{00000000-0005-0000-0000-000086110000}"/>
    <cellStyle name="Normal 45 2 2 3 3 2 2" xfId="14559" xr:uid="{00000000-0005-0000-0000-0000DF380000}"/>
    <cellStyle name="Normal 45 2 2 3 3 2 2 3" xfId="29657" xr:uid="{00000000-0005-0000-0000-0000D9730000}"/>
    <cellStyle name="Normal 45 2 2 3 3 2 3" xfId="9539" xr:uid="{00000000-0005-0000-0000-000043250000}"/>
    <cellStyle name="Normal 45 2 2 3 3 2 3 3" xfId="24640" xr:uid="{00000000-0005-0000-0000-000040600000}"/>
    <cellStyle name="Normal 45 2 2 3 3 2 5" xfId="19627" xr:uid="{00000000-0005-0000-0000-0000AB4C0000}"/>
    <cellStyle name="Normal 45 2 2 3 3 3" xfId="6178" xr:uid="{00000000-0005-0000-0000-000022180000}"/>
    <cellStyle name="Normal 45 2 2 3 3 3 2" xfId="16230" xr:uid="{00000000-0005-0000-0000-0000663F0000}"/>
    <cellStyle name="Normal 45 2 2 3 3 3 3" xfId="11210" xr:uid="{00000000-0005-0000-0000-0000CA2B0000}"/>
    <cellStyle name="Normal 45 2 2 3 3 3 3 3" xfId="26311" xr:uid="{00000000-0005-0000-0000-0000C7660000}"/>
    <cellStyle name="Normal 45 2 2 3 3 3 5" xfId="21298" xr:uid="{00000000-0005-0000-0000-000032530000}"/>
    <cellStyle name="Normal 45 2 2 3 3 4" xfId="12888" xr:uid="{00000000-0005-0000-0000-000058320000}"/>
    <cellStyle name="Normal 45 2 2 3 3 4 3" xfId="27986" xr:uid="{00000000-0005-0000-0000-0000526D0000}"/>
    <cellStyle name="Normal 45 2 2 3 3 5" xfId="7867" xr:uid="{00000000-0005-0000-0000-0000BB1E0000}"/>
    <cellStyle name="Normal 45 2 2 3 3 5 3" xfId="22969" xr:uid="{00000000-0005-0000-0000-0000B9590000}"/>
    <cellStyle name="Normal 45 2 2 3 3 7" xfId="17956" xr:uid="{00000000-0005-0000-0000-000024460000}"/>
    <cellStyle name="Normal 45 2 2 3 4" xfId="3649" xr:uid="{00000000-0005-0000-0000-0000410E0000}"/>
    <cellStyle name="Normal 45 2 2 3 4 2" xfId="13723" xr:uid="{00000000-0005-0000-0000-00009B350000}"/>
    <cellStyle name="Normal 45 2 2 3 4 2 3" xfId="28821" xr:uid="{00000000-0005-0000-0000-000095700000}"/>
    <cellStyle name="Normal 45 2 2 3 4 3" xfId="8703" xr:uid="{00000000-0005-0000-0000-0000FF210000}"/>
    <cellStyle name="Normal 45 2 2 3 4 3 3" xfId="23804" xr:uid="{00000000-0005-0000-0000-0000FC5C0000}"/>
    <cellStyle name="Normal 45 2 2 3 4 5" xfId="18791" xr:uid="{00000000-0005-0000-0000-000067490000}"/>
    <cellStyle name="Normal 45 2 2 3 5" xfId="5342" xr:uid="{00000000-0005-0000-0000-0000DE140000}"/>
    <cellStyle name="Normal 45 2 2 3 5 2" xfId="15394" xr:uid="{00000000-0005-0000-0000-0000223C0000}"/>
    <cellStyle name="Normal 45 2 2 3 5 2 3" xfId="30492" xr:uid="{00000000-0005-0000-0000-00001C770000}"/>
    <cellStyle name="Normal 45 2 2 3 5 3" xfId="10374" xr:uid="{00000000-0005-0000-0000-000086280000}"/>
    <cellStyle name="Normal 45 2 2 3 5 3 3" xfId="25475" xr:uid="{00000000-0005-0000-0000-000083630000}"/>
    <cellStyle name="Normal 45 2 2 3 5 5" xfId="20462" xr:uid="{00000000-0005-0000-0000-0000EE4F0000}"/>
    <cellStyle name="Normal 45 2 2 3 6" xfId="12052" xr:uid="{00000000-0005-0000-0000-0000142F0000}"/>
    <cellStyle name="Normal 45 2 2 3 6 3" xfId="27150" xr:uid="{00000000-0005-0000-0000-00000E6A0000}"/>
    <cellStyle name="Normal 45 2 2 3 7" xfId="7031" xr:uid="{00000000-0005-0000-0000-0000771B0000}"/>
    <cellStyle name="Normal 45 2 2 3 7 3" xfId="22133" xr:uid="{00000000-0005-0000-0000-000075560000}"/>
    <cellStyle name="Normal 45 2 2 3 9" xfId="17120" xr:uid="{00000000-0005-0000-0000-0000E0420000}"/>
    <cellStyle name="Normal 45 2 2 4" xfId="2167" xr:uid="{00000000-0005-0000-0000-000077080000}"/>
    <cellStyle name="Normal 45 2 2 4 2" xfId="3006" xr:uid="{00000000-0005-0000-0000-0000BE0B0000}"/>
    <cellStyle name="Normal 45 2 2 4 2 2" xfId="4696" xr:uid="{00000000-0005-0000-0000-000058120000}"/>
    <cellStyle name="Normal 45 2 2 4 2 2 2" xfId="14769" xr:uid="{00000000-0005-0000-0000-0000B1390000}"/>
    <cellStyle name="Normal 45 2 2 4 2 2 2 3" xfId="29867" xr:uid="{00000000-0005-0000-0000-0000AB740000}"/>
    <cellStyle name="Normal 45 2 2 4 2 2 3" xfId="9749" xr:uid="{00000000-0005-0000-0000-000015260000}"/>
    <cellStyle name="Normal 45 2 2 4 2 2 3 3" xfId="24850" xr:uid="{00000000-0005-0000-0000-000012610000}"/>
    <cellStyle name="Normal 45 2 2 4 2 2 5" xfId="19837" xr:uid="{00000000-0005-0000-0000-00007D4D0000}"/>
    <cellStyle name="Normal 45 2 2 4 2 3" xfId="6388" xr:uid="{00000000-0005-0000-0000-0000F4180000}"/>
    <cellStyle name="Normal 45 2 2 4 2 3 2" xfId="16440" xr:uid="{00000000-0005-0000-0000-000038400000}"/>
    <cellStyle name="Normal 45 2 2 4 2 3 3" xfId="11420" xr:uid="{00000000-0005-0000-0000-00009C2C0000}"/>
    <cellStyle name="Normal 45 2 2 4 2 3 3 3" xfId="26521" xr:uid="{00000000-0005-0000-0000-000099670000}"/>
    <cellStyle name="Normal 45 2 2 4 2 3 5" xfId="21508" xr:uid="{00000000-0005-0000-0000-000004540000}"/>
    <cellStyle name="Normal 45 2 2 4 2 4" xfId="13098" xr:uid="{00000000-0005-0000-0000-00002A330000}"/>
    <cellStyle name="Normal 45 2 2 4 2 4 3" xfId="28196" xr:uid="{00000000-0005-0000-0000-0000246E0000}"/>
    <cellStyle name="Normal 45 2 2 4 2 5" xfId="8077" xr:uid="{00000000-0005-0000-0000-00008D1F0000}"/>
    <cellStyle name="Normal 45 2 2 4 2 5 3" xfId="23179" xr:uid="{00000000-0005-0000-0000-00008B5A0000}"/>
    <cellStyle name="Normal 45 2 2 4 2 7" xfId="18166" xr:uid="{00000000-0005-0000-0000-0000F6460000}"/>
    <cellStyle name="Normal 45 2 2 4 3" xfId="3859" xr:uid="{00000000-0005-0000-0000-0000130F0000}"/>
    <cellStyle name="Normal 45 2 2 4 3 2" xfId="13933" xr:uid="{00000000-0005-0000-0000-00006D360000}"/>
    <cellStyle name="Normal 45 2 2 4 3 2 3" xfId="29031" xr:uid="{00000000-0005-0000-0000-000067710000}"/>
    <cellStyle name="Normal 45 2 2 4 3 3" xfId="8913" xr:uid="{00000000-0005-0000-0000-0000D1220000}"/>
    <cellStyle name="Normal 45 2 2 4 3 3 3" xfId="24014" xr:uid="{00000000-0005-0000-0000-0000CE5D0000}"/>
    <cellStyle name="Normal 45 2 2 4 3 5" xfId="19001" xr:uid="{00000000-0005-0000-0000-0000394A0000}"/>
    <cellStyle name="Normal 45 2 2 4 4" xfId="5552" xr:uid="{00000000-0005-0000-0000-0000B0150000}"/>
    <cellStyle name="Normal 45 2 2 4 4 2" xfId="15604" xr:uid="{00000000-0005-0000-0000-0000F43C0000}"/>
    <cellStyle name="Normal 45 2 2 4 4 2 3" xfId="30702" xr:uid="{00000000-0005-0000-0000-0000EE770000}"/>
    <cellStyle name="Normal 45 2 2 4 4 3" xfId="10584" xr:uid="{00000000-0005-0000-0000-000058290000}"/>
    <cellStyle name="Normal 45 2 2 4 4 3 3" xfId="25685" xr:uid="{00000000-0005-0000-0000-000055640000}"/>
    <cellStyle name="Normal 45 2 2 4 4 5" xfId="20672" xr:uid="{00000000-0005-0000-0000-0000C0500000}"/>
    <cellStyle name="Normal 45 2 2 4 5" xfId="12262" xr:uid="{00000000-0005-0000-0000-0000E62F0000}"/>
    <cellStyle name="Normal 45 2 2 4 5 3" xfId="27360" xr:uid="{00000000-0005-0000-0000-0000E06A0000}"/>
    <cellStyle name="Normal 45 2 2 4 6" xfId="7241" xr:uid="{00000000-0005-0000-0000-0000491C0000}"/>
    <cellStyle name="Normal 45 2 2 4 6 3" xfId="22343" xr:uid="{00000000-0005-0000-0000-000047570000}"/>
    <cellStyle name="Normal 45 2 2 4 8" xfId="17330" xr:uid="{00000000-0005-0000-0000-0000B2430000}"/>
    <cellStyle name="Normal 45 2 2 5" xfId="2588" xr:uid="{00000000-0005-0000-0000-00001C0A0000}"/>
    <cellStyle name="Normal 45 2 2 5 2" xfId="4278" xr:uid="{00000000-0005-0000-0000-0000B6100000}"/>
    <cellStyle name="Normal 45 2 2 5 2 2" xfId="14351" xr:uid="{00000000-0005-0000-0000-00000F380000}"/>
    <cellStyle name="Normal 45 2 2 5 2 2 3" xfId="29449" xr:uid="{00000000-0005-0000-0000-000009730000}"/>
    <cellStyle name="Normal 45 2 2 5 2 3" xfId="9331" xr:uid="{00000000-0005-0000-0000-000073240000}"/>
    <cellStyle name="Normal 45 2 2 5 2 3 3" xfId="24432" xr:uid="{00000000-0005-0000-0000-0000705F0000}"/>
    <cellStyle name="Normal 45 2 2 5 2 5" xfId="19419" xr:uid="{00000000-0005-0000-0000-0000DB4B0000}"/>
    <cellStyle name="Normal 45 2 2 5 3" xfId="5970" xr:uid="{00000000-0005-0000-0000-000052170000}"/>
    <cellStyle name="Normal 45 2 2 5 3 2" xfId="16022" xr:uid="{00000000-0005-0000-0000-0000963E0000}"/>
    <cellStyle name="Normal 45 2 2 5 3 3" xfId="11002" xr:uid="{00000000-0005-0000-0000-0000FA2A0000}"/>
    <cellStyle name="Normal 45 2 2 5 3 3 3" xfId="26103" xr:uid="{00000000-0005-0000-0000-0000F7650000}"/>
    <cellStyle name="Normal 45 2 2 5 3 5" xfId="21090" xr:uid="{00000000-0005-0000-0000-000062520000}"/>
    <cellStyle name="Normal 45 2 2 5 4" xfId="12680" xr:uid="{00000000-0005-0000-0000-000088310000}"/>
    <cellStyle name="Normal 45 2 2 5 4 3" xfId="27778" xr:uid="{00000000-0005-0000-0000-0000826C0000}"/>
    <cellStyle name="Normal 45 2 2 5 5" xfId="7659" xr:uid="{00000000-0005-0000-0000-0000EB1D0000}"/>
    <cellStyle name="Normal 45 2 2 5 5 3" xfId="22761" xr:uid="{00000000-0005-0000-0000-0000E9580000}"/>
    <cellStyle name="Normal 45 2 2 5 7" xfId="17748" xr:uid="{00000000-0005-0000-0000-000054450000}"/>
    <cellStyle name="Normal 45 2 2 6" xfId="3441" xr:uid="{00000000-0005-0000-0000-0000710D0000}"/>
    <cellStyle name="Normal 45 2 2 6 2" xfId="13515" xr:uid="{00000000-0005-0000-0000-0000CB340000}"/>
    <cellStyle name="Normal 45 2 2 6 2 3" xfId="28613" xr:uid="{00000000-0005-0000-0000-0000C56F0000}"/>
    <cellStyle name="Normal 45 2 2 6 3" xfId="8495" xr:uid="{00000000-0005-0000-0000-00002F210000}"/>
    <cellStyle name="Normal 45 2 2 6 3 3" xfId="23596" xr:uid="{00000000-0005-0000-0000-00002C5C0000}"/>
    <cellStyle name="Normal 45 2 2 6 5" xfId="18583" xr:uid="{00000000-0005-0000-0000-000097480000}"/>
    <cellStyle name="Normal 45 2 2 7" xfId="5134" xr:uid="{00000000-0005-0000-0000-00000E140000}"/>
    <cellStyle name="Normal 45 2 2 7 2" xfId="15186" xr:uid="{00000000-0005-0000-0000-0000523B0000}"/>
    <cellStyle name="Normal 45 2 2 7 2 3" xfId="30284" xr:uid="{00000000-0005-0000-0000-00004C760000}"/>
    <cellStyle name="Normal 45 2 2 7 3" xfId="10166" xr:uid="{00000000-0005-0000-0000-0000B6270000}"/>
    <cellStyle name="Normal 45 2 2 7 3 3" xfId="25267" xr:uid="{00000000-0005-0000-0000-0000B3620000}"/>
    <cellStyle name="Normal 45 2 2 7 5" xfId="20254" xr:uid="{00000000-0005-0000-0000-00001E4F0000}"/>
    <cellStyle name="Normal 45 2 2 8" xfId="11844" xr:uid="{00000000-0005-0000-0000-0000442E0000}"/>
    <cellStyle name="Normal 45 2 2 8 3" xfId="26942" xr:uid="{00000000-0005-0000-0000-00003E690000}"/>
    <cellStyle name="Normal 45 2 2 9" xfId="6823" xr:uid="{00000000-0005-0000-0000-0000A71A0000}"/>
    <cellStyle name="Normal 45 2 2 9 3" xfId="21925" xr:uid="{00000000-0005-0000-0000-0000A5550000}"/>
    <cellStyle name="Normal 45 2 3" xfId="1787" xr:uid="{00000000-0005-0000-0000-0000FB060000}"/>
    <cellStyle name="Normal 45 2 3 10" xfId="16964" xr:uid="{00000000-0005-0000-0000-000044420000}"/>
    <cellStyle name="Normal 45 2 3 2" xfId="2006" xr:uid="{00000000-0005-0000-0000-0000D6070000}"/>
    <cellStyle name="Normal 45 2 3 2 2" xfId="2427" xr:uid="{00000000-0005-0000-0000-00007B090000}"/>
    <cellStyle name="Normal 45 2 3 2 2 2" xfId="3266" xr:uid="{00000000-0005-0000-0000-0000C20C0000}"/>
    <cellStyle name="Normal 45 2 3 2 2 2 2" xfId="4956" xr:uid="{00000000-0005-0000-0000-00005C130000}"/>
    <cellStyle name="Normal 45 2 3 2 2 2 2 2" xfId="15029" xr:uid="{00000000-0005-0000-0000-0000B53A0000}"/>
    <cellStyle name="Normal 45 2 3 2 2 2 2 2 3" xfId="30127" xr:uid="{00000000-0005-0000-0000-0000AF750000}"/>
    <cellStyle name="Normal 45 2 3 2 2 2 2 3" xfId="10009" xr:uid="{00000000-0005-0000-0000-000019270000}"/>
    <cellStyle name="Normal 45 2 3 2 2 2 2 3 3" xfId="25110" xr:uid="{00000000-0005-0000-0000-000016620000}"/>
    <cellStyle name="Normal 45 2 3 2 2 2 2 5" xfId="20097" xr:uid="{00000000-0005-0000-0000-0000814E0000}"/>
    <cellStyle name="Normal 45 2 3 2 2 2 3" xfId="6648" xr:uid="{00000000-0005-0000-0000-0000F8190000}"/>
    <cellStyle name="Normal 45 2 3 2 2 2 3 2" xfId="16700" xr:uid="{00000000-0005-0000-0000-00003C410000}"/>
    <cellStyle name="Normal 45 2 3 2 2 2 3 3" xfId="11680" xr:uid="{00000000-0005-0000-0000-0000A02D0000}"/>
    <cellStyle name="Normal 45 2 3 2 2 2 3 3 3" xfId="26781" xr:uid="{00000000-0005-0000-0000-00009D680000}"/>
    <cellStyle name="Normal 45 2 3 2 2 2 3 5" xfId="21768" xr:uid="{00000000-0005-0000-0000-000008550000}"/>
    <cellStyle name="Normal 45 2 3 2 2 2 4" xfId="13358" xr:uid="{00000000-0005-0000-0000-00002E340000}"/>
    <cellStyle name="Normal 45 2 3 2 2 2 4 3" xfId="28456" xr:uid="{00000000-0005-0000-0000-0000286F0000}"/>
    <cellStyle name="Normal 45 2 3 2 2 2 5" xfId="8337" xr:uid="{00000000-0005-0000-0000-000091200000}"/>
    <cellStyle name="Normal 45 2 3 2 2 2 5 3" xfId="23439" xr:uid="{00000000-0005-0000-0000-00008F5B0000}"/>
    <cellStyle name="Normal 45 2 3 2 2 2 7" xfId="18426" xr:uid="{00000000-0005-0000-0000-0000FA470000}"/>
    <cellStyle name="Normal 45 2 3 2 2 3" xfId="4119" xr:uid="{00000000-0005-0000-0000-000017100000}"/>
    <cellStyle name="Normal 45 2 3 2 2 3 2" xfId="14193" xr:uid="{00000000-0005-0000-0000-000071370000}"/>
    <cellStyle name="Normal 45 2 3 2 2 3 2 3" xfId="29291" xr:uid="{00000000-0005-0000-0000-00006B720000}"/>
    <cellStyle name="Normal 45 2 3 2 2 3 3" xfId="9173" xr:uid="{00000000-0005-0000-0000-0000D5230000}"/>
    <cellStyle name="Normal 45 2 3 2 2 3 3 3" xfId="24274" xr:uid="{00000000-0005-0000-0000-0000D25E0000}"/>
    <cellStyle name="Normal 45 2 3 2 2 3 5" xfId="19261" xr:uid="{00000000-0005-0000-0000-00003D4B0000}"/>
    <cellStyle name="Normal 45 2 3 2 2 4" xfId="5812" xr:uid="{00000000-0005-0000-0000-0000B4160000}"/>
    <cellStyle name="Normal 45 2 3 2 2 4 2" xfId="15864" xr:uid="{00000000-0005-0000-0000-0000F83D0000}"/>
    <cellStyle name="Normal 45 2 3 2 2 4 3" xfId="10844" xr:uid="{00000000-0005-0000-0000-00005C2A0000}"/>
    <cellStyle name="Normal 45 2 3 2 2 4 3 3" xfId="25945" xr:uid="{00000000-0005-0000-0000-000059650000}"/>
    <cellStyle name="Normal 45 2 3 2 2 4 5" xfId="20932" xr:uid="{00000000-0005-0000-0000-0000C4510000}"/>
    <cellStyle name="Normal 45 2 3 2 2 5" xfId="12522" xr:uid="{00000000-0005-0000-0000-0000EA300000}"/>
    <cellStyle name="Normal 45 2 3 2 2 5 3" xfId="27620" xr:uid="{00000000-0005-0000-0000-0000E46B0000}"/>
    <cellStyle name="Normal 45 2 3 2 2 6" xfId="7501" xr:uid="{00000000-0005-0000-0000-00004D1D0000}"/>
    <cellStyle name="Normal 45 2 3 2 2 6 3" xfId="22603" xr:uid="{00000000-0005-0000-0000-00004B580000}"/>
    <cellStyle name="Normal 45 2 3 2 2 8" xfId="17590" xr:uid="{00000000-0005-0000-0000-0000B6440000}"/>
    <cellStyle name="Normal 45 2 3 2 3" xfId="2848" xr:uid="{00000000-0005-0000-0000-0000200B0000}"/>
    <cellStyle name="Normal 45 2 3 2 3 2" xfId="4538" xr:uid="{00000000-0005-0000-0000-0000BA110000}"/>
    <cellStyle name="Normal 45 2 3 2 3 2 2" xfId="14611" xr:uid="{00000000-0005-0000-0000-000013390000}"/>
    <cellStyle name="Normal 45 2 3 2 3 2 2 3" xfId="29709" xr:uid="{00000000-0005-0000-0000-00000D740000}"/>
    <cellStyle name="Normal 45 2 3 2 3 2 3" xfId="9591" xr:uid="{00000000-0005-0000-0000-000077250000}"/>
    <cellStyle name="Normal 45 2 3 2 3 2 3 3" xfId="24692" xr:uid="{00000000-0005-0000-0000-000074600000}"/>
    <cellStyle name="Normal 45 2 3 2 3 2 5" xfId="19679" xr:uid="{00000000-0005-0000-0000-0000DF4C0000}"/>
    <cellStyle name="Normal 45 2 3 2 3 3" xfId="6230" xr:uid="{00000000-0005-0000-0000-000056180000}"/>
    <cellStyle name="Normal 45 2 3 2 3 3 2" xfId="16282" xr:uid="{00000000-0005-0000-0000-00009A3F0000}"/>
    <cellStyle name="Normal 45 2 3 2 3 3 3" xfId="11262" xr:uid="{00000000-0005-0000-0000-0000FE2B0000}"/>
    <cellStyle name="Normal 45 2 3 2 3 3 3 3" xfId="26363" xr:uid="{00000000-0005-0000-0000-0000FB660000}"/>
    <cellStyle name="Normal 45 2 3 2 3 3 5" xfId="21350" xr:uid="{00000000-0005-0000-0000-000066530000}"/>
    <cellStyle name="Normal 45 2 3 2 3 4" xfId="12940" xr:uid="{00000000-0005-0000-0000-00008C320000}"/>
    <cellStyle name="Normal 45 2 3 2 3 4 3" xfId="28038" xr:uid="{00000000-0005-0000-0000-0000866D0000}"/>
    <cellStyle name="Normal 45 2 3 2 3 5" xfId="7919" xr:uid="{00000000-0005-0000-0000-0000EF1E0000}"/>
    <cellStyle name="Normal 45 2 3 2 3 5 3" xfId="23021" xr:uid="{00000000-0005-0000-0000-0000ED590000}"/>
    <cellStyle name="Normal 45 2 3 2 3 7" xfId="18008" xr:uid="{00000000-0005-0000-0000-000058460000}"/>
    <cellStyle name="Normal 45 2 3 2 4" xfId="3701" xr:uid="{00000000-0005-0000-0000-0000750E0000}"/>
    <cellStyle name="Normal 45 2 3 2 4 2" xfId="13775" xr:uid="{00000000-0005-0000-0000-0000CF350000}"/>
    <cellStyle name="Normal 45 2 3 2 4 2 3" xfId="28873" xr:uid="{00000000-0005-0000-0000-0000C9700000}"/>
    <cellStyle name="Normal 45 2 3 2 4 3" xfId="8755" xr:uid="{00000000-0005-0000-0000-000033220000}"/>
    <cellStyle name="Normal 45 2 3 2 4 3 3" xfId="23856" xr:uid="{00000000-0005-0000-0000-0000305D0000}"/>
    <cellStyle name="Normal 45 2 3 2 4 5" xfId="18843" xr:uid="{00000000-0005-0000-0000-00009B490000}"/>
    <cellStyle name="Normal 45 2 3 2 5" xfId="5394" xr:uid="{00000000-0005-0000-0000-000012150000}"/>
    <cellStyle name="Normal 45 2 3 2 5 2" xfId="15446" xr:uid="{00000000-0005-0000-0000-0000563C0000}"/>
    <cellStyle name="Normal 45 2 3 2 5 2 3" xfId="30544" xr:uid="{00000000-0005-0000-0000-000050770000}"/>
    <cellStyle name="Normal 45 2 3 2 5 3" xfId="10426" xr:uid="{00000000-0005-0000-0000-0000BA280000}"/>
    <cellStyle name="Normal 45 2 3 2 5 3 3" xfId="25527" xr:uid="{00000000-0005-0000-0000-0000B7630000}"/>
    <cellStyle name="Normal 45 2 3 2 5 5" xfId="20514" xr:uid="{00000000-0005-0000-0000-000022500000}"/>
    <cellStyle name="Normal 45 2 3 2 6" xfId="12104" xr:uid="{00000000-0005-0000-0000-0000482F0000}"/>
    <cellStyle name="Normal 45 2 3 2 6 3" xfId="27202" xr:uid="{00000000-0005-0000-0000-0000426A0000}"/>
    <cellStyle name="Normal 45 2 3 2 7" xfId="7083" xr:uid="{00000000-0005-0000-0000-0000AB1B0000}"/>
    <cellStyle name="Normal 45 2 3 2 7 3" xfId="22185" xr:uid="{00000000-0005-0000-0000-0000A9560000}"/>
    <cellStyle name="Normal 45 2 3 2 9" xfId="17172" xr:uid="{00000000-0005-0000-0000-000014430000}"/>
    <cellStyle name="Normal 45 2 3 3" xfId="2219" xr:uid="{00000000-0005-0000-0000-0000AB080000}"/>
    <cellStyle name="Normal 45 2 3 3 2" xfId="3058" xr:uid="{00000000-0005-0000-0000-0000F20B0000}"/>
    <cellStyle name="Normal 45 2 3 3 2 2" xfId="4748" xr:uid="{00000000-0005-0000-0000-00008C120000}"/>
    <cellStyle name="Normal 45 2 3 3 2 2 2" xfId="14821" xr:uid="{00000000-0005-0000-0000-0000E5390000}"/>
    <cellStyle name="Normal 45 2 3 3 2 2 2 3" xfId="29919" xr:uid="{00000000-0005-0000-0000-0000DF740000}"/>
    <cellStyle name="Normal 45 2 3 3 2 2 3" xfId="9801" xr:uid="{00000000-0005-0000-0000-000049260000}"/>
    <cellStyle name="Normal 45 2 3 3 2 2 3 3" xfId="24902" xr:uid="{00000000-0005-0000-0000-000046610000}"/>
    <cellStyle name="Normal 45 2 3 3 2 2 5" xfId="19889" xr:uid="{00000000-0005-0000-0000-0000B14D0000}"/>
    <cellStyle name="Normal 45 2 3 3 2 3" xfId="6440" xr:uid="{00000000-0005-0000-0000-000028190000}"/>
    <cellStyle name="Normal 45 2 3 3 2 3 2" xfId="16492" xr:uid="{00000000-0005-0000-0000-00006C400000}"/>
    <cellStyle name="Normal 45 2 3 3 2 3 3" xfId="11472" xr:uid="{00000000-0005-0000-0000-0000D02C0000}"/>
    <cellStyle name="Normal 45 2 3 3 2 3 3 3" xfId="26573" xr:uid="{00000000-0005-0000-0000-0000CD670000}"/>
    <cellStyle name="Normal 45 2 3 3 2 3 5" xfId="21560" xr:uid="{00000000-0005-0000-0000-000038540000}"/>
    <cellStyle name="Normal 45 2 3 3 2 4" xfId="13150" xr:uid="{00000000-0005-0000-0000-00005E330000}"/>
    <cellStyle name="Normal 45 2 3 3 2 4 3" xfId="28248" xr:uid="{00000000-0005-0000-0000-0000586E0000}"/>
    <cellStyle name="Normal 45 2 3 3 2 5" xfId="8129" xr:uid="{00000000-0005-0000-0000-0000C11F0000}"/>
    <cellStyle name="Normal 45 2 3 3 2 5 3" xfId="23231" xr:uid="{00000000-0005-0000-0000-0000BF5A0000}"/>
    <cellStyle name="Normal 45 2 3 3 2 7" xfId="18218" xr:uid="{00000000-0005-0000-0000-00002A470000}"/>
    <cellStyle name="Normal 45 2 3 3 3" xfId="3911" xr:uid="{00000000-0005-0000-0000-0000470F0000}"/>
    <cellStyle name="Normal 45 2 3 3 3 2" xfId="13985" xr:uid="{00000000-0005-0000-0000-0000A1360000}"/>
    <cellStyle name="Normal 45 2 3 3 3 2 3" xfId="29083" xr:uid="{00000000-0005-0000-0000-00009B710000}"/>
    <cellStyle name="Normal 45 2 3 3 3 3" xfId="8965" xr:uid="{00000000-0005-0000-0000-000005230000}"/>
    <cellStyle name="Normal 45 2 3 3 3 3 3" xfId="24066" xr:uid="{00000000-0005-0000-0000-0000025E0000}"/>
    <cellStyle name="Normal 45 2 3 3 3 5" xfId="19053" xr:uid="{00000000-0005-0000-0000-00006D4A0000}"/>
    <cellStyle name="Normal 45 2 3 3 4" xfId="5604" xr:uid="{00000000-0005-0000-0000-0000E4150000}"/>
    <cellStyle name="Normal 45 2 3 3 4 2" xfId="15656" xr:uid="{00000000-0005-0000-0000-0000283D0000}"/>
    <cellStyle name="Normal 45 2 3 3 4 2 3" xfId="30754" xr:uid="{00000000-0005-0000-0000-000022780000}"/>
    <cellStyle name="Normal 45 2 3 3 4 3" xfId="10636" xr:uid="{00000000-0005-0000-0000-00008C290000}"/>
    <cellStyle name="Normal 45 2 3 3 4 3 3" xfId="25737" xr:uid="{00000000-0005-0000-0000-000089640000}"/>
    <cellStyle name="Normal 45 2 3 3 4 5" xfId="20724" xr:uid="{00000000-0005-0000-0000-0000F4500000}"/>
    <cellStyle name="Normal 45 2 3 3 5" xfId="12314" xr:uid="{00000000-0005-0000-0000-00001A300000}"/>
    <cellStyle name="Normal 45 2 3 3 5 3" xfId="27412" xr:uid="{00000000-0005-0000-0000-0000146B0000}"/>
    <cellStyle name="Normal 45 2 3 3 6" xfId="7293" xr:uid="{00000000-0005-0000-0000-00007D1C0000}"/>
    <cellStyle name="Normal 45 2 3 3 6 3" xfId="22395" xr:uid="{00000000-0005-0000-0000-00007B570000}"/>
    <cellStyle name="Normal 45 2 3 3 8" xfId="17382" xr:uid="{00000000-0005-0000-0000-0000E6430000}"/>
    <cellStyle name="Normal 45 2 3 4" xfId="2640" xr:uid="{00000000-0005-0000-0000-0000500A0000}"/>
    <cellStyle name="Normal 45 2 3 4 2" xfId="4330" xr:uid="{00000000-0005-0000-0000-0000EA100000}"/>
    <cellStyle name="Normal 45 2 3 4 2 2" xfId="14403" xr:uid="{00000000-0005-0000-0000-000043380000}"/>
    <cellStyle name="Normal 45 2 3 4 2 2 3" xfId="29501" xr:uid="{00000000-0005-0000-0000-00003D730000}"/>
    <cellStyle name="Normal 45 2 3 4 2 3" xfId="9383" xr:uid="{00000000-0005-0000-0000-0000A7240000}"/>
    <cellStyle name="Normal 45 2 3 4 2 3 3" xfId="24484" xr:uid="{00000000-0005-0000-0000-0000A45F0000}"/>
    <cellStyle name="Normal 45 2 3 4 2 5" xfId="19471" xr:uid="{00000000-0005-0000-0000-00000F4C0000}"/>
    <cellStyle name="Normal 45 2 3 4 3" xfId="6022" xr:uid="{00000000-0005-0000-0000-000086170000}"/>
    <cellStyle name="Normal 45 2 3 4 3 2" xfId="16074" xr:uid="{00000000-0005-0000-0000-0000CA3E0000}"/>
    <cellStyle name="Normal 45 2 3 4 3 3" xfId="11054" xr:uid="{00000000-0005-0000-0000-00002E2B0000}"/>
    <cellStyle name="Normal 45 2 3 4 3 3 3" xfId="26155" xr:uid="{00000000-0005-0000-0000-00002B660000}"/>
    <cellStyle name="Normal 45 2 3 4 3 5" xfId="21142" xr:uid="{00000000-0005-0000-0000-000096520000}"/>
    <cellStyle name="Normal 45 2 3 4 4" xfId="12732" xr:uid="{00000000-0005-0000-0000-0000BC310000}"/>
    <cellStyle name="Normal 45 2 3 4 4 3" xfId="27830" xr:uid="{00000000-0005-0000-0000-0000B66C0000}"/>
    <cellStyle name="Normal 45 2 3 4 5" xfId="7711" xr:uid="{00000000-0005-0000-0000-00001F1E0000}"/>
    <cellStyle name="Normal 45 2 3 4 5 3" xfId="22813" xr:uid="{00000000-0005-0000-0000-00001D590000}"/>
    <cellStyle name="Normal 45 2 3 4 7" xfId="17800" xr:uid="{00000000-0005-0000-0000-000088450000}"/>
    <cellStyle name="Normal 45 2 3 5" xfId="3493" xr:uid="{00000000-0005-0000-0000-0000A50D0000}"/>
    <cellStyle name="Normal 45 2 3 5 2" xfId="13567" xr:uid="{00000000-0005-0000-0000-0000FF340000}"/>
    <cellStyle name="Normal 45 2 3 5 2 3" xfId="28665" xr:uid="{00000000-0005-0000-0000-0000F96F0000}"/>
    <cellStyle name="Normal 45 2 3 5 3" xfId="8547" xr:uid="{00000000-0005-0000-0000-000063210000}"/>
    <cellStyle name="Normal 45 2 3 5 3 3" xfId="23648" xr:uid="{00000000-0005-0000-0000-0000605C0000}"/>
    <cellStyle name="Normal 45 2 3 5 5" xfId="18635" xr:uid="{00000000-0005-0000-0000-0000CB480000}"/>
    <cellStyle name="Normal 45 2 3 6" xfId="5186" xr:uid="{00000000-0005-0000-0000-000042140000}"/>
    <cellStyle name="Normal 45 2 3 6 2" xfId="15238" xr:uid="{00000000-0005-0000-0000-0000863B0000}"/>
    <cellStyle name="Normal 45 2 3 6 2 3" xfId="30336" xr:uid="{00000000-0005-0000-0000-000080760000}"/>
    <cellStyle name="Normal 45 2 3 6 3" xfId="10218" xr:uid="{00000000-0005-0000-0000-0000EA270000}"/>
    <cellStyle name="Normal 45 2 3 6 3 3" xfId="25319" xr:uid="{00000000-0005-0000-0000-0000E7620000}"/>
    <cellStyle name="Normal 45 2 3 6 5" xfId="20306" xr:uid="{00000000-0005-0000-0000-0000524F0000}"/>
    <cellStyle name="Normal 45 2 3 7" xfId="11896" xr:uid="{00000000-0005-0000-0000-0000782E0000}"/>
    <cellStyle name="Normal 45 2 3 7 3" xfId="26994" xr:uid="{00000000-0005-0000-0000-000072690000}"/>
    <cellStyle name="Normal 45 2 3 8" xfId="6875" xr:uid="{00000000-0005-0000-0000-0000DB1A0000}"/>
    <cellStyle name="Normal 45 2 3 8 3" xfId="21977" xr:uid="{00000000-0005-0000-0000-0000D9550000}"/>
    <cellStyle name="Normal 45 2 4" xfId="1900" xr:uid="{00000000-0005-0000-0000-00006C070000}"/>
    <cellStyle name="Normal 45 2 4 2" xfId="2323" xr:uid="{00000000-0005-0000-0000-000013090000}"/>
    <cellStyle name="Normal 45 2 4 2 2" xfId="3162" xr:uid="{00000000-0005-0000-0000-00005A0C0000}"/>
    <cellStyle name="Normal 45 2 4 2 2 2" xfId="4852" xr:uid="{00000000-0005-0000-0000-0000F4120000}"/>
    <cellStyle name="Normal 45 2 4 2 2 2 2" xfId="14925" xr:uid="{00000000-0005-0000-0000-00004D3A0000}"/>
    <cellStyle name="Normal 45 2 4 2 2 2 2 3" xfId="30023" xr:uid="{00000000-0005-0000-0000-000047750000}"/>
    <cellStyle name="Normal 45 2 4 2 2 2 3" xfId="9905" xr:uid="{00000000-0005-0000-0000-0000B1260000}"/>
    <cellStyle name="Normal 45 2 4 2 2 2 3 3" xfId="25006" xr:uid="{00000000-0005-0000-0000-0000AE610000}"/>
    <cellStyle name="Normal 45 2 4 2 2 2 5" xfId="19993" xr:uid="{00000000-0005-0000-0000-0000194E0000}"/>
    <cellStyle name="Normal 45 2 4 2 2 3" xfId="6544" xr:uid="{00000000-0005-0000-0000-000090190000}"/>
    <cellStyle name="Normal 45 2 4 2 2 3 2" xfId="16596" xr:uid="{00000000-0005-0000-0000-0000D4400000}"/>
    <cellStyle name="Normal 45 2 4 2 2 3 3" xfId="11576" xr:uid="{00000000-0005-0000-0000-0000382D0000}"/>
    <cellStyle name="Normal 45 2 4 2 2 3 3 3" xfId="26677" xr:uid="{00000000-0005-0000-0000-000035680000}"/>
    <cellStyle name="Normal 45 2 4 2 2 3 5" xfId="21664" xr:uid="{00000000-0005-0000-0000-0000A0540000}"/>
    <cellStyle name="Normal 45 2 4 2 2 4" xfId="13254" xr:uid="{00000000-0005-0000-0000-0000C6330000}"/>
    <cellStyle name="Normal 45 2 4 2 2 4 3" xfId="28352" xr:uid="{00000000-0005-0000-0000-0000C06E0000}"/>
    <cellStyle name="Normal 45 2 4 2 2 5" xfId="8233" xr:uid="{00000000-0005-0000-0000-000029200000}"/>
    <cellStyle name="Normal 45 2 4 2 2 5 3" xfId="23335" xr:uid="{00000000-0005-0000-0000-0000275B0000}"/>
    <cellStyle name="Normal 45 2 4 2 2 7" xfId="18322" xr:uid="{00000000-0005-0000-0000-000092470000}"/>
    <cellStyle name="Normal 45 2 4 2 3" xfId="4015" xr:uid="{00000000-0005-0000-0000-0000AF0F0000}"/>
    <cellStyle name="Normal 45 2 4 2 3 2" xfId="14089" xr:uid="{00000000-0005-0000-0000-000009370000}"/>
    <cellStyle name="Normal 45 2 4 2 3 2 3" xfId="29187" xr:uid="{00000000-0005-0000-0000-000003720000}"/>
    <cellStyle name="Normal 45 2 4 2 3 3" xfId="9069" xr:uid="{00000000-0005-0000-0000-00006D230000}"/>
    <cellStyle name="Normal 45 2 4 2 3 3 3" xfId="24170" xr:uid="{00000000-0005-0000-0000-00006A5E0000}"/>
    <cellStyle name="Normal 45 2 4 2 3 5" xfId="19157" xr:uid="{00000000-0005-0000-0000-0000D54A0000}"/>
    <cellStyle name="Normal 45 2 4 2 4" xfId="5708" xr:uid="{00000000-0005-0000-0000-00004C160000}"/>
    <cellStyle name="Normal 45 2 4 2 4 2" xfId="15760" xr:uid="{00000000-0005-0000-0000-0000903D0000}"/>
    <cellStyle name="Normal 45 2 4 2 4 2 3" xfId="30858" xr:uid="{00000000-0005-0000-0000-00008A780000}"/>
    <cellStyle name="Normal 45 2 4 2 4 3" xfId="10740" xr:uid="{00000000-0005-0000-0000-0000F4290000}"/>
    <cellStyle name="Normal 45 2 4 2 4 3 3" xfId="25841" xr:uid="{00000000-0005-0000-0000-0000F1640000}"/>
    <cellStyle name="Normal 45 2 4 2 4 5" xfId="20828" xr:uid="{00000000-0005-0000-0000-00005C510000}"/>
    <cellStyle name="Normal 45 2 4 2 5" xfId="12418" xr:uid="{00000000-0005-0000-0000-000082300000}"/>
    <cellStyle name="Normal 45 2 4 2 5 3" xfId="27516" xr:uid="{00000000-0005-0000-0000-00007C6B0000}"/>
    <cellStyle name="Normal 45 2 4 2 6" xfId="7397" xr:uid="{00000000-0005-0000-0000-0000E51C0000}"/>
    <cellStyle name="Normal 45 2 4 2 6 3" xfId="22499" xr:uid="{00000000-0005-0000-0000-0000E3570000}"/>
    <cellStyle name="Normal 45 2 4 2 8" xfId="17486" xr:uid="{00000000-0005-0000-0000-00004E440000}"/>
    <cellStyle name="Normal 45 2 4 3" xfId="2744" xr:uid="{00000000-0005-0000-0000-0000B80A0000}"/>
    <cellStyle name="Normal 45 2 4 3 2" xfId="4434" xr:uid="{00000000-0005-0000-0000-000052110000}"/>
    <cellStyle name="Normal 45 2 4 3 2 2" xfId="14507" xr:uid="{00000000-0005-0000-0000-0000AB380000}"/>
    <cellStyle name="Normal 45 2 4 3 2 2 3" xfId="29605" xr:uid="{00000000-0005-0000-0000-0000A5730000}"/>
    <cellStyle name="Normal 45 2 4 3 2 3" xfId="9487" xr:uid="{00000000-0005-0000-0000-00000F250000}"/>
    <cellStyle name="Normal 45 2 4 3 2 3 3" xfId="24588" xr:uid="{00000000-0005-0000-0000-00000C600000}"/>
    <cellStyle name="Normal 45 2 4 3 2 5" xfId="19575" xr:uid="{00000000-0005-0000-0000-0000774C0000}"/>
    <cellStyle name="Normal 45 2 4 3 3" xfId="6126" xr:uid="{00000000-0005-0000-0000-0000EE170000}"/>
    <cellStyle name="Normal 45 2 4 3 3 2" xfId="16178" xr:uid="{00000000-0005-0000-0000-0000323F0000}"/>
    <cellStyle name="Normal 45 2 4 3 3 3" xfId="11158" xr:uid="{00000000-0005-0000-0000-0000962B0000}"/>
    <cellStyle name="Normal 45 2 4 3 3 3 3" xfId="26259" xr:uid="{00000000-0005-0000-0000-000093660000}"/>
    <cellStyle name="Normal 45 2 4 3 3 5" xfId="21246" xr:uid="{00000000-0005-0000-0000-0000FE520000}"/>
    <cellStyle name="Normal 45 2 4 3 4" xfId="12836" xr:uid="{00000000-0005-0000-0000-000024320000}"/>
    <cellStyle name="Normal 45 2 4 3 4 3" xfId="27934" xr:uid="{00000000-0005-0000-0000-00001E6D0000}"/>
    <cellStyle name="Normal 45 2 4 3 5" xfId="7815" xr:uid="{00000000-0005-0000-0000-0000871E0000}"/>
    <cellStyle name="Normal 45 2 4 3 5 3" xfId="22917" xr:uid="{00000000-0005-0000-0000-000085590000}"/>
    <cellStyle name="Normal 45 2 4 3 7" xfId="17904" xr:uid="{00000000-0005-0000-0000-0000F0450000}"/>
    <cellStyle name="Normal 45 2 4 4" xfId="3597" xr:uid="{00000000-0005-0000-0000-00000D0E0000}"/>
    <cellStyle name="Normal 45 2 4 4 2" xfId="13671" xr:uid="{00000000-0005-0000-0000-000067350000}"/>
    <cellStyle name="Normal 45 2 4 4 2 3" xfId="28769" xr:uid="{00000000-0005-0000-0000-000061700000}"/>
    <cellStyle name="Normal 45 2 4 4 3" xfId="8651" xr:uid="{00000000-0005-0000-0000-0000CB210000}"/>
    <cellStyle name="Normal 45 2 4 4 3 3" xfId="23752" xr:uid="{00000000-0005-0000-0000-0000C85C0000}"/>
    <cellStyle name="Normal 45 2 4 4 5" xfId="18739" xr:uid="{00000000-0005-0000-0000-000033490000}"/>
    <cellStyle name="Normal 45 2 4 5" xfId="5290" xr:uid="{00000000-0005-0000-0000-0000AA140000}"/>
    <cellStyle name="Normal 45 2 4 5 2" xfId="15342" xr:uid="{00000000-0005-0000-0000-0000EE3B0000}"/>
    <cellStyle name="Normal 45 2 4 5 2 3" xfId="30440" xr:uid="{00000000-0005-0000-0000-0000E8760000}"/>
    <cellStyle name="Normal 45 2 4 5 3" xfId="10322" xr:uid="{00000000-0005-0000-0000-000052280000}"/>
    <cellStyle name="Normal 45 2 4 5 3 3" xfId="25423" xr:uid="{00000000-0005-0000-0000-00004F630000}"/>
    <cellStyle name="Normal 45 2 4 5 5" xfId="20410" xr:uid="{00000000-0005-0000-0000-0000BA4F0000}"/>
    <cellStyle name="Normal 45 2 4 6" xfId="12000" xr:uid="{00000000-0005-0000-0000-0000E02E0000}"/>
    <cellStyle name="Normal 45 2 4 6 3" xfId="27098" xr:uid="{00000000-0005-0000-0000-0000DA690000}"/>
    <cellStyle name="Normal 45 2 4 7" xfId="6979" xr:uid="{00000000-0005-0000-0000-0000431B0000}"/>
    <cellStyle name="Normal 45 2 4 7 3" xfId="22081" xr:uid="{00000000-0005-0000-0000-000041560000}"/>
    <cellStyle name="Normal 45 2 4 9" xfId="17068" xr:uid="{00000000-0005-0000-0000-0000AC420000}"/>
    <cellStyle name="Normal 45 2 5" xfId="2113" xr:uid="{00000000-0005-0000-0000-000041080000}"/>
    <cellStyle name="Normal 45 2 5 2" xfId="2954" xr:uid="{00000000-0005-0000-0000-00008A0B0000}"/>
    <cellStyle name="Normal 45 2 5 2 2" xfId="4644" xr:uid="{00000000-0005-0000-0000-000024120000}"/>
    <cellStyle name="Normal 45 2 5 2 2 2" xfId="14717" xr:uid="{00000000-0005-0000-0000-00007D390000}"/>
    <cellStyle name="Normal 45 2 5 2 2 2 3" xfId="29815" xr:uid="{00000000-0005-0000-0000-000077740000}"/>
    <cellStyle name="Normal 45 2 5 2 2 3" xfId="9697" xr:uid="{00000000-0005-0000-0000-0000E1250000}"/>
    <cellStyle name="Normal 45 2 5 2 2 3 3" xfId="24798" xr:uid="{00000000-0005-0000-0000-0000DE600000}"/>
    <cellStyle name="Normal 45 2 5 2 2 5" xfId="19785" xr:uid="{00000000-0005-0000-0000-0000494D0000}"/>
    <cellStyle name="Normal 45 2 5 2 3" xfId="6336" xr:uid="{00000000-0005-0000-0000-0000C0180000}"/>
    <cellStyle name="Normal 45 2 5 2 3 2" xfId="16388" xr:uid="{00000000-0005-0000-0000-000004400000}"/>
    <cellStyle name="Normal 45 2 5 2 3 3" xfId="11368" xr:uid="{00000000-0005-0000-0000-0000682C0000}"/>
    <cellStyle name="Normal 45 2 5 2 3 3 3" xfId="26469" xr:uid="{00000000-0005-0000-0000-000065670000}"/>
    <cellStyle name="Normal 45 2 5 2 3 5" xfId="21456" xr:uid="{00000000-0005-0000-0000-0000D0530000}"/>
    <cellStyle name="Normal 45 2 5 2 4" xfId="13046" xr:uid="{00000000-0005-0000-0000-0000F6320000}"/>
    <cellStyle name="Normal 45 2 5 2 4 3" xfId="28144" xr:uid="{00000000-0005-0000-0000-0000F06D0000}"/>
    <cellStyle name="Normal 45 2 5 2 5" xfId="8025" xr:uid="{00000000-0005-0000-0000-0000591F0000}"/>
    <cellStyle name="Normal 45 2 5 2 5 3" xfId="23127" xr:uid="{00000000-0005-0000-0000-0000575A0000}"/>
    <cellStyle name="Normal 45 2 5 2 7" xfId="18114" xr:uid="{00000000-0005-0000-0000-0000C2460000}"/>
    <cellStyle name="Normal 45 2 5 3" xfId="3807" xr:uid="{00000000-0005-0000-0000-0000DF0E0000}"/>
    <cellStyle name="Normal 45 2 5 3 2" xfId="13881" xr:uid="{00000000-0005-0000-0000-000039360000}"/>
    <cellStyle name="Normal 45 2 5 3 2 3" xfId="28979" xr:uid="{00000000-0005-0000-0000-000033710000}"/>
    <cellStyle name="Normal 45 2 5 3 3" xfId="8861" xr:uid="{00000000-0005-0000-0000-00009D220000}"/>
    <cellStyle name="Normal 45 2 5 3 3 3" xfId="23962" xr:uid="{00000000-0005-0000-0000-00009A5D0000}"/>
    <cellStyle name="Normal 45 2 5 3 5" xfId="18949" xr:uid="{00000000-0005-0000-0000-0000054A0000}"/>
    <cellStyle name="Normal 45 2 5 4" xfId="5500" xr:uid="{00000000-0005-0000-0000-00007C150000}"/>
    <cellStyle name="Normal 45 2 5 4 2" xfId="15552" xr:uid="{00000000-0005-0000-0000-0000C03C0000}"/>
    <cellStyle name="Normal 45 2 5 4 2 3" xfId="30650" xr:uid="{00000000-0005-0000-0000-0000BA770000}"/>
    <cellStyle name="Normal 45 2 5 4 3" xfId="10532" xr:uid="{00000000-0005-0000-0000-000024290000}"/>
    <cellStyle name="Normal 45 2 5 4 3 3" xfId="25633" xr:uid="{00000000-0005-0000-0000-000021640000}"/>
    <cellStyle name="Normal 45 2 5 4 5" xfId="20620" xr:uid="{00000000-0005-0000-0000-00008C500000}"/>
    <cellStyle name="Normal 45 2 5 5" xfId="12210" xr:uid="{00000000-0005-0000-0000-0000B22F0000}"/>
    <cellStyle name="Normal 45 2 5 5 3" xfId="27308" xr:uid="{00000000-0005-0000-0000-0000AC6A0000}"/>
    <cellStyle name="Normal 45 2 5 6" xfId="7189" xr:uid="{00000000-0005-0000-0000-0000151C0000}"/>
    <cellStyle name="Normal 45 2 5 6 3" xfId="22291" xr:uid="{00000000-0005-0000-0000-000013570000}"/>
    <cellStyle name="Normal 45 2 5 8" xfId="17278" xr:uid="{00000000-0005-0000-0000-00007E430000}"/>
    <cellStyle name="Normal 45 2 6" xfId="2534" xr:uid="{00000000-0005-0000-0000-0000E6090000}"/>
    <cellStyle name="Normal 45 2 6 2" xfId="4226" xr:uid="{00000000-0005-0000-0000-000082100000}"/>
    <cellStyle name="Normal 45 2 6 2 2" xfId="14299" xr:uid="{00000000-0005-0000-0000-0000DB370000}"/>
    <cellStyle name="Normal 45 2 6 2 2 3" xfId="29397" xr:uid="{00000000-0005-0000-0000-0000D5720000}"/>
    <cellStyle name="Normal 45 2 6 2 3" xfId="9279" xr:uid="{00000000-0005-0000-0000-00003F240000}"/>
    <cellStyle name="Normal 45 2 6 2 3 3" xfId="24380" xr:uid="{00000000-0005-0000-0000-00003C5F0000}"/>
    <cellStyle name="Normal 45 2 6 2 5" xfId="19367" xr:uid="{00000000-0005-0000-0000-0000A74B0000}"/>
    <cellStyle name="Normal 45 2 6 3" xfId="5918" xr:uid="{00000000-0005-0000-0000-00001E170000}"/>
    <cellStyle name="Normal 45 2 6 3 2" xfId="15970" xr:uid="{00000000-0005-0000-0000-0000623E0000}"/>
    <cellStyle name="Normal 45 2 6 3 3" xfId="10950" xr:uid="{00000000-0005-0000-0000-0000C62A0000}"/>
    <cellStyle name="Normal 45 2 6 3 3 3" xfId="26051" xr:uid="{00000000-0005-0000-0000-0000C3650000}"/>
    <cellStyle name="Normal 45 2 6 3 5" xfId="21038" xr:uid="{00000000-0005-0000-0000-00002E520000}"/>
    <cellStyle name="Normal 45 2 6 4" xfId="12628" xr:uid="{00000000-0005-0000-0000-000054310000}"/>
    <cellStyle name="Normal 45 2 6 4 3" xfId="27726" xr:uid="{00000000-0005-0000-0000-00004E6C0000}"/>
    <cellStyle name="Normal 45 2 6 5" xfId="7607" xr:uid="{00000000-0005-0000-0000-0000B71D0000}"/>
    <cellStyle name="Normal 45 2 6 5 3" xfId="22709" xr:uid="{00000000-0005-0000-0000-0000B5580000}"/>
    <cellStyle name="Normal 45 2 6 7" xfId="17696" xr:uid="{00000000-0005-0000-0000-000020450000}"/>
    <cellStyle name="Normal 45 2 7" xfId="3385" xr:uid="{00000000-0005-0000-0000-0000390D0000}"/>
    <cellStyle name="Normal 45 2 7 2" xfId="13463" xr:uid="{00000000-0005-0000-0000-000097340000}"/>
    <cellStyle name="Normal 45 2 7 2 3" xfId="28561" xr:uid="{00000000-0005-0000-0000-0000916F0000}"/>
    <cellStyle name="Normal 45 2 7 3" xfId="8443" xr:uid="{00000000-0005-0000-0000-0000FB200000}"/>
    <cellStyle name="Normal 45 2 7 3 3" xfId="23544" xr:uid="{00000000-0005-0000-0000-0000F85B0000}"/>
    <cellStyle name="Normal 45 2 7 5" xfId="18531" xr:uid="{00000000-0005-0000-0000-000063480000}"/>
    <cellStyle name="Normal 45 2 8" xfId="5079" xr:uid="{00000000-0005-0000-0000-0000D7130000}"/>
    <cellStyle name="Normal 45 2 8 2" xfId="15134" xr:uid="{00000000-0005-0000-0000-00001E3B0000}"/>
    <cellStyle name="Normal 45 2 8 2 3" xfId="30232" xr:uid="{00000000-0005-0000-0000-000018760000}"/>
    <cellStyle name="Normal 45 2 8 3" xfId="10114" xr:uid="{00000000-0005-0000-0000-000082270000}"/>
    <cellStyle name="Normal 45 2 8 3 3" xfId="25215" xr:uid="{00000000-0005-0000-0000-00007F620000}"/>
    <cellStyle name="Normal 45 2 8 5" xfId="20202" xr:uid="{00000000-0005-0000-0000-0000EA4E0000}"/>
    <cellStyle name="Normal 45 2 9" xfId="11790" xr:uid="{00000000-0005-0000-0000-00000E2E0000}"/>
    <cellStyle name="Normal 45 2 9 3" xfId="26890" xr:uid="{00000000-0005-0000-0000-00000A690000}"/>
    <cellStyle name="Normal 46" xfId="1043" xr:uid="{00000000-0005-0000-0000-000013040000}"/>
    <cellStyle name="Normal 46 2" xfId="1446" xr:uid="{00000000-0005-0000-0000-0000A6050000}"/>
    <cellStyle name="Normal 46 2 10" xfId="6770" xr:uid="{00000000-0005-0000-0000-0000721A0000}"/>
    <cellStyle name="Normal 46 2 10 3" xfId="21874" xr:uid="{00000000-0005-0000-0000-000072550000}"/>
    <cellStyle name="Normal 46 2 12" xfId="16859" xr:uid="{00000000-0005-0000-0000-0000DB410000}"/>
    <cellStyle name="Normal 46 2 2" xfId="1734" xr:uid="{00000000-0005-0000-0000-0000C6060000}"/>
    <cellStyle name="Normal 46 2 2 11" xfId="16913" xr:uid="{00000000-0005-0000-0000-000011420000}"/>
    <cellStyle name="Normal 46 2 2 2" xfId="1842" xr:uid="{00000000-0005-0000-0000-000032070000}"/>
    <cellStyle name="Normal 46 2 2 2 10" xfId="17017" xr:uid="{00000000-0005-0000-0000-000079420000}"/>
    <cellStyle name="Normal 46 2 2 2 2" xfId="2059" xr:uid="{00000000-0005-0000-0000-00000B080000}"/>
    <cellStyle name="Normal 46 2 2 2 2 2" xfId="2480" xr:uid="{00000000-0005-0000-0000-0000B0090000}"/>
    <cellStyle name="Normal 46 2 2 2 2 2 2" xfId="3319" xr:uid="{00000000-0005-0000-0000-0000F70C0000}"/>
    <cellStyle name="Normal 46 2 2 2 2 2 2 2" xfId="5009" xr:uid="{00000000-0005-0000-0000-000091130000}"/>
    <cellStyle name="Normal 46 2 2 2 2 2 2 2 2" xfId="15082" xr:uid="{00000000-0005-0000-0000-0000EA3A0000}"/>
    <cellStyle name="Normal 46 2 2 2 2 2 2 2 2 3" xfId="30180" xr:uid="{00000000-0005-0000-0000-0000E4750000}"/>
    <cellStyle name="Normal 46 2 2 2 2 2 2 2 3" xfId="10062" xr:uid="{00000000-0005-0000-0000-00004E270000}"/>
    <cellStyle name="Normal 46 2 2 2 2 2 2 2 3 3" xfId="25163" xr:uid="{00000000-0005-0000-0000-00004B620000}"/>
    <cellStyle name="Normal 46 2 2 2 2 2 2 2 5" xfId="20150" xr:uid="{00000000-0005-0000-0000-0000B64E0000}"/>
    <cellStyle name="Normal 46 2 2 2 2 2 2 3" xfId="6701" xr:uid="{00000000-0005-0000-0000-00002D1A0000}"/>
    <cellStyle name="Normal 46 2 2 2 2 2 2 3 2" xfId="16753" xr:uid="{00000000-0005-0000-0000-000071410000}"/>
    <cellStyle name="Normal 46 2 2 2 2 2 2 3 3" xfId="11733" xr:uid="{00000000-0005-0000-0000-0000D52D0000}"/>
    <cellStyle name="Normal 46 2 2 2 2 2 2 3 3 3" xfId="26834" xr:uid="{00000000-0005-0000-0000-0000D2680000}"/>
    <cellStyle name="Normal 46 2 2 2 2 2 2 3 5" xfId="21821" xr:uid="{00000000-0005-0000-0000-00003D550000}"/>
    <cellStyle name="Normal 46 2 2 2 2 2 2 4" xfId="13411" xr:uid="{00000000-0005-0000-0000-000063340000}"/>
    <cellStyle name="Normal 46 2 2 2 2 2 2 4 3" xfId="28509" xr:uid="{00000000-0005-0000-0000-00005D6F0000}"/>
    <cellStyle name="Normal 46 2 2 2 2 2 2 5" xfId="8390" xr:uid="{00000000-0005-0000-0000-0000C6200000}"/>
    <cellStyle name="Normal 46 2 2 2 2 2 2 5 3" xfId="23492" xr:uid="{00000000-0005-0000-0000-0000C45B0000}"/>
    <cellStyle name="Normal 46 2 2 2 2 2 2 7" xfId="18479" xr:uid="{00000000-0005-0000-0000-00002F480000}"/>
    <cellStyle name="Normal 46 2 2 2 2 2 3" xfId="4172" xr:uid="{00000000-0005-0000-0000-00004C100000}"/>
    <cellStyle name="Normal 46 2 2 2 2 2 3 2" xfId="14246" xr:uid="{00000000-0005-0000-0000-0000A6370000}"/>
    <cellStyle name="Normal 46 2 2 2 2 2 3 2 3" xfId="29344" xr:uid="{00000000-0005-0000-0000-0000A0720000}"/>
    <cellStyle name="Normal 46 2 2 2 2 2 3 3" xfId="9226" xr:uid="{00000000-0005-0000-0000-00000A240000}"/>
    <cellStyle name="Normal 46 2 2 2 2 2 3 3 3" xfId="24327" xr:uid="{00000000-0005-0000-0000-0000075F0000}"/>
    <cellStyle name="Normal 46 2 2 2 2 2 3 5" xfId="19314" xr:uid="{00000000-0005-0000-0000-0000724B0000}"/>
    <cellStyle name="Normal 46 2 2 2 2 2 4" xfId="5865" xr:uid="{00000000-0005-0000-0000-0000E9160000}"/>
    <cellStyle name="Normal 46 2 2 2 2 2 4 2" xfId="15917" xr:uid="{00000000-0005-0000-0000-00002D3E0000}"/>
    <cellStyle name="Normal 46 2 2 2 2 2 4 3" xfId="10897" xr:uid="{00000000-0005-0000-0000-0000912A0000}"/>
    <cellStyle name="Normal 46 2 2 2 2 2 4 3 3" xfId="25998" xr:uid="{00000000-0005-0000-0000-00008E650000}"/>
    <cellStyle name="Normal 46 2 2 2 2 2 4 5" xfId="20985" xr:uid="{00000000-0005-0000-0000-0000F9510000}"/>
    <cellStyle name="Normal 46 2 2 2 2 2 5" xfId="12575" xr:uid="{00000000-0005-0000-0000-00001F310000}"/>
    <cellStyle name="Normal 46 2 2 2 2 2 5 3" xfId="27673" xr:uid="{00000000-0005-0000-0000-0000196C0000}"/>
    <cellStyle name="Normal 46 2 2 2 2 2 6" xfId="7554" xr:uid="{00000000-0005-0000-0000-0000821D0000}"/>
    <cellStyle name="Normal 46 2 2 2 2 2 6 3" xfId="22656" xr:uid="{00000000-0005-0000-0000-000080580000}"/>
    <cellStyle name="Normal 46 2 2 2 2 2 8" xfId="17643" xr:uid="{00000000-0005-0000-0000-0000EB440000}"/>
    <cellStyle name="Normal 46 2 2 2 2 3" xfId="2901" xr:uid="{00000000-0005-0000-0000-0000550B0000}"/>
    <cellStyle name="Normal 46 2 2 2 2 3 2" xfId="4591" xr:uid="{00000000-0005-0000-0000-0000EF110000}"/>
    <cellStyle name="Normal 46 2 2 2 2 3 2 2" xfId="14664" xr:uid="{00000000-0005-0000-0000-000048390000}"/>
    <cellStyle name="Normal 46 2 2 2 2 3 2 2 3" xfId="29762" xr:uid="{00000000-0005-0000-0000-000042740000}"/>
    <cellStyle name="Normal 46 2 2 2 2 3 2 3" xfId="9644" xr:uid="{00000000-0005-0000-0000-0000AC250000}"/>
    <cellStyle name="Normal 46 2 2 2 2 3 2 3 3" xfId="24745" xr:uid="{00000000-0005-0000-0000-0000A9600000}"/>
    <cellStyle name="Normal 46 2 2 2 2 3 2 5" xfId="19732" xr:uid="{00000000-0005-0000-0000-0000144D0000}"/>
    <cellStyle name="Normal 46 2 2 2 2 3 3" xfId="6283" xr:uid="{00000000-0005-0000-0000-00008B180000}"/>
    <cellStyle name="Normal 46 2 2 2 2 3 3 2" xfId="16335" xr:uid="{00000000-0005-0000-0000-0000CF3F0000}"/>
    <cellStyle name="Normal 46 2 2 2 2 3 3 3" xfId="11315" xr:uid="{00000000-0005-0000-0000-0000332C0000}"/>
    <cellStyle name="Normal 46 2 2 2 2 3 3 3 3" xfId="26416" xr:uid="{00000000-0005-0000-0000-000030670000}"/>
    <cellStyle name="Normal 46 2 2 2 2 3 3 5" xfId="21403" xr:uid="{00000000-0005-0000-0000-00009B530000}"/>
    <cellStyle name="Normal 46 2 2 2 2 3 4" xfId="12993" xr:uid="{00000000-0005-0000-0000-0000C1320000}"/>
    <cellStyle name="Normal 46 2 2 2 2 3 4 3" xfId="28091" xr:uid="{00000000-0005-0000-0000-0000BB6D0000}"/>
    <cellStyle name="Normal 46 2 2 2 2 3 5" xfId="7972" xr:uid="{00000000-0005-0000-0000-0000241F0000}"/>
    <cellStyle name="Normal 46 2 2 2 2 3 5 3" xfId="23074" xr:uid="{00000000-0005-0000-0000-0000225A0000}"/>
    <cellStyle name="Normal 46 2 2 2 2 3 7" xfId="18061" xr:uid="{00000000-0005-0000-0000-00008D460000}"/>
    <cellStyle name="Normal 46 2 2 2 2 4" xfId="3754" xr:uid="{00000000-0005-0000-0000-0000AA0E0000}"/>
    <cellStyle name="Normal 46 2 2 2 2 4 2" xfId="13828" xr:uid="{00000000-0005-0000-0000-000004360000}"/>
    <cellStyle name="Normal 46 2 2 2 2 4 2 3" xfId="28926" xr:uid="{00000000-0005-0000-0000-0000FE700000}"/>
    <cellStyle name="Normal 46 2 2 2 2 4 3" xfId="8808" xr:uid="{00000000-0005-0000-0000-000068220000}"/>
    <cellStyle name="Normal 46 2 2 2 2 4 3 3" xfId="23909" xr:uid="{00000000-0005-0000-0000-0000655D0000}"/>
    <cellStyle name="Normal 46 2 2 2 2 4 5" xfId="18896" xr:uid="{00000000-0005-0000-0000-0000D0490000}"/>
    <cellStyle name="Normal 46 2 2 2 2 5" xfId="5447" xr:uid="{00000000-0005-0000-0000-000047150000}"/>
    <cellStyle name="Normal 46 2 2 2 2 5 2" xfId="15499" xr:uid="{00000000-0005-0000-0000-00008B3C0000}"/>
    <cellStyle name="Normal 46 2 2 2 2 5 2 3" xfId="30597" xr:uid="{00000000-0005-0000-0000-000085770000}"/>
    <cellStyle name="Normal 46 2 2 2 2 5 3" xfId="10479" xr:uid="{00000000-0005-0000-0000-0000EF280000}"/>
    <cellStyle name="Normal 46 2 2 2 2 5 3 3" xfId="25580" xr:uid="{00000000-0005-0000-0000-0000EC630000}"/>
    <cellStyle name="Normal 46 2 2 2 2 5 5" xfId="20567" xr:uid="{00000000-0005-0000-0000-000057500000}"/>
    <cellStyle name="Normal 46 2 2 2 2 6" xfId="12157" xr:uid="{00000000-0005-0000-0000-00007D2F0000}"/>
    <cellStyle name="Normal 46 2 2 2 2 6 3" xfId="27255" xr:uid="{00000000-0005-0000-0000-0000776A0000}"/>
    <cellStyle name="Normal 46 2 2 2 2 7" xfId="7136" xr:uid="{00000000-0005-0000-0000-0000E01B0000}"/>
    <cellStyle name="Normal 46 2 2 2 2 7 3" xfId="22238" xr:uid="{00000000-0005-0000-0000-0000DE560000}"/>
    <cellStyle name="Normal 46 2 2 2 2 9" xfId="17225" xr:uid="{00000000-0005-0000-0000-000049430000}"/>
    <cellStyle name="Normal 46 2 2 2 3" xfId="2272" xr:uid="{00000000-0005-0000-0000-0000E0080000}"/>
    <cellStyle name="Normal 46 2 2 2 3 2" xfId="3111" xr:uid="{00000000-0005-0000-0000-0000270C0000}"/>
    <cellStyle name="Normal 46 2 2 2 3 2 2" xfId="4801" xr:uid="{00000000-0005-0000-0000-0000C1120000}"/>
    <cellStyle name="Normal 46 2 2 2 3 2 2 2" xfId="14874" xr:uid="{00000000-0005-0000-0000-00001A3A0000}"/>
    <cellStyle name="Normal 46 2 2 2 3 2 2 2 3" xfId="29972" xr:uid="{00000000-0005-0000-0000-000014750000}"/>
    <cellStyle name="Normal 46 2 2 2 3 2 2 3" xfId="9854" xr:uid="{00000000-0005-0000-0000-00007E260000}"/>
    <cellStyle name="Normal 46 2 2 2 3 2 2 3 3" xfId="24955" xr:uid="{00000000-0005-0000-0000-00007B610000}"/>
    <cellStyle name="Normal 46 2 2 2 3 2 2 5" xfId="19942" xr:uid="{00000000-0005-0000-0000-0000E64D0000}"/>
    <cellStyle name="Normal 46 2 2 2 3 2 3" xfId="6493" xr:uid="{00000000-0005-0000-0000-00005D190000}"/>
    <cellStyle name="Normal 46 2 2 2 3 2 3 2" xfId="16545" xr:uid="{00000000-0005-0000-0000-0000A1400000}"/>
    <cellStyle name="Normal 46 2 2 2 3 2 3 3" xfId="11525" xr:uid="{00000000-0005-0000-0000-0000052D0000}"/>
    <cellStyle name="Normal 46 2 2 2 3 2 3 3 3" xfId="26626" xr:uid="{00000000-0005-0000-0000-000002680000}"/>
    <cellStyle name="Normal 46 2 2 2 3 2 3 5" xfId="21613" xr:uid="{00000000-0005-0000-0000-00006D540000}"/>
    <cellStyle name="Normal 46 2 2 2 3 2 4" xfId="13203" xr:uid="{00000000-0005-0000-0000-000093330000}"/>
    <cellStyle name="Normal 46 2 2 2 3 2 4 3" xfId="28301" xr:uid="{00000000-0005-0000-0000-00008D6E0000}"/>
    <cellStyle name="Normal 46 2 2 2 3 2 5" xfId="8182" xr:uid="{00000000-0005-0000-0000-0000F61F0000}"/>
    <cellStyle name="Normal 46 2 2 2 3 2 5 3" xfId="23284" xr:uid="{00000000-0005-0000-0000-0000F45A0000}"/>
    <cellStyle name="Normal 46 2 2 2 3 2 7" xfId="18271" xr:uid="{00000000-0005-0000-0000-00005F470000}"/>
    <cellStyle name="Normal 46 2 2 2 3 3" xfId="3964" xr:uid="{00000000-0005-0000-0000-00007C0F0000}"/>
    <cellStyle name="Normal 46 2 2 2 3 3 2" xfId="14038" xr:uid="{00000000-0005-0000-0000-0000D6360000}"/>
    <cellStyle name="Normal 46 2 2 2 3 3 2 3" xfId="29136" xr:uid="{00000000-0005-0000-0000-0000D0710000}"/>
    <cellStyle name="Normal 46 2 2 2 3 3 3" xfId="9018" xr:uid="{00000000-0005-0000-0000-00003A230000}"/>
    <cellStyle name="Normal 46 2 2 2 3 3 3 3" xfId="24119" xr:uid="{00000000-0005-0000-0000-0000375E0000}"/>
    <cellStyle name="Normal 46 2 2 2 3 3 5" xfId="19106" xr:uid="{00000000-0005-0000-0000-0000A24A0000}"/>
    <cellStyle name="Normal 46 2 2 2 3 4" xfId="5657" xr:uid="{00000000-0005-0000-0000-000019160000}"/>
    <cellStyle name="Normal 46 2 2 2 3 4 2" xfId="15709" xr:uid="{00000000-0005-0000-0000-00005D3D0000}"/>
    <cellStyle name="Normal 46 2 2 2 3 4 2 3" xfId="30807" xr:uid="{00000000-0005-0000-0000-000057780000}"/>
    <cellStyle name="Normal 46 2 2 2 3 4 3" xfId="10689" xr:uid="{00000000-0005-0000-0000-0000C1290000}"/>
    <cellStyle name="Normal 46 2 2 2 3 4 3 3" xfId="25790" xr:uid="{00000000-0005-0000-0000-0000BE640000}"/>
    <cellStyle name="Normal 46 2 2 2 3 4 5" xfId="20777" xr:uid="{00000000-0005-0000-0000-000029510000}"/>
    <cellStyle name="Normal 46 2 2 2 3 5" xfId="12367" xr:uid="{00000000-0005-0000-0000-00004F300000}"/>
    <cellStyle name="Normal 46 2 2 2 3 5 3" xfId="27465" xr:uid="{00000000-0005-0000-0000-0000496B0000}"/>
    <cellStyle name="Normal 46 2 2 2 3 6" xfId="7346" xr:uid="{00000000-0005-0000-0000-0000B21C0000}"/>
    <cellStyle name="Normal 46 2 2 2 3 6 3" xfId="22448" xr:uid="{00000000-0005-0000-0000-0000B0570000}"/>
    <cellStyle name="Normal 46 2 2 2 3 8" xfId="17435" xr:uid="{00000000-0005-0000-0000-00001B440000}"/>
    <cellStyle name="Normal 46 2 2 2 4" xfId="2693" xr:uid="{00000000-0005-0000-0000-0000850A0000}"/>
    <cellStyle name="Normal 46 2 2 2 4 2" xfId="4383" xr:uid="{00000000-0005-0000-0000-00001F110000}"/>
    <cellStyle name="Normal 46 2 2 2 4 2 2" xfId="14456" xr:uid="{00000000-0005-0000-0000-000078380000}"/>
    <cellStyle name="Normal 46 2 2 2 4 2 2 3" xfId="29554" xr:uid="{00000000-0005-0000-0000-000072730000}"/>
    <cellStyle name="Normal 46 2 2 2 4 2 3" xfId="9436" xr:uid="{00000000-0005-0000-0000-0000DC240000}"/>
    <cellStyle name="Normal 46 2 2 2 4 2 3 3" xfId="24537" xr:uid="{00000000-0005-0000-0000-0000D95F0000}"/>
    <cellStyle name="Normal 46 2 2 2 4 2 5" xfId="19524" xr:uid="{00000000-0005-0000-0000-0000444C0000}"/>
    <cellStyle name="Normal 46 2 2 2 4 3" xfId="6075" xr:uid="{00000000-0005-0000-0000-0000BB170000}"/>
    <cellStyle name="Normal 46 2 2 2 4 3 2" xfId="16127" xr:uid="{00000000-0005-0000-0000-0000FF3E0000}"/>
    <cellStyle name="Normal 46 2 2 2 4 3 3" xfId="11107" xr:uid="{00000000-0005-0000-0000-0000632B0000}"/>
    <cellStyle name="Normal 46 2 2 2 4 3 3 3" xfId="26208" xr:uid="{00000000-0005-0000-0000-000060660000}"/>
    <cellStyle name="Normal 46 2 2 2 4 3 5" xfId="21195" xr:uid="{00000000-0005-0000-0000-0000CB520000}"/>
    <cellStyle name="Normal 46 2 2 2 4 4" xfId="12785" xr:uid="{00000000-0005-0000-0000-0000F1310000}"/>
    <cellStyle name="Normal 46 2 2 2 4 4 3" xfId="27883" xr:uid="{00000000-0005-0000-0000-0000EB6C0000}"/>
    <cellStyle name="Normal 46 2 2 2 4 5" xfId="7764" xr:uid="{00000000-0005-0000-0000-0000541E0000}"/>
    <cellStyle name="Normal 46 2 2 2 4 5 3" xfId="22866" xr:uid="{00000000-0005-0000-0000-000052590000}"/>
    <cellStyle name="Normal 46 2 2 2 4 7" xfId="17853" xr:uid="{00000000-0005-0000-0000-0000BD450000}"/>
    <cellStyle name="Normal 46 2 2 2 5" xfId="3546" xr:uid="{00000000-0005-0000-0000-0000DA0D0000}"/>
    <cellStyle name="Normal 46 2 2 2 5 2" xfId="13620" xr:uid="{00000000-0005-0000-0000-000034350000}"/>
    <cellStyle name="Normal 46 2 2 2 5 2 3" xfId="28718" xr:uid="{00000000-0005-0000-0000-00002E700000}"/>
    <cellStyle name="Normal 46 2 2 2 5 3" xfId="8600" xr:uid="{00000000-0005-0000-0000-000098210000}"/>
    <cellStyle name="Normal 46 2 2 2 5 3 3" xfId="23701" xr:uid="{00000000-0005-0000-0000-0000955C0000}"/>
    <cellStyle name="Normal 46 2 2 2 5 5" xfId="18688" xr:uid="{00000000-0005-0000-0000-000000490000}"/>
    <cellStyle name="Normal 46 2 2 2 6" xfId="5239" xr:uid="{00000000-0005-0000-0000-000077140000}"/>
    <cellStyle name="Normal 46 2 2 2 6 2" xfId="15291" xr:uid="{00000000-0005-0000-0000-0000BB3B0000}"/>
    <cellStyle name="Normal 46 2 2 2 6 2 3" xfId="30389" xr:uid="{00000000-0005-0000-0000-0000B5760000}"/>
    <cellStyle name="Normal 46 2 2 2 6 3" xfId="10271" xr:uid="{00000000-0005-0000-0000-00001F280000}"/>
    <cellStyle name="Normal 46 2 2 2 6 3 3" xfId="25372" xr:uid="{00000000-0005-0000-0000-00001C630000}"/>
    <cellStyle name="Normal 46 2 2 2 6 5" xfId="20359" xr:uid="{00000000-0005-0000-0000-0000874F0000}"/>
    <cellStyle name="Normal 46 2 2 2 7" xfId="11949" xr:uid="{00000000-0005-0000-0000-0000AD2E0000}"/>
    <cellStyle name="Normal 46 2 2 2 7 3" xfId="27047" xr:uid="{00000000-0005-0000-0000-0000A7690000}"/>
    <cellStyle name="Normal 46 2 2 2 8" xfId="6928" xr:uid="{00000000-0005-0000-0000-0000101B0000}"/>
    <cellStyle name="Normal 46 2 2 2 8 3" xfId="22030" xr:uid="{00000000-0005-0000-0000-00000E560000}"/>
    <cellStyle name="Normal 46 2 2 3" xfId="1955" xr:uid="{00000000-0005-0000-0000-0000A3070000}"/>
    <cellStyle name="Normal 46 2 2 3 2" xfId="2376" xr:uid="{00000000-0005-0000-0000-000048090000}"/>
    <cellStyle name="Normal 46 2 2 3 2 2" xfId="3215" xr:uid="{00000000-0005-0000-0000-00008F0C0000}"/>
    <cellStyle name="Normal 46 2 2 3 2 2 2" xfId="4905" xr:uid="{00000000-0005-0000-0000-000029130000}"/>
    <cellStyle name="Normal 46 2 2 3 2 2 2 2" xfId="14978" xr:uid="{00000000-0005-0000-0000-0000823A0000}"/>
    <cellStyle name="Normal 46 2 2 3 2 2 2 2 3" xfId="30076" xr:uid="{00000000-0005-0000-0000-00007C750000}"/>
    <cellStyle name="Normal 46 2 2 3 2 2 2 3" xfId="9958" xr:uid="{00000000-0005-0000-0000-0000E6260000}"/>
    <cellStyle name="Normal 46 2 2 3 2 2 2 3 3" xfId="25059" xr:uid="{00000000-0005-0000-0000-0000E3610000}"/>
    <cellStyle name="Normal 46 2 2 3 2 2 2 5" xfId="20046" xr:uid="{00000000-0005-0000-0000-00004E4E0000}"/>
    <cellStyle name="Normal 46 2 2 3 2 2 3" xfId="6597" xr:uid="{00000000-0005-0000-0000-0000C5190000}"/>
    <cellStyle name="Normal 46 2 2 3 2 2 3 2" xfId="16649" xr:uid="{00000000-0005-0000-0000-000009410000}"/>
    <cellStyle name="Normal 46 2 2 3 2 2 3 3" xfId="11629" xr:uid="{00000000-0005-0000-0000-00006D2D0000}"/>
    <cellStyle name="Normal 46 2 2 3 2 2 3 3 3" xfId="26730" xr:uid="{00000000-0005-0000-0000-00006A680000}"/>
    <cellStyle name="Normal 46 2 2 3 2 2 3 5" xfId="21717" xr:uid="{00000000-0005-0000-0000-0000D5540000}"/>
    <cellStyle name="Normal 46 2 2 3 2 2 4" xfId="13307" xr:uid="{00000000-0005-0000-0000-0000FB330000}"/>
    <cellStyle name="Normal 46 2 2 3 2 2 4 3" xfId="28405" xr:uid="{00000000-0005-0000-0000-0000F56E0000}"/>
    <cellStyle name="Normal 46 2 2 3 2 2 5" xfId="8286" xr:uid="{00000000-0005-0000-0000-00005E200000}"/>
    <cellStyle name="Normal 46 2 2 3 2 2 5 3" xfId="23388" xr:uid="{00000000-0005-0000-0000-00005C5B0000}"/>
    <cellStyle name="Normal 46 2 2 3 2 2 7" xfId="18375" xr:uid="{00000000-0005-0000-0000-0000C7470000}"/>
    <cellStyle name="Normal 46 2 2 3 2 3" xfId="4068" xr:uid="{00000000-0005-0000-0000-0000E40F0000}"/>
    <cellStyle name="Normal 46 2 2 3 2 3 2" xfId="14142" xr:uid="{00000000-0005-0000-0000-00003E370000}"/>
    <cellStyle name="Normal 46 2 2 3 2 3 2 3" xfId="29240" xr:uid="{00000000-0005-0000-0000-000038720000}"/>
    <cellStyle name="Normal 46 2 2 3 2 3 3" xfId="9122" xr:uid="{00000000-0005-0000-0000-0000A2230000}"/>
    <cellStyle name="Normal 46 2 2 3 2 3 3 3" xfId="24223" xr:uid="{00000000-0005-0000-0000-00009F5E0000}"/>
    <cellStyle name="Normal 46 2 2 3 2 3 5" xfId="19210" xr:uid="{00000000-0005-0000-0000-00000A4B0000}"/>
    <cellStyle name="Normal 46 2 2 3 2 4" xfId="5761" xr:uid="{00000000-0005-0000-0000-000081160000}"/>
    <cellStyle name="Normal 46 2 2 3 2 4 2" xfId="15813" xr:uid="{00000000-0005-0000-0000-0000C53D0000}"/>
    <cellStyle name="Normal 46 2 2 3 2 4 2 3" xfId="30911" xr:uid="{00000000-0005-0000-0000-0000BF780000}"/>
    <cellStyle name="Normal 46 2 2 3 2 4 3" xfId="10793" xr:uid="{00000000-0005-0000-0000-0000292A0000}"/>
    <cellStyle name="Normal 46 2 2 3 2 4 3 3" xfId="25894" xr:uid="{00000000-0005-0000-0000-000026650000}"/>
    <cellStyle name="Normal 46 2 2 3 2 4 5" xfId="20881" xr:uid="{00000000-0005-0000-0000-000091510000}"/>
    <cellStyle name="Normal 46 2 2 3 2 5" xfId="12471" xr:uid="{00000000-0005-0000-0000-0000B7300000}"/>
    <cellStyle name="Normal 46 2 2 3 2 5 3" xfId="27569" xr:uid="{00000000-0005-0000-0000-0000B16B0000}"/>
    <cellStyle name="Normal 46 2 2 3 2 6" xfId="7450" xr:uid="{00000000-0005-0000-0000-00001A1D0000}"/>
    <cellStyle name="Normal 46 2 2 3 2 6 3" xfId="22552" xr:uid="{00000000-0005-0000-0000-000018580000}"/>
    <cellStyle name="Normal 46 2 2 3 2 8" xfId="17539" xr:uid="{00000000-0005-0000-0000-000083440000}"/>
    <cellStyle name="Normal 46 2 2 3 3" xfId="2797" xr:uid="{00000000-0005-0000-0000-0000ED0A0000}"/>
    <cellStyle name="Normal 46 2 2 3 3 2" xfId="4487" xr:uid="{00000000-0005-0000-0000-000087110000}"/>
    <cellStyle name="Normal 46 2 2 3 3 2 2" xfId="14560" xr:uid="{00000000-0005-0000-0000-0000E0380000}"/>
    <cellStyle name="Normal 46 2 2 3 3 2 2 3" xfId="29658" xr:uid="{00000000-0005-0000-0000-0000DA730000}"/>
    <cellStyle name="Normal 46 2 2 3 3 2 3" xfId="9540" xr:uid="{00000000-0005-0000-0000-000044250000}"/>
    <cellStyle name="Normal 46 2 2 3 3 2 3 3" xfId="24641" xr:uid="{00000000-0005-0000-0000-000041600000}"/>
    <cellStyle name="Normal 46 2 2 3 3 2 5" xfId="19628" xr:uid="{00000000-0005-0000-0000-0000AC4C0000}"/>
    <cellStyle name="Normal 46 2 2 3 3 3" xfId="6179" xr:uid="{00000000-0005-0000-0000-000023180000}"/>
    <cellStyle name="Normal 46 2 2 3 3 3 2" xfId="16231" xr:uid="{00000000-0005-0000-0000-0000673F0000}"/>
    <cellStyle name="Normal 46 2 2 3 3 3 3" xfId="11211" xr:uid="{00000000-0005-0000-0000-0000CB2B0000}"/>
    <cellStyle name="Normal 46 2 2 3 3 3 3 3" xfId="26312" xr:uid="{00000000-0005-0000-0000-0000C8660000}"/>
    <cellStyle name="Normal 46 2 2 3 3 3 5" xfId="21299" xr:uid="{00000000-0005-0000-0000-000033530000}"/>
    <cellStyle name="Normal 46 2 2 3 3 4" xfId="12889" xr:uid="{00000000-0005-0000-0000-000059320000}"/>
    <cellStyle name="Normal 46 2 2 3 3 4 3" xfId="27987" xr:uid="{00000000-0005-0000-0000-0000536D0000}"/>
    <cellStyle name="Normal 46 2 2 3 3 5" xfId="7868" xr:uid="{00000000-0005-0000-0000-0000BC1E0000}"/>
    <cellStyle name="Normal 46 2 2 3 3 5 3" xfId="22970" xr:uid="{00000000-0005-0000-0000-0000BA590000}"/>
    <cellStyle name="Normal 46 2 2 3 3 7" xfId="17957" xr:uid="{00000000-0005-0000-0000-000025460000}"/>
    <cellStyle name="Normal 46 2 2 3 4" xfId="3650" xr:uid="{00000000-0005-0000-0000-0000420E0000}"/>
    <cellStyle name="Normal 46 2 2 3 4 2" xfId="13724" xr:uid="{00000000-0005-0000-0000-00009C350000}"/>
    <cellStyle name="Normal 46 2 2 3 4 2 3" xfId="28822" xr:uid="{00000000-0005-0000-0000-000096700000}"/>
    <cellStyle name="Normal 46 2 2 3 4 3" xfId="8704" xr:uid="{00000000-0005-0000-0000-000000220000}"/>
    <cellStyle name="Normal 46 2 2 3 4 3 3" xfId="23805" xr:uid="{00000000-0005-0000-0000-0000FD5C0000}"/>
    <cellStyle name="Normal 46 2 2 3 4 5" xfId="18792" xr:uid="{00000000-0005-0000-0000-000068490000}"/>
    <cellStyle name="Normal 46 2 2 3 5" xfId="5343" xr:uid="{00000000-0005-0000-0000-0000DF140000}"/>
    <cellStyle name="Normal 46 2 2 3 5 2" xfId="15395" xr:uid="{00000000-0005-0000-0000-0000233C0000}"/>
    <cellStyle name="Normal 46 2 2 3 5 2 3" xfId="30493" xr:uid="{00000000-0005-0000-0000-00001D770000}"/>
    <cellStyle name="Normal 46 2 2 3 5 3" xfId="10375" xr:uid="{00000000-0005-0000-0000-000087280000}"/>
    <cellStyle name="Normal 46 2 2 3 5 3 3" xfId="25476" xr:uid="{00000000-0005-0000-0000-000084630000}"/>
    <cellStyle name="Normal 46 2 2 3 5 5" xfId="20463" xr:uid="{00000000-0005-0000-0000-0000EF4F0000}"/>
    <cellStyle name="Normal 46 2 2 3 6" xfId="12053" xr:uid="{00000000-0005-0000-0000-0000152F0000}"/>
    <cellStyle name="Normal 46 2 2 3 6 3" xfId="27151" xr:uid="{00000000-0005-0000-0000-00000F6A0000}"/>
    <cellStyle name="Normal 46 2 2 3 7" xfId="7032" xr:uid="{00000000-0005-0000-0000-0000781B0000}"/>
    <cellStyle name="Normal 46 2 2 3 7 3" xfId="22134" xr:uid="{00000000-0005-0000-0000-000076560000}"/>
    <cellStyle name="Normal 46 2 2 3 9" xfId="17121" xr:uid="{00000000-0005-0000-0000-0000E1420000}"/>
    <cellStyle name="Normal 46 2 2 4" xfId="2168" xr:uid="{00000000-0005-0000-0000-000078080000}"/>
    <cellStyle name="Normal 46 2 2 4 2" xfId="3007" xr:uid="{00000000-0005-0000-0000-0000BF0B0000}"/>
    <cellStyle name="Normal 46 2 2 4 2 2" xfId="4697" xr:uid="{00000000-0005-0000-0000-000059120000}"/>
    <cellStyle name="Normal 46 2 2 4 2 2 2" xfId="14770" xr:uid="{00000000-0005-0000-0000-0000B2390000}"/>
    <cellStyle name="Normal 46 2 2 4 2 2 2 3" xfId="29868" xr:uid="{00000000-0005-0000-0000-0000AC740000}"/>
    <cellStyle name="Normal 46 2 2 4 2 2 3" xfId="9750" xr:uid="{00000000-0005-0000-0000-000016260000}"/>
    <cellStyle name="Normal 46 2 2 4 2 2 3 3" xfId="24851" xr:uid="{00000000-0005-0000-0000-000013610000}"/>
    <cellStyle name="Normal 46 2 2 4 2 2 5" xfId="19838" xr:uid="{00000000-0005-0000-0000-00007E4D0000}"/>
    <cellStyle name="Normal 46 2 2 4 2 3" xfId="6389" xr:uid="{00000000-0005-0000-0000-0000F5180000}"/>
    <cellStyle name="Normal 46 2 2 4 2 3 2" xfId="16441" xr:uid="{00000000-0005-0000-0000-000039400000}"/>
    <cellStyle name="Normal 46 2 2 4 2 3 3" xfId="11421" xr:uid="{00000000-0005-0000-0000-00009D2C0000}"/>
    <cellStyle name="Normal 46 2 2 4 2 3 3 3" xfId="26522" xr:uid="{00000000-0005-0000-0000-00009A670000}"/>
    <cellStyle name="Normal 46 2 2 4 2 3 5" xfId="21509" xr:uid="{00000000-0005-0000-0000-000005540000}"/>
    <cellStyle name="Normal 46 2 2 4 2 4" xfId="13099" xr:uid="{00000000-0005-0000-0000-00002B330000}"/>
    <cellStyle name="Normal 46 2 2 4 2 4 3" xfId="28197" xr:uid="{00000000-0005-0000-0000-0000256E0000}"/>
    <cellStyle name="Normal 46 2 2 4 2 5" xfId="8078" xr:uid="{00000000-0005-0000-0000-00008E1F0000}"/>
    <cellStyle name="Normal 46 2 2 4 2 5 3" xfId="23180" xr:uid="{00000000-0005-0000-0000-00008C5A0000}"/>
    <cellStyle name="Normal 46 2 2 4 2 7" xfId="18167" xr:uid="{00000000-0005-0000-0000-0000F7460000}"/>
    <cellStyle name="Normal 46 2 2 4 3" xfId="3860" xr:uid="{00000000-0005-0000-0000-0000140F0000}"/>
    <cellStyle name="Normal 46 2 2 4 3 2" xfId="13934" xr:uid="{00000000-0005-0000-0000-00006E360000}"/>
    <cellStyle name="Normal 46 2 2 4 3 2 3" xfId="29032" xr:uid="{00000000-0005-0000-0000-000068710000}"/>
    <cellStyle name="Normal 46 2 2 4 3 3" xfId="8914" xr:uid="{00000000-0005-0000-0000-0000D2220000}"/>
    <cellStyle name="Normal 46 2 2 4 3 3 3" xfId="24015" xr:uid="{00000000-0005-0000-0000-0000CF5D0000}"/>
    <cellStyle name="Normal 46 2 2 4 3 5" xfId="19002" xr:uid="{00000000-0005-0000-0000-00003A4A0000}"/>
    <cellStyle name="Normal 46 2 2 4 4" xfId="5553" xr:uid="{00000000-0005-0000-0000-0000B1150000}"/>
    <cellStyle name="Normal 46 2 2 4 4 2" xfId="15605" xr:uid="{00000000-0005-0000-0000-0000F53C0000}"/>
    <cellStyle name="Normal 46 2 2 4 4 2 3" xfId="30703" xr:uid="{00000000-0005-0000-0000-0000EF770000}"/>
    <cellStyle name="Normal 46 2 2 4 4 3" xfId="10585" xr:uid="{00000000-0005-0000-0000-000059290000}"/>
    <cellStyle name="Normal 46 2 2 4 4 3 3" xfId="25686" xr:uid="{00000000-0005-0000-0000-000056640000}"/>
    <cellStyle name="Normal 46 2 2 4 4 5" xfId="20673" xr:uid="{00000000-0005-0000-0000-0000C1500000}"/>
    <cellStyle name="Normal 46 2 2 4 5" xfId="12263" xr:uid="{00000000-0005-0000-0000-0000E72F0000}"/>
    <cellStyle name="Normal 46 2 2 4 5 3" xfId="27361" xr:uid="{00000000-0005-0000-0000-0000E16A0000}"/>
    <cellStyle name="Normal 46 2 2 4 6" xfId="7242" xr:uid="{00000000-0005-0000-0000-00004A1C0000}"/>
    <cellStyle name="Normal 46 2 2 4 6 3" xfId="22344" xr:uid="{00000000-0005-0000-0000-000048570000}"/>
    <cellStyle name="Normal 46 2 2 4 8" xfId="17331" xr:uid="{00000000-0005-0000-0000-0000B3430000}"/>
    <cellStyle name="Normal 46 2 2 5" xfId="2589" xr:uid="{00000000-0005-0000-0000-00001D0A0000}"/>
    <cellStyle name="Normal 46 2 2 5 2" xfId="4279" xr:uid="{00000000-0005-0000-0000-0000B7100000}"/>
    <cellStyle name="Normal 46 2 2 5 2 2" xfId="14352" xr:uid="{00000000-0005-0000-0000-000010380000}"/>
    <cellStyle name="Normal 46 2 2 5 2 2 3" xfId="29450" xr:uid="{00000000-0005-0000-0000-00000A730000}"/>
    <cellStyle name="Normal 46 2 2 5 2 3" xfId="9332" xr:uid="{00000000-0005-0000-0000-000074240000}"/>
    <cellStyle name="Normal 46 2 2 5 2 3 3" xfId="24433" xr:uid="{00000000-0005-0000-0000-0000715F0000}"/>
    <cellStyle name="Normal 46 2 2 5 2 5" xfId="19420" xr:uid="{00000000-0005-0000-0000-0000DC4B0000}"/>
    <cellStyle name="Normal 46 2 2 5 3" xfId="5971" xr:uid="{00000000-0005-0000-0000-000053170000}"/>
    <cellStyle name="Normal 46 2 2 5 3 2" xfId="16023" xr:uid="{00000000-0005-0000-0000-0000973E0000}"/>
    <cellStyle name="Normal 46 2 2 5 3 3" xfId="11003" xr:uid="{00000000-0005-0000-0000-0000FB2A0000}"/>
    <cellStyle name="Normal 46 2 2 5 3 3 3" xfId="26104" xr:uid="{00000000-0005-0000-0000-0000F8650000}"/>
    <cellStyle name="Normal 46 2 2 5 3 5" xfId="21091" xr:uid="{00000000-0005-0000-0000-000063520000}"/>
    <cellStyle name="Normal 46 2 2 5 4" xfId="12681" xr:uid="{00000000-0005-0000-0000-000089310000}"/>
    <cellStyle name="Normal 46 2 2 5 4 3" xfId="27779" xr:uid="{00000000-0005-0000-0000-0000836C0000}"/>
    <cellStyle name="Normal 46 2 2 5 5" xfId="7660" xr:uid="{00000000-0005-0000-0000-0000EC1D0000}"/>
    <cellStyle name="Normal 46 2 2 5 5 3" xfId="22762" xr:uid="{00000000-0005-0000-0000-0000EA580000}"/>
    <cellStyle name="Normal 46 2 2 5 7" xfId="17749" xr:uid="{00000000-0005-0000-0000-000055450000}"/>
    <cellStyle name="Normal 46 2 2 6" xfId="3442" xr:uid="{00000000-0005-0000-0000-0000720D0000}"/>
    <cellStyle name="Normal 46 2 2 6 2" xfId="13516" xr:uid="{00000000-0005-0000-0000-0000CC340000}"/>
    <cellStyle name="Normal 46 2 2 6 2 3" xfId="28614" xr:uid="{00000000-0005-0000-0000-0000C66F0000}"/>
    <cellStyle name="Normal 46 2 2 6 3" xfId="8496" xr:uid="{00000000-0005-0000-0000-000030210000}"/>
    <cellStyle name="Normal 46 2 2 6 3 3" xfId="23597" xr:uid="{00000000-0005-0000-0000-00002D5C0000}"/>
    <cellStyle name="Normal 46 2 2 6 5" xfId="18584" xr:uid="{00000000-0005-0000-0000-000098480000}"/>
    <cellStyle name="Normal 46 2 2 7" xfId="5135" xr:uid="{00000000-0005-0000-0000-00000F140000}"/>
    <cellStyle name="Normal 46 2 2 7 2" xfId="15187" xr:uid="{00000000-0005-0000-0000-0000533B0000}"/>
    <cellStyle name="Normal 46 2 2 7 2 3" xfId="30285" xr:uid="{00000000-0005-0000-0000-00004D760000}"/>
    <cellStyle name="Normal 46 2 2 7 3" xfId="10167" xr:uid="{00000000-0005-0000-0000-0000B7270000}"/>
    <cellStyle name="Normal 46 2 2 7 3 3" xfId="25268" xr:uid="{00000000-0005-0000-0000-0000B4620000}"/>
    <cellStyle name="Normal 46 2 2 7 5" xfId="20255" xr:uid="{00000000-0005-0000-0000-00001F4F0000}"/>
    <cellStyle name="Normal 46 2 2 8" xfId="11845" xr:uid="{00000000-0005-0000-0000-0000452E0000}"/>
    <cellStyle name="Normal 46 2 2 8 3" xfId="26943" xr:uid="{00000000-0005-0000-0000-00003F690000}"/>
    <cellStyle name="Normal 46 2 2 9" xfId="6824" xr:uid="{00000000-0005-0000-0000-0000A81A0000}"/>
    <cellStyle name="Normal 46 2 2 9 3" xfId="21926" xr:uid="{00000000-0005-0000-0000-0000A6550000}"/>
    <cellStyle name="Normal 46 2 3" xfId="1788" xr:uid="{00000000-0005-0000-0000-0000FC060000}"/>
    <cellStyle name="Normal 46 2 3 10" xfId="16965" xr:uid="{00000000-0005-0000-0000-000045420000}"/>
    <cellStyle name="Normal 46 2 3 2" xfId="2007" xr:uid="{00000000-0005-0000-0000-0000D7070000}"/>
    <cellStyle name="Normal 46 2 3 2 2" xfId="2428" xr:uid="{00000000-0005-0000-0000-00007C090000}"/>
    <cellStyle name="Normal 46 2 3 2 2 2" xfId="3267" xr:uid="{00000000-0005-0000-0000-0000C30C0000}"/>
    <cellStyle name="Normal 46 2 3 2 2 2 2" xfId="4957" xr:uid="{00000000-0005-0000-0000-00005D130000}"/>
    <cellStyle name="Normal 46 2 3 2 2 2 2 2" xfId="15030" xr:uid="{00000000-0005-0000-0000-0000B63A0000}"/>
    <cellStyle name="Normal 46 2 3 2 2 2 2 2 3" xfId="30128" xr:uid="{00000000-0005-0000-0000-0000B0750000}"/>
    <cellStyle name="Normal 46 2 3 2 2 2 2 3" xfId="10010" xr:uid="{00000000-0005-0000-0000-00001A270000}"/>
    <cellStyle name="Normal 46 2 3 2 2 2 2 3 3" xfId="25111" xr:uid="{00000000-0005-0000-0000-000017620000}"/>
    <cellStyle name="Normal 46 2 3 2 2 2 2 5" xfId="20098" xr:uid="{00000000-0005-0000-0000-0000824E0000}"/>
    <cellStyle name="Normal 46 2 3 2 2 2 3" xfId="6649" xr:uid="{00000000-0005-0000-0000-0000F9190000}"/>
    <cellStyle name="Normal 46 2 3 2 2 2 3 2" xfId="16701" xr:uid="{00000000-0005-0000-0000-00003D410000}"/>
    <cellStyle name="Normal 46 2 3 2 2 2 3 3" xfId="11681" xr:uid="{00000000-0005-0000-0000-0000A12D0000}"/>
    <cellStyle name="Normal 46 2 3 2 2 2 3 3 3" xfId="26782" xr:uid="{00000000-0005-0000-0000-00009E680000}"/>
    <cellStyle name="Normal 46 2 3 2 2 2 3 5" xfId="21769" xr:uid="{00000000-0005-0000-0000-000009550000}"/>
    <cellStyle name="Normal 46 2 3 2 2 2 4" xfId="13359" xr:uid="{00000000-0005-0000-0000-00002F340000}"/>
    <cellStyle name="Normal 46 2 3 2 2 2 4 3" xfId="28457" xr:uid="{00000000-0005-0000-0000-0000296F0000}"/>
    <cellStyle name="Normal 46 2 3 2 2 2 5" xfId="8338" xr:uid="{00000000-0005-0000-0000-000092200000}"/>
    <cellStyle name="Normal 46 2 3 2 2 2 5 3" xfId="23440" xr:uid="{00000000-0005-0000-0000-0000905B0000}"/>
    <cellStyle name="Normal 46 2 3 2 2 2 7" xfId="18427" xr:uid="{00000000-0005-0000-0000-0000FB470000}"/>
    <cellStyle name="Normal 46 2 3 2 2 3" xfId="4120" xr:uid="{00000000-0005-0000-0000-000018100000}"/>
    <cellStyle name="Normal 46 2 3 2 2 3 2" xfId="14194" xr:uid="{00000000-0005-0000-0000-000072370000}"/>
    <cellStyle name="Normal 46 2 3 2 2 3 2 3" xfId="29292" xr:uid="{00000000-0005-0000-0000-00006C720000}"/>
    <cellStyle name="Normal 46 2 3 2 2 3 3" xfId="9174" xr:uid="{00000000-0005-0000-0000-0000D6230000}"/>
    <cellStyle name="Normal 46 2 3 2 2 3 3 3" xfId="24275" xr:uid="{00000000-0005-0000-0000-0000D35E0000}"/>
    <cellStyle name="Normal 46 2 3 2 2 3 5" xfId="19262" xr:uid="{00000000-0005-0000-0000-00003E4B0000}"/>
    <cellStyle name="Normal 46 2 3 2 2 4" xfId="5813" xr:uid="{00000000-0005-0000-0000-0000B5160000}"/>
    <cellStyle name="Normal 46 2 3 2 2 4 2" xfId="15865" xr:uid="{00000000-0005-0000-0000-0000F93D0000}"/>
    <cellStyle name="Normal 46 2 3 2 2 4 3" xfId="10845" xr:uid="{00000000-0005-0000-0000-00005D2A0000}"/>
    <cellStyle name="Normal 46 2 3 2 2 4 3 3" xfId="25946" xr:uid="{00000000-0005-0000-0000-00005A650000}"/>
    <cellStyle name="Normal 46 2 3 2 2 4 5" xfId="20933" xr:uid="{00000000-0005-0000-0000-0000C5510000}"/>
    <cellStyle name="Normal 46 2 3 2 2 5" xfId="12523" xr:uid="{00000000-0005-0000-0000-0000EB300000}"/>
    <cellStyle name="Normal 46 2 3 2 2 5 3" xfId="27621" xr:uid="{00000000-0005-0000-0000-0000E56B0000}"/>
    <cellStyle name="Normal 46 2 3 2 2 6" xfId="7502" xr:uid="{00000000-0005-0000-0000-00004E1D0000}"/>
    <cellStyle name="Normal 46 2 3 2 2 6 3" xfId="22604" xr:uid="{00000000-0005-0000-0000-00004C580000}"/>
    <cellStyle name="Normal 46 2 3 2 2 8" xfId="17591" xr:uid="{00000000-0005-0000-0000-0000B7440000}"/>
    <cellStyle name="Normal 46 2 3 2 3" xfId="2849" xr:uid="{00000000-0005-0000-0000-0000210B0000}"/>
    <cellStyle name="Normal 46 2 3 2 3 2" xfId="4539" xr:uid="{00000000-0005-0000-0000-0000BB110000}"/>
    <cellStyle name="Normal 46 2 3 2 3 2 2" xfId="14612" xr:uid="{00000000-0005-0000-0000-000014390000}"/>
    <cellStyle name="Normal 46 2 3 2 3 2 2 3" xfId="29710" xr:uid="{00000000-0005-0000-0000-00000E740000}"/>
    <cellStyle name="Normal 46 2 3 2 3 2 3" xfId="9592" xr:uid="{00000000-0005-0000-0000-000078250000}"/>
    <cellStyle name="Normal 46 2 3 2 3 2 3 3" xfId="24693" xr:uid="{00000000-0005-0000-0000-000075600000}"/>
    <cellStyle name="Normal 46 2 3 2 3 2 5" xfId="19680" xr:uid="{00000000-0005-0000-0000-0000E04C0000}"/>
    <cellStyle name="Normal 46 2 3 2 3 3" xfId="6231" xr:uid="{00000000-0005-0000-0000-000057180000}"/>
    <cellStyle name="Normal 46 2 3 2 3 3 2" xfId="16283" xr:uid="{00000000-0005-0000-0000-00009B3F0000}"/>
    <cellStyle name="Normal 46 2 3 2 3 3 3" xfId="11263" xr:uid="{00000000-0005-0000-0000-0000FF2B0000}"/>
    <cellStyle name="Normal 46 2 3 2 3 3 3 3" xfId="26364" xr:uid="{00000000-0005-0000-0000-0000FC660000}"/>
    <cellStyle name="Normal 46 2 3 2 3 3 5" xfId="21351" xr:uid="{00000000-0005-0000-0000-000067530000}"/>
    <cellStyle name="Normal 46 2 3 2 3 4" xfId="12941" xr:uid="{00000000-0005-0000-0000-00008D320000}"/>
    <cellStyle name="Normal 46 2 3 2 3 4 3" xfId="28039" xr:uid="{00000000-0005-0000-0000-0000876D0000}"/>
    <cellStyle name="Normal 46 2 3 2 3 5" xfId="7920" xr:uid="{00000000-0005-0000-0000-0000F01E0000}"/>
    <cellStyle name="Normal 46 2 3 2 3 5 3" xfId="23022" xr:uid="{00000000-0005-0000-0000-0000EE590000}"/>
    <cellStyle name="Normal 46 2 3 2 3 7" xfId="18009" xr:uid="{00000000-0005-0000-0000-000059460000}"/>
    <cellStyle name="Normal 46 2 3 2 4" xfId="3702" xr:uid="{00000000-0005-0000-0000-0000760E0000}"/>
    <cellStyle name="Normal 46 2 3 2 4 2" xfId="13776" xr:uid="{00000000-0005-0000-0000-0000D0350000}"/>
    <cellStyle name="Normal 46 2 3 2 4 2 3" xfId="28874" xr:uid="{00000000-0005-0000-0000-0000CA700000}"/>
    <cellStyle name="Normal 46 2 3 2 4 3" xfId="8756" xr:uid="{00000000-0005-0000-0000-000034220000}"/>
    <cellStyle name="Normal 46 2 3 2 4 3 3" xfId="23857" xr:uid="{00000000-0005-0000-0000-0000315D0000}"/>
    <cellStyle name="Normal 46 2 3 2 4 5" xfId="18844" xr:uid="{00000000-0005-0000-0000-00009C490000}"/>
    <cellStyle name="Normal 46 2 3 2 5" xfId="5395" xr:uid="{00000000-0005-0000-0000-000013150000}"/>
    <cellStyle name="Normal 46 2 3 2 5 2" xfId="15447" xr:uid="{00000000-0005-0000-0000-0000573C0000}"/>
    <cellStyle name="Normal 46 2 3 2 5 2 3" xfId="30545" xr:uid="{00000000-0005-0000-0000-000051770000}"/>
    <cellStyle name="Normal 46 2 3 2 5 3" xfId="10427" xr:uid="{00000000-0005-0000-0000-0000BB280000}"/>
    <cellStyle name="Normal 46 2 3 2 5 3 3" xfId="25528" xr:uid="{00000000-0005-0000-0000-0000B8630000}"/>
    <cellStyle name="Normal 46 2 3 2 5 5" xfId="20515" xr:uid="{00000000-0005-0000-0000-000023500000}"/>
    <cellStyle name="Normal 46 2 3 2 6" xfId="12105" xr:uid="{00000000-0005-0000-0000-0000492F0000}"/>
    <cellStyle name="Normal 46 2 3 2 6 3" xfId="27203" xr:uid="{00000000-0005-0000-0000-0000436A0000}"/>
    <cellStyle name="Normal 46 2 3 2 7" xfId="7084" xr:uid="{00000000-0005-0000-0000-0000AC1B0000}"/>
    <cellStyle name="Normal 46 2 3 2 7 3" xfId="22186" xr:uid="{00000000-0005-0000-0000-0000AA560000}"/>
    <cellStyle name="Normal 46 2 3 2 9" xfId="17173" xr:uid="{00000000-0005-0000-0000-000015430000}"/>
    <cellStyle name="Normal 46 2 3 3" xfId="2220" xr:uid="{00000000-0005-0000-0000-0000AC080000}"/>
    <cellStyle name="Normal 46 2 3 3 2" xfId="3059" xr:uid="{00000000-0005-0000-0000-0000F30B0000}"/>
    <cellStyle name="Normal 46 2 3 3 2 2" xfId="4749" xr:uid="{00000000-0005-0000-0000-00008D120000}"/>
    <cellStyle name="Normal 46 2 3 3 2 2 2" xfId="14822" xr:uid="{00000000-0005-0000-0000-0000E6390000}"/>
    <cellStyle name="Normal 46 2 3 3 2 2 2 3" xfId="29920" xr:uid="{00000000-0005-0000-0000-0000E0740000}"/>
    <cellStyle name="Normal 46 2 3 3 2 2 3" xfId="9802" xr:uid="{00000000-0005-0000-0000-00004A260000}"/>
    <cellStyle name="Normal 46 2 3 3 2 2 3 3" xfId="24903" xr:uid="{00000000-0005-0000-0000-000047610000}"/>
    <cellStyle name="Normal 46 2 3 3 2 2 5" xfId="19890" xr:uid="{00000000-0005-0000-0000-0000B24D0000}"/>
    <cellStyle name="Normal 46 2 3 3 2 3" xfId="6441" xr:uid="{00000000-0005-0000-0000-000029190000}"/>
    <cellStyle name="Normal 46 2 3 3 2 3 2" xfId="16493" xr:uid="{00000000-0005-0000-0000-00006D400000}"/>
    <cellStyle name="Normal 46 2 3 3 2 3 3" xfId="11473" xr:uid="{00000000-0005-0000-0000-0000D12C0000}"/>
    <cellStyle name="Normal 46 2 3 3 2 3 3 3" xfId="26574" xr:uid="{00000000-0005-0000-0000-0000CE670000}"/>
    <cellStyle name="Normal 46 2 3 3 2 3 5" xfId="21561" xr:uid="{00000000-0005-0000-0000-000039540000}"/>
    <cellStyle name="Normal 46 2 3 3 2 4" xfId="13151" xr:uid="{00000000-0005-0000-0000-00005F330000}"/>
    <cellStyle name="Normal 46 2 3 3 2 4 3" xfId="28249" xr:uid="{00000000-0005-0000-0000-0000596E0000}"/>
    <cellStyle name="Normal 46 2 3 3 2 5" xfId="8130" xr:uid="{00000000-0005-0000-0000-0000C21F0000}"/>
    <cellStyle name="Normal 46 2 3 3 2 5 3" xfId="23232" xr:uid="{00000000-0005-0000-0000-0000C05A0000}"/>
    <cellStyle name="Normal 46 2 3 3 2 7" xfId="18219" xr:uid="{00000000-0005-0000-0000-00002B470000}"/>
    <cellStyle name="Normal 46 2 3 3 3" xfId="3912" xr:uid="{00000000-0005-0000-0000-0000480F0000}"/>
    <cellStyle name="Normal 46 2 3 3 3 2" xfId="13986" xr:uid="{00000000-0005-0000-0000-0000A2360000}"/>
    <cellStyle name="Normal 46 2 3 3 3 2 3" xfId="29084" xr:uid="{00000000-0005-0000-0000-00009C710000}"/>
    <cellStyle name="Normal 46 2 3 3 3 3" xfId="8966" xr:uid="{00000000-0005-0000-0000-000006230000}"/>
    <cellStyle name="Normal 46 2 3 3 3 3 3" xfId="24067" xr:uid="{00000000-0005-0000-0000-0000035E0000}"/>
    <cellStyle name="Normal 46 2 3 3 3 5" xfId="19054" xr:uid="{00000000-0005-0000-0000-00006E4A0000}"/>
    <cellStyle name="Normal 46 2 3 3 4" xfId="5605" xr:uid="{00000000-0005-0000-0000-0000E5150000}"/>
    <cellStyle name="Normal 46 2 3 3 4 2" xfId="15657" xr:uid="{00000000-0005-0000-0000-0000293D0000}"/>
    <cellStyle name="Normal 46 2 3 3 4 2 3" xfId="30755" xr:uid="{00000000-0005-0000-0000-000023780000}"/>
    <cellStyle name="Normal 46 2 3 3 4 3" xfId="10637" xr:uid="{00000000-0005-0000-0000-00008D290000}"/>
    <cellStyle name="Normal 46 2 3 3 4 3 3" xfId="25738" xr:uid="{00000000-0005-0000-0000-00008A640000}"/>
    <cellStyle name="Normal 46 2 3 3 4 5" xfId="20725" xr:uid="{00000000-0005-0000-0000-0000F5500000}"/>
    <cellStyle name="Normal 46 2 3 3 5" xfId="12315" xr:uid="{00000000-0005-0000-0000-00001B300000}"/>
    <cellStyle name="Normal 46 2 3 3 5 3" xfId="27413" xr:uid="{00000000-0005-0000-0000-0000156B0000}"/>
    <cellStyle name="Normal 46 2 3 3 6" xfId="7294" xr:uid="{00000000-0005-0000-0000-00007E1C0000}"/>
    <cellStyle name="Normal 46 2 3 3 6 3" xfId="22396" xr:uid="{00000000-0005-0000-0000-00007C570000}"/>
    <cellStyle name="Normal 46 2 3 3 8" xfId="17383" xr:uid="{00000000-0005-0000-0000-0000E7430000}"/>
    <cellStyle name="Normal 46 2 3 4" xfId="2641" xr:uid="{00000000-0005-0000-0000-0000510A0000}"/>
    <cellStyle name="Normal 46 2 3 4 2" xfId="4331" xr:uid="{00000000-0005-0000-0000-0000EB100000}"/>
    <cellStyle name="Normal 46 2 3 4 2 2" xfId="14404" xr:uid="{00000000-0005-0000-0000-000044380000}"/>
    <cellStyle name="Normal 46 2 3 4 2 2 3" xfId="29502" xr:uid="{00000000-0005-0000-0000-00003E730000}"/>
    <cellStyle name="Normal 46 2 3 4 2 3" xfId="9384" xr:uid="{00000000-0005-0000-0000-0000A8240000}"/>
    <cellStyle name="Normal 46 2 3 4 2 3 3" xfId="24485" xr:uid="{00000000-0005-0000-0000-0000A55F0000}"/>
    <cellStyle name="Normal 46 2 3 4 2 5" xfId="19472" xr:uid="{00000000-0005-0000-0000-0000104C0000}"/>
    <cellStyle name="Normal 46 2 3 4 3" xfId="6023" xr:uid="{00000000-0005-0000-0000-000087170000}"/>
    <cellStyle name="Normal 46 2 3 4 3 2" xfId="16075" xr:uid="{00000000-0005-0000-0000-0000CB3E0000}"/>
    <cellStyle name="Normal 46 2 3 4 3 3" xfId="11055" xr:uid="{00000000-0005-0000-0000-00002F2B0000}"/>
    <cellStyle name="Normal 46 2 3 4 3 3 3" xfId="26156" xr:uid="{00000000-0005-0000-0000-00002C660000}"/>
    <cellStyle name="Normal 46 2 3 4 3 5" xfId="21143" xr:uid="{00000000-0005-0000-0000-000097520000}"/>
    <cellStyle name="Normal 46 2 3 4 4" xfId="12733" xr:uid="{00000000-0005-0000-0000-0000BD310000}"/>
    <cellStyle name="Normal 46 2 3 4 4 3" xfId="27831" xr:uid="{00000000-0005-0000-0000-0000B76C0000}"/>
    <cellStyle name="Normal 46 2 3 4 5" xfId="7712" xr:uid="{00000000-0005-0000-0000-0000201E0000}"/>
    <cellStyle name="Normal 46 2 3 4 5 3" xfId="22814" xr:uid="{00000000-0005-0000-0000-00001E590000}"/>
    <cellStyle name="Normal 46 2 3 4 7" xfId="17801" xr:uid="{00000000-0005-0000-0000-000089450000}"/>
    <cellStyle name="Normal 46 2 3 5" xfId="3494" xr:uid="{00000000-0005-0000-0000-0000A60D0000}"/>
    <cellStyle name="Normal 46 2 3 5 2" xfId="13568" xr:uid="{00000000-0005-0000-0000-000000350000}"/>
    <cellStyle name="Normal 46 2 3 5 2 3" xfId="28666" xr:uid="{00000000-0005-0000-0000-0000FA6F0000}"/>
    <cellStyle name="Normal 46 2 3 5 3" xfId="8548" xr:uid="{00000000-0005-0000-0000-000064210000}"/>
    <cellStyle name="Normal 46 2 3 5 3 3" xfId="23649" xr:uid="{00000000-0005-0000-0000-0000615C0000}"/>
    <cellStyle name="Normal 46 2 3 5 5" xfId="18636" xr:uid="{00000000-0005-0000-0000-0000CC480000}"/>
    <cellStyle name="Normal 46 2 3 6" xfId="5187" xr:uid="{00000000-0005-0000-0000-000043140000}"/>
    <cellStyle name="Normal 46 2 3 6 2" xfId="15239" xr:uid="{00000000-0005-0000-0000-0000873B0000}"/>
    <cellStyle name="Normal 46 2 3 6 2 3" xfId="30337" xr:uid="{00000000-0005-0000-0000-000081760000}"/>
    <cellStyle name="Normal 46 2 3 6 3" xfId="10219" xr:uid="{00000000-0005-0000-0000-0000EB270000}"/>
    <cellStyle name="Normal 46 2 3 6 3 3" xfId="25320" xr:uid="{00000000-0005-0000-0000-0000E8620000}"/>
    <cellStyle name="Normal 46 2 3 6 5" xfId="20307" xr:uid="{00000000-0005-0000-0000-0000534F0000}"/>
    <cellStyle name="Normal 46 2 3 7" xfId="11897" xr:uid="{00000000-0005-0000-0000-0000792E0000}"/>
    <cellStyle name="Normal 46 2 3 7 3" xfId="26995" xr:uid="{00000000-0005-0000-0000-000073690000}"/>
    <cellStyle name="Normal 46 2 3 8" xfId="6876" xr:uid="{00000000-0005-0000-0000-0000DC1A0000}"/>
    <cellStyle name="Normal 46 2 3 8 3" xfId="21978" xr:uid="{00000000-0005-0000-0000-0000DA550000}"/>
    <cellStyle name="Normal 46 2 4" xfId="1901" xr:uid="{00000000-0005-0000-0000-00006D070000}"/>
    <cellStyle name="Normal 46 2 4 2" xfId="2324" xr:uid="{00000000-0005-0000-0000-000014090000}"/>
    <cellStyle name="Normal 46 2 4 2 2" xfId="3163" xr:uid="{00000000-0005-0000-0000-00005B0C0000}"/>
    <cellStyle name="Normal 46 2 4 2 2 2" xfId="4853" xr:uid="{00000000-0005-0000-0000-0000F5120000}"/>
    <cellStyle name="Normal 46 2 4 2 2 2 2" xfId="14926" xr:uid="{00000000-0005-0000-0000-00004E3A0000}"/>
    <cellStyle name="Normal 46 2 4 2 2 2 2 3" xfId="30024" xr:uid="{00000000-0005-0000-0000-000048750000}"/>
    <cellStyle name="Normal 46 2 4 2 2 2 3" xfId="9906" xr:uid="{00000000-0005-0000-0000-0000B2260000}"/>
    <cellStyle name="Normal 46 2 4 2 2 2 3 3" xfId="25007" xr:uid="{00000000-0005-0000-0000-0000AF610000}"/>
    <cellStyle name="Normal 46 2 4 2 2 2 5" xfId="19994" xr:uid="{00000000-0005-0000-0000-00001A4E0000}"/>
    <cellStyle name="Normal 46 2 4 2 2 3" xfId="6545" xr:uid="{00000000-0005-0000-0000-000091190000}"/>
    <cellStyle name="Normal 46 2 4 2 2 3 2" xfId="16597" xr:uid="{00000000-0005-0000-0000-0000D5400000}"/>
    <cellStyle name="Normal 46 2 4 2 2 3 3" xfId="11577" xr:uid="{00000000-0005-0000-0000-0000392D0000}"/>
    <cellStyle name="Normal 46 2 4 2 2 3 3 3" xfId="26678" xr:uid="{00000000-0005-0000-0000-000036680000}"/>
    <cellStyle name="Normal 46 2 4 2 2 3 5" xfId="21665" xr:uid="{00000000-0005-0000-0000-0000A1540000}"/>
    <cellStyle name="Normal 46 2 4 2 2 4" xfId="13255" xr:uid="{00000000-0005-0000-0000-0000C7330000}"/>
    <cellStyle name="Normal 46 2 4 2 2 4 3" xfId="28353" xr:uid="{00000000-0005-0000-0000-0000C16E0000}"/>
    <cellStyle name="Normal 46 2 4 2 2 5" xfId="8234" xr:uid="{00000000-0005-0000-0000-00002A200000}"/>
    <cellStyle name="Normal 46 2 4 2 2 5 3" xfId="23336" xr:uid="{00000000-0005-0000-0000-0000285B0000}"/>
    <cellStyle name="Normal 46 2 4 2 2 7" xfId="18323" xr:uid="{00000000-0005-0000-0000-000093470000}"/>
    <cellStyle name="Normal 46 2 4 2 3" xfId="4016" xr:uid="{00000000-0005-0000-0000-0000B00F0000}"/>
    <cellStyle name="Normal 46 2 4 2 3 2" xfId="14090" xr:uid="{00000000-0005-0000-0000-00000A370000}"/>
    <cellStyle name="Normal 46 2 4 2 3 2 3" xfId="29188" xr:uid="{00000000-0005-0000-0000-000004720000}"/>
    <cellStyle name="Normal 46 2 4 2 3 3" xfId="9070" xr:uid="{00000000-0005-0000-0000-00006E230000}"/>
    <cellStyle name="Normal 46 2 4 2 3 3 3" xfId="24171" xr:uid="{00000000-0005-0000-0000-00006B5E0000}"/>
    <cellStyle name="Normal 46 2 4 2 3 5" xfId="19158" xr:uid="{00000000-0005-0000-0000-0000D64A0000}"/>
    <cellStyle name="Normal 46 2 4 2 4" xfId="5709" xr:uid="{00000000-0005-0000-0000-00004D160000}"/>
    <cellStyle name="Normal 46 2 4 2 4 2" xfId="15761" xr:uid="{00000000-0005-0000-0000-0000913D0000}"/>
    <cellStyle name="Normal 46 2 4 2 4 2 3" xfId="30859" xr:uid="{00000000-0005-0000-0000-00008B780000}"/>
    <cellStyle name="Normal 46 2 4 2 4 3" xfId="10741" xr:uid="{00000000-0005-0000-0000-0000F5290000}"/>
    <cellStyle name="Normal 46 2 4 2 4 3 3" xfId="25842" xr:uid="{00000000-0005-0000-0000-0000F2640000}"/>
    <cellStyle name="Normal 46 2 4 2 4 5" xfId="20829" xr:uid="{00000000-0005-0000-0000-00005D510000}"/>
    <cellStyle name="Normal 46 2 4 2 5" xfId="12419" xr:uid="{00000000-0005-0000-0000-000083300000}"/>
    <cellStyle name="Normal 46 2 4 2 5 3" xfId="27517" xr:uid="{00000000-0005-0000-0000-00007D6B0000}"/>
    <cellStyle name="Normal 46 2 4 2 6" xfId="7398" xr:uid="{00000000-0005-0000-0000-0000E61C0000}"/>
    <cellStyle name="Normal 46 2 4 2 6 3" xfId="22500" xr:uid="{00000000-0005-0000-0000-0000E4570000}"/>
    <cellStyle name="Normal 46 2 4 2 8" xfId="17487" xr:uid="{00000000-0005-0000-0000-00004F440000}"/>
    <cellStyle name="Normal 46 2 4 3" xfId="2745" xr:uid="{00000000-0005-0000-0000-0000B90A0000}"/>
    <cellStyle name="Normal 46 2 4 3 2" xfId="4435" xr:uid="{00000000-0005-0000-0000-000053110000}"/>
    <cellStyle name="Normal 46 2 4 3 2 2" xfId="14508" xr:uid="{00000000-0005-0000-0000-0000AC380000}"/>
    <cellStyle name="Normal 46 2 4 3 2 2 3" xfId="29606" xr:uid="{00000000-0005-0000-0000-0000A6730000}"/>
    <cellStyle name="Normal 46 2 4 3 2 3" xfId="9488" xr:uid="{00000000-0005-0000-0000-000010250000}"/>
    <cellStyle name="Normal 46 2 4 3 2 3 3" xfId="24589" xr:uid="{00000000-0005-0000-0000-00000D600000}"/>
    <cellStyle name="Normal 46 2 4 3 2 5" xfId="19576" xr:uid="{00000000-0005-0000-0000-0000784C0000}"/>
    <cellStyle name="Normal 46 2 4 3 3" xfId="6127" xr:uid="{00000000-0005-0000-0000-0000EF170000}"/>
    <cellStyle name="Normal 46 2 4 3 3 2" xfId="16179" xr:uid="{00000000-0005-0000-0000-0000333F0000}"/>
    <cellStyle name="Normal 46 2 4 3 3 3" xfId="11159" xr:uid="{00000000-0005-0000-0000-0000972B0000}"/>
    <cellStyle name="Normal 46 2 4 3 3 3 3" xfId="26260" xr:uid="{00000000-0005-0000-0000-000094660000}"/>
    <cellStyle name="Normal 46 2 4 3 3 5" xfId="21247" xr:uid="{00000000-0005-0000-0000-0000FF520000}"/>
    <cellStyle name="Normal 46 2 4 3 4" xfId="12837" xr:uid="{00000000-0005-0000-0000-000025320000}"/>
    <cellStyle name="Normal 46 2 4 3 4 3" xfId="27935" xr:uid="{00000000-0005-0000-0000-00001F6D0000}"/>
    <cellStyle name="Normal 46 2 4 3 5" xfId="7816" xr:uid="{00000000-0005-0000-0000-0000881E0000}"/>
    <cellStyle name="Normal 46 2 4 3 5 3" xfId="22918" xr:uid="{00000000-0005-0000-0000-000086590000}"/>
    <cellStyle name="Normal 46 2 4 3 7" xfId="17905" xr:uid="{00000000-0005-0000-0000-0000F1450000}"/>
    <cellStyle name="Normal 46 2 4 4" xfId="3598" xr:uid="{00000000-0005-0000-0000-00000E0E0000}"/>
    <cellStyle name="Normal 46 2 4 4 2" xfId="13672" xr:uid="{00000000-0005-0000-0000-000068350000}"/>
    <cellStyle name="Normal 46 2 4 4 2 3" xfId="28770" xr:uid="{00000000-0005-0000-0000-000062700000}"/>
    <cellStyle name="Normal 46 2 4 4 3" xfId="8652" xr:uid="{00000000-0005-0000-0000-0000CC210000}"/>
    <cellStyle name="Normal 46 2 4 4 3 3" xfId="23753" xr:uid="{00000000-0005-0000-0000-0000C95C0000}"/>
    <cellStyle name="Normal 46 2 4 4 5" xfId="18740" xr:uid="{00000000-0005-0000-0000-000034490000}"/>
    <cellStyle name="Normal 46 2 4 5" xfId="5291" xr:uid="{00000000-0005-0000-0000-0000AB140000}"/>
    <cellStyle name="Normal 46 2 4 5 2" xfId="15343" xr:uid="{00000000-0005-0000-0000-0000EF3B0000}"/>
    <cellStyle name="Normal 46 2 4 5 2 3" xfId="30441" xr:uid="{00000000-0005-0000-0000-0000E9760000}"/>
    <cellStyle name="Normal 46 2 4 5 3" xfId="10323" xr:uid="{00000000-0005-0000-0000-000053280000}"/>
    <cellStyle name="Normal 46 2 4 5 3 3" xfId="25424" xr:uid="{00000000-0005-0000-0000-000050630000}"/>
    <cellStyle name="Normal 46 2 4 5 5" xfId="20411" xr:uid="{00000000-0005-0000-0000-0000BB4F0000}"/>
    <cellStyle name="Normal 46 2 4 6" xfId="12001" xr:uid="{00000000-0005-0000-0000-0000E12E0000}"/>
    <cellStyle name="Normal 46 2 4 6 3" xfId="27099" xr:uid="{00000000-0005-0000-0000-0000DB690000}"/>
    <cellStyle name="Normal 46 2 4 7" xfId="6980" xr:uid="{00000000-0005-0000-0000-0000441B0000}"/>
    <cellStyle name="Normal 46 2 4 7 3" xfId="22082" xr:uid="{00000000-0005-0000-0000-000042560000}"/>
    <cellStyle name="Normal 46 2 4 9" xfId="17069" xr:uid="{00000000-0005-0000-0000-0000AD420000}"/>
    <cellStyle name="Normal 46 2 5" xfId="2114" xr:uid="{00000000-0005-0000-0000-000042080000}"/>
    <cellStyle name="Normal 46 2 5 2" xfId="2955" xr:uid="{00000000-0005-0000-0000-00008B0B0000}"/>
    <cellStyle name="Normal 46 2 5 2 2" xfId="4645" xr:uid="{00000000-0005-0000-0000-000025120000}"/>
    <cellStyle name="Normal 46 2 5 2 2 2" xfId="14718" xr:uid="{00000000-0005-0000-0000-00007E390000}"/>
    <cellStyle name="Normal 46 2 5 2 2 2 3" xfId="29816" xr:uid="{00000000-0005-0000-0000-000078740000}"/>
    <cellStyle name="Normal 46 2 5 2 2 3" xfId="9698" xr:uid="{00000000-0005-0000-0000-0000E2250000}"/>
    <cellStyle name="Normal 46 2 5 2 2 3 3" xfId="24799" xr:uid="{00000000-0005-0000-0000-0000DF600000}"/>
    <cellStyle name="Normal 46 2 5 2 2 5" xfId="19786" xr:uid="{00000000-0005-0000-0000-00004A4D0000}"/>
    <cellStyle name="Normal 46 2 5 2 3" xfId="6337" xr:uid="{00000000-0005-0000-0000-0000C1180000}"/>
    <cellStyle name="Normal 46 2 5 2 3 2" xfId="16389" xr:uid="{00000000-0005-0000-0000-000005400000}"/>
    <cellStyle name="Normal 46 2 5 2 3 3" xfId="11369" xr:uid="{00000000-0005-0000-0000-0000692C0000}"/>
    <cellStyle name="Normal 46 2 5 2 3 3 3" xfId="26470" xr:uid="{00000000-0005-0000-0000-000066670000}"/>
    <cellStyle name="Normal 46 2 5 2 3 5" xfId="21457" xr:uid="{00000000-0005-0000-0000-0000D1530000}"/>
    <cellStyle name="Normal 46 2 5 2 4" xfId="13047" xr:uid="{00000000-0005-0000-0000-0000F7320000}"/>
    <cellStyle name="Normal 46 2 5 2 4 3" xfId="28145" xr:uid="{00000000-0005-0000-0000-0000F16D0000}"/>
    <cellStyle name="Normal 46 2 5 2 5" xfId="8026" xr:uid="{00000000-0005-0000-0000-00005A1F0000}"/>
    <cellStyle name="Normal 46 2 5 2 5 3" xfId="23128" xr:uid="{00000000-0005-0000-0000-0000585A0000}"/>
    <cellStyle name="Normal 46 2 5 2 7" xfId="18115" xr:uid="{00000000-0005-0000-0000-0000C3460000}"/>
    <cellStyle name="Normal 46 2 5 3" xfId="3808" xr:uid="{00000000-0005-0000-0000-0000E00E0000}"/>
    <cellStyle name="Normal 46 2 5 3 2" xfId="13882" xr:uid="{00000000-0005-0000-0000-00003A360000}"/>
    <cellStyle name="Normal 46 2 5 3 2 3" xfId="28980" xr:uid="{00000000-0005-0000-0000-000034710000}"/>
    <cellStyle name="Normal 46 2 5 3 3" xfId="8862" xr:uid="{00000000-0005-0000-0000-00009E220000}"/>
    <cellStyle name="Normal 46 2 5 3 3 3" xfId="23963" xr:uid="{00000000-0005-0000-0000-00009B5D0000}"/>
    <cellStyle name="Normal 46 2 5 3 5" xfId="18950" xr:uid="{00000000-0005-0000-0000-0000064A0000}"/>
    <cellStyle name="Normal 46 2 5 4" xfId="5501" xr:uid="{00000000-0005-0000-0000-00007D150000}"/>
    <cellStyle name="Normal 46 2 5 4 2" xfId="15553" xr:uid="{00000000-0005-0000-0000-0000C13C0000}"/>
    <cellStyle name="Normal 46 2 5 4 2 3" xfId="30651" xr:uid="{00000000-0005-0000-0000-0000BB770000}"/>
    <cellStyle name="Normal 46 2 5 4 3" xfId="10533" xr:uid="{00000000-0005-0000-0000-000025290000}"/>
    <cellStyle name="Normal 46 2 5 4 3 3" xfId="25634" xr:uid="{00000000-0005-0000-0000-000022640000}"/>
    <cellStyle name="Normal 46 2 5 4 5" xfId="20621" xr:uid="{00000000-0005-0000-0000-00008D500000}"/>
    <cellStyle name="Normal 46 2 5 5" xfId="12211" xr:uid="{00000000-0005-0000-0000-0000B32F0000}"/>
    <cellStyle name="Normal 46 2 5 5 3" xfId="27309" xr:uid="{00000000-0005-0000-0000-0000AD6A0000}"/>
    <cellStyle name="Normal 46 2 5 6" xfId="7190" xr:uid="{00000000-0005-0000-0000-0000161C0000}"/>
    <cellStyle name="Normal 46 2 5 6 3" xfId="22292" xr:uid="{00000000-0005-0000-0000-000014570000}"/>
    <cellStyle name="Normal 46 2 5 8" xfId="17279" xr:uid="{00000000-0005-0000-0000-00007F430000}"/>
    <cellStyle name="Normal 46 2 6" xfId="2535" xr:uid="{00000000-0005-0000-0000-0000E7090000}"/>
    <cellStyle name="Normal 46 2 6 2" xfId="4227" xr:uid="{00000000-0005-0000-0000-000083100000}"/>
    <cellStyle name="Normal 46 2 6 2 2" xfId="14300" xr:uid="{00000000-0005-0000-0000-0000DC370000}"/>
    <cellStyle name="Normal 46 2 6 2 2 3" xfId="29398" xr:uid="{00000000-0005-0000-0000-0000D6720000}"/>
    <cellStyle name="Normal 46 2 6 2 3" xfId="9280" xr:uid="{00000000-0005-0000-0000-000040240000}"/>
    <cellStyle name="Normal 46 2 6 2 3 3" xfId="24381" xr:uid="{00000000-0005-0000-0000-00003D5F0000}"/>
    <cellStyle name="Normal 46 2 6 2 5" xfId="19368" xr:uid="{00000000-0005-0000-0000-0000A84B0000}"/>
    <cellStyle name="Normal 46 2 6 3" xfId="5919" xr:uid="{00000000-0005-0000-0000-00001F170000}"/>
    <cellStyle name="Normal 46 2 6 3 2" xfId="15971" xr:uid="{00000000-0005-0000-0000-0000633E0000}"/>
    <cellStyle name="Normal 46 2 6 3 3" xfId="10951" xr:uid="{00000000-0005-0000-0000-0000C72A0000}"/>
    <cellStyle name="Normal 46 2 6 3 3 3" xfId="26052" xr:uid="{00000000-0005-0000-0000-0000C4650000}"/>
    <cellStyle name="Normal 46 2 6 3 5" xfId="21039" xr:uid="{00000000-0005-0000-0000-00002F520000}"/>
    <cellStyle name="Normal 46 2 6 4" xfId="12629" xr:uid="{00000000-0005-0000-0000-000055310000}"/>
    <cellStyle name="Normal 46 2 6 4 3" xfId="27727" xr:uid="{00000000-0005-0000-0000-00004F6C0000}"/>
    <cellStyle name="Normal 46 2 6 5" xfId="7608" xr:uid="{00000000-0005-0000-0000-0000B81D0000}"/>
    <cellStyle name="Normal 46 2 6 5 3" xfId="22710" xr:uid="{00000000-0005-0000-0000-0000B6580000}"/>
    <cellStyle name="Normal 46 2 6 7" xfId="17697" xr:uid="{00000000-0005-0000-0000-000021450000}"/>
    <cellStyle name="Normal 46 2 7" xfId="3386" xr:uid="{00000000-0005-0000-0000-00003A0D0000}"/>
    <cellStyle name="Normal 46 2 7 2" xfId="13464" xr:uid="{00000000-0005-0000-0000-000098340000}"/>
    <cellStyle name="Normal 46 2 7 2 3" xfId="28562" xr:uid="{00000000-0005-0000-0000-0000926F0000}"/>
    <cellStyle name="Normal 46 2 7 3" xfId="8444" xr:uid="{00000000-0005-0000-0000-0000FC200000}"/>
    <cellStyle name="Normal 46 2 7 3 3" xfId="23545" xr:uid="{00000000-0005-0000-0000-0000F95B0000}"/>
    <cellStyle name="Normal 46 2 7 5" xfId="18532" xr:uid="{00000000-0005-0000-0000-000064480000}"/>
    <cellStyle name="Normal 46 2 8" xfId="5080" xr:uid="{00000000-0005-0000-0000-0000D8130000}"/>
    <cellStyle name="Normal 46 2 8 2" xfId="15135" xr:uid="{00000000-0005-0000-0000-00001F3B0000}"/>
    <cellStyle name="Normal 46 2 8 2 3" xfId="30233" xr:uid="{00000000-0005-0000-0000-000019760000}"/>
    <cellStyle name="Normal 46 2 8 3" xfId="10115" xr:uid="{00000000-0005-0000-0000-000083270000}"/>
    <cellStyle name="Normal 46 2 8 3 3" xfId="25216" xr:uid="{00000000-0005-0000-0000-000080620000}"/>
    <cellStyle name="Normal 46 2 8 5" xfId="20203" xr:uid="{00000000-0005-0000-0000-0000EB4E0000}"/>
    <cellStyle name="Normal 46 2 9" xfId="11791" xr:uid="{00000000-0005-0000-0000-00000F2E0000}"/>
    <cellStyle name="Normal 46 2 9 3" xfId="26891" xr:uid="{00000000-0005-0000-0000-00000B690000}"/>
    <cellStyle name="Normal 47" xfId="1051" xr:uid="{00000000-0005-0000-0000-00001B040000}"/>
    <cellStyle name="Normal 47 2" xfId="1447" xr:uid="{00000000-0005-0000-0000-0000A7050000}"/>
    <cellStyle name="Normal 47 2 10" xfId="6771" xr:uid="{00000000-0005-0000-0000-0000731A0000}"/>
    <cellStyle name="Normal 47 2 10 3" xfId="21875" xr:uid="{00000000-0005-0000-0000-000073550000}"/>
    <cellStyle name="Normal 47 2 12" xfId="16860" xr:uid="{00000000-0005-0000-0000-0000DC410000}"/>
    <cellStyle name="Normal 47 2 2" xfId="1735" xr:uid="{00000000-0005-0000-0000-0000C7060000}"/>
    <cellStyle name="Normal 47 2 2 11" xfId="16914" xr:uid="{00000000-0005-0000-0000-000012420000}"/>
    <cellStyle name="Normal 47 2 2 2" xfId="1843" xr:uid="{00000000-0005-0000-0000-000033070000}"/>
    <cellStyle name="Normal 47 2 2 2 10" xfId="17018" xr:uid="{00000000-0005-0000-0000-00007A420000}"/>
    <cellStyle name="Normal 47 2 2 2 2" xfId="2060" xr:uid="{00000000-0005-0000-0000-00000C080000}"/>
    <cellStyle name="Normal 47 2 2 2 2 2" xfId="2481" xr:uid="{00000000-0005-0000-0000-0000B1090000}"/>
    <cellStyle name="Normal 47 2 2 2 2 2 2" xfId="3320" xr:uid="{00000000-0005-0000-0000-0000F80C0000}"/>
    <cellStyle name="Normal 47 2 2 2 2 2 2 2" xfId="5010" xr:uid="{00000000-0005-0000-0000-000092130000}"/>
    <cellStyle name="Normal 47 2 2 2 2 2 2 2 2" xfId="15083" xr:uid="{00000000-0005-0000-0000-0000EB3A0000}"/>
    <cellStyle name="Normal 47 2 2 2 2 2 2 2 2 3" xfId="30181" xr:uid="{00000000-0005-0000-0000-0000E5750000}"/>
    <cellStyle name="Normal 47 2 2 2 2 2 2 2 3" xfId="10063" xr:uid="{00000000-0005-0000-0000-00004F270000}"/>
    <cellStyle name="Normal 47 2 2 2 2 2 2 2 3 3" xfId="25164" xr:uid="{00000000-0005-0000-0000-00004C620000}"/>
    <cellStyle name="Normal 47 2 2 2 2 2 2 2 5" xfId="20151" xr:uid="{00000000-0005-0000-0000-0000B74E0000}"/>
    <cellStyle name="Normal 47 2 2 2 2 2 2 3" xfId="6702" xr:uid="{00000000-0005-0000-0000-00002E1A0000}"/>
    <cellStyle name="Normal 47 2 2 2 2 2 2 3 2" xfId="16754" xr:uid="{00000000-0005-0000-0000-000072410000}"/>
    <cellStyle name="Normal 47 2 2 2 2 2 2 3 3" xfId="11734" xr:uid="{00000000-0005-0000-0000-0000D62D0000}"/>
    <cellStyle name="Normal 47 2 2 2 2 2 2 3 3 3" xfId="26835" xr:uid="{00000000-0005-0000-0000-0000D3680000}"/>
    <cellStyle name="Normal 47 2 2 2 2 2 2 3 5" xfId="21822" xr:uid="{00000000-0005-0000-0000-00003E550000}"/>
    <cellStyle name="Normal 47 2 2 2 2 2 2 4" xfId="13412" xr:uid="{00000000-0005-0000-0000-000064340000}"/>
    <cellStyle name="Normal 47 2 2 2 2 2 2 4 3" xfId="28510" xr:uid="{00000000-0005-0000-0000-00005E6F0000}"/>
    <cellStyle name="Normal 47 2 2 2 2 2 2 5" xfId="8391" xr:uid="{00000000-0005-0000-0000-0000C7200000}"/>
    <cellStyle name="Normal 47 2 2 2 2 2 2 5 3" xfId="23493" xr:uid="{00000000-0005-0000-0000-0000C55B0000}"/>
    <cellStyle name="Normal 47 2 2 2 2 2 2 7" xfId="18480" xr:uid="{00000000-0005-0000-0000-000030480000}"/>
    <cellStyle name="Normal 47 2 2 2 2 2 3" xfId="4173" xr:uid="{00000000-0005-0000-0000-00004D100000}"/>
    <cellStyle name="Normal 47 2 2 2 2 2 3 2" xfId="14247" xr:uid="{00000000-0005-0000-0000-0000A7370000}"/>
    <cellStyle name="Normal 47 2 2 2 2 2 3 2 3" xfId="29345" xr:uid="{00000000-0005-0000-0000-0000A1720000}"/>
    <cellStyle name="Normal 47 2 2 2 2 2 3 3" xfId="9227" xr:uid="{00000000-0005-0000-0000-00000B240000}"/>
    <cellStyle name="Normal 47 2 2 2 2 2 3 3 3" xfId="24328" xr:uid="{00000000-0005-0000-0000-0000085F0000}"/>
    <cellStyle name="Normal 47 2 2 2 2 2 3 5" xfId="19315" xr:uid="{00000000-0005-0000-0000-0000734B0000}"/>
    <cellStyle name="Normal 47 2 2 2 2 2 4" xfId="5866" xr:uid="{00000000-0005-0000-0000-0000EA160000}"/>
    <cellStyle name="Normal 47 2 2 2 2 2 4 2" xfId="15918" xr:uid="{00000000-0005-0000-0000-00002E3E0000}"/>
    <cellStyle name="Normal 47 2 2 2 2 2 4 3" xfId="10898" xr:uid="{00000000-0005-0000-0000-0000922A0000}"/>
    <cellStyle name="Normal 47 2 2 2 2 2 4 3 3" xfId="25999" xr:uid="{00000000-0005-0000-0000-00008F650000}"/>
    <cellStyle name="Normal 47 2 2 2 2 2 4 5" xfId="20986" xr:uid="{00000000-0005-0000-0000-0000FA510000}"/>
    <cellStyle name="Normal 47 2 2 2 2 2 5" xfId="12576" xr:uid="{00000000-0005-0000-0000-000020310000}"/>
    <cellStyle name="Normal 47 2 2 2 2 2 5 3" xfId="27674" xr:uid="{00000000-0005-0000-0000-00001A6C0000}"/>
    <cellStyle name="Normal 47 2 2 2 2 2 6" xfId="7555" xr:uid="{00000000-0005-0000-0000-0000831D0000}"/>
    <cellStyle name="Normal 47 2 2 2 2 2 6 3" xfId="22657" xr:uid="{00000000-0005-0000-0000-000081580000}"/>
    <cellStyle name="Normal 47 2 2 2 2 2 8" xfId="17644" xr:uid="{00000000-0005-0000-0000-0000EC440000}"/>
    <cellStyle name="Normal 47 2 2 2 2 3" xfId="2902" xr:uid="{00000000-0005-0000-0000-0000560B0000}"/>
    <cellStyle name="Normal 47 2 2 2 2 3 2" xfId="4592" xr:uid="{00000000-0005-0000-0000-0000F0110000}"/>
    <cellStyle name="Normal 47 2 2 2 2 3 2 2" xfId="14665" xr:uid="{00000000-0005-0000-0000-000049390000}"/>
    <cellStyle name="Normal 47 2 2 2 2 3 2 2 3" xfId="29763" xr:uid="{00000000-0005-0000-0000-000043740000}"/>
    <cellStyle name="Normal 47 2 2 2 2 3 2 3" xfId="9645" xr:uid="{00000000-0005-0000-0000-0000AD250000}"/>
    <cellStyle name="Normal 47 2 2 2 2 3 2 3 3" xfId="24746" xr:uid="{00000000-0005-0000-0000-0000AA600000}"/>
    <cellStyle name="Normal 47 2 2 2 2 3 2 5" xfId="19733" xr:uid="{00000000-0005-0000-0000-0000154D0000}"/>
    <cellStyle name="Normal 47 2 2 2 2 3 3" xfId="6284" xr:uid="{00000000-0005-0000-0000-00008C180000}"/>
    <cellStyle name="Normal 47 2 2 2 2 3 3 2" xfId="16336" xr:uid="{00000000-0005-0000-0000-0000D03F0000}"/>
    <cellStyle name="Normal 47 2 2 2 2 3 3 3" xfId="11316" xr:uid="{00000000-0005-0000-0000-0000342C0000}"/>
    <cellStyle name="Normal 47 2 2 2 2 3 3 3 3" xfId="26417" xr:uid="{00000000-0005-0000-0000-000031670000}"/>
    <cellStyle name="Normal 47 2 2 2 2 3 3 5" xfId="21404" xr:uid="{00000000-0005-0000-0000-00009C530000}"/>
    <cellStyle name="Normal 47 2 2 2 2 3 4" xfId="12994" xr:uid="{00000000-0005-0000-0000-0000C2320000}"/>
    <cellStyle name="Normal 47 2 2 2 2 3 4 3" xfId="28092" xr:uid="{00000000-0005-0000-0000-0000BC6D0000}"/>
    <cellStyle name="Normal 47 2 2 2 2 3 5" xfId="7973" xr:uid="{00000000-0005-0000-0000-0000251F0000}"/>
    <cellStyle name="Normal 47 2 2 2 2 3 5 3" xfId="23075" xr:uid="{00000000-0005-0000-0000-0000235A0000}"/>
    <cellStyle name="Normal 47 2 2 2 2 3 7" xfId="18062" xr:uid="{00000000-0005-0000-0000-00008E460000}"/>
    <cellStyle name="Normal 47 2 2 2 2 4" xfId="3755" xr:uid="{00000000-0005-0000-0000-0000AB0E0000}"/>
    <cellStyle name="Normal 47 2 2 2 2 4 2" xfId="13829" xr:uid="{00000000-0005-0000-0000-000005360000}"/>
    <cellStyle name="Normal 47 2 2 2 2 4 2 3" xfId="28927" xr:uid="{00000000-0005-0000-0000-0000FF700000}"/>
    <cellStyle name="Normal 47 2 2 2 2 4 3" xfId="8809" xr:uid="{00000000-0005-0000-0000-000069220000}"/>
    <cellStyle name="Normal 47 2 2 2 2 4 3 3" xfId="23910" xr:uid="{00000000-0005-0000-0000-0000665D0000}"/>
    <cellStyle name="Normal 47 2 2 2 2 4 5" xfId="18897" xr:uid="{00000000-0005-0000-0000-0000D1490000}"/>
    <cellStyle name="Normal 47 2 2 2 2 5" xfId="5448" xr:uid="{00000000-0005-0000-0000-000048150000}"/>
    <cellStyle name="Normal 47 2 2 2 2 5 2" xfId="15500" xr:uid="{00000000-0005-0000-0000-00008C3C0000}"/>
    <cellStyle name="Normal 47 2 2 2 2 5 2 3" xfId="30598" xr:uid="{00000000-0005-0000-0000-000086770000}"/>
    <cellStyle name="Normal 47 2 2 2 2 5 3" xfId="10480" xr:uid="{00000000-0005-0000-0000-0000F0280000}"/>
    <cellStyle name="Normal 47 2 2 2 2 5 3 3" xfId="25581" xr:uid="{00000000-0005-0000-0000-0000ED630000}"/>
    <cellStyle name="Normal 47 2 2 2 2 5 5" xfId="20568" xr:uid="{00000000-0005-0000-0000-000058500000}"/>
    <cellStyle name="Normal 47 2 2 2 2 6" xfId="12158" xr:uid="{00000000-0005-0000-0000-00007E2F0000}"/>
    <cellStyle name="Normal 47 2 2 2 2 6 3" xfId="27256" xr:uid="{00000000-0005-0000-0000-0000786A0000}"/>
    <cellStyle name="Normal 47 2 2 2 2 7" xfId="7137" xr:uid="{00000000-0005-0000-0000-0000E11B0000}"/>
    <cellStyle name="Normal 47 2 2 2 2 7 3" xfId="22239" xr:uid="{00000000-0005-0000-0000-0000DF560000}"/>
    <cellStyle name="Normal 47 2 2 2 2 9" xfId="17226" xr:uid="{00000000-0005-0000-0000-00004A430000}"/>
    <cellStyle name="Normal 47 2 2 2 3" xfId="2273" xr:uid="{00000000-0005-0000-0000-0000E1080000}"/>
    <cellStyle name="Normal 47 2 2 2 3 2" xfId="3112" xr:uid="{00000000-0005-0000-0000-0000280C0000}"/>
    <cellStyle name="Normal 47 2 2 2 3 2 2" xfId="4802" xr:uid="{00000000-0005-0000-0000-0000C2120000}"/>
    <cellStyle name="Normal 47 2 2 2 3 2 2 2" xfId="14875" xr:uid="{00000000-0005-0000-0000-00001B3A0000}"/>
    <cellStyle name="Normal 47 2 2 2 3 2 2 2 3" xfId="29973" xr:uid="{00000000-0005-0000-0000-000015750000}"/>
    <cellStyle name="Normal 47 2 2 2 3 2 2 3" xfId="9855" xr:uid="{00000000-0005-0000-0000-00007F260000}"/>
    <cellStyle name="Normal 47 2 2 2 3 2 2 3 3" xfId="24956" xr:uid="{00000000-0005-0000-0000-00007C610000}"/>
    <cellStyle name="Normal 47 2 2 2 3 2 2 5" xfId="19943" xr:uid="{00000000-0005-0000-0000-0000E74D0000}"/>
    <cellStyle name="Normal 47 2 2 2 3 2 3" xfId="6494" xr:uid="{00000000-0005-0000-0000-00005E190000}"/>
    <cellStyle name="Normal 47 2 2 2 3 2 3 2" xfId="16546" xr:uid="{00000000-0005-0000-0000-0000A2400000}"/>
    <cellStyle name="Normal 47 2 2 2 3 2 3 3" xfId="11526" xr:uid="{00000000-0005-0000-0000-0000062D0000}"/>
    <cellStyle name="Normal 47 2 2 2 3 2 3 3 3" xfId="26627" xr:uid="{00000000-0005-0000-0000-000003680000}"/>
    <cellStyle name="Normal 47 2 2 2 3 2 3 5" xfId="21614" xr:uid="{00000000-0005-0000-0000-00006E540000}"/>
    <cellStyle name="Normal 47 2 2 2 3 2 4" xfId="13204" xr:uid="{00000000-0005-0000-0000-000094330000}"/>
    <cellStyle name="Normal 47 2 2 2 3 2 4 3" xfId="28302" xr:uid="{00000000-0005-0000-0000-00008E6E0000}"/>
    <cellStyle name="Normal 47 2 2 2 3 2 5" xfId="8183" xr:uid="{00000000-0005-0000-0000-0000F71F0000}"/>
    <cellStyle name="Normal 47 2 2 2 3 2 5 3" xfId="23285" xr:uid="{00000000-0005-0000-0000-0000F55A0000}"/>
    <cellStyle name="Normal 47 2 2 2 3 2 7" xfId="18272" xr:uid="{00000000-0005-0000-0000-000060470000}"/>
    <cellStyle name="Normal 47 2 2 2 3 3" xfId="3965" xr:uid="{00000000-0005-0000-0000-00007D0F0000}"/>
    <cellStyle name="Normal 47 2 2 2 3 3 2" xfId="14039" xr:uid="{00000000-0005-0000-0000-0000D7360000}"/>
    <cellStyle name="Normal 47 2 2 2 3 3 2 3" xfId="29137" xr:uid="{00000000-0005-0000-0000-0000D1710000}"/>
    <cellStyle name="Normal 47 2 2 2 3 3 3" xfId="9019" xr:uid="{00000000-0005-0000-0000-00003B230000}"/>
    <cellStyle name="Normal 47 2 2 2 3 3 3 3" xfId="24120" xr:uid="{00000000-0005-0000-0000-0000385E0000}"/>
    <cellStyle name="Normal 47 2 2 2 3 3 5" xfId="19107" xr:uid="{00000000-0005-0000-0000-0000A34A0000}"/>
    <cellStyle name="Normal 47 2 2 2 3 4" xfId="5658" xr:uid="{00000000-0005-0000-0000-00001A160000}"/>
    <cellStyle name="Normal 47 2 2 2 3 4 2" xfId="15710" xr:uid="{00000000-0005-0000-0000-00005E3D0000}"/>
    <cellStyle name="Normal 47 2 2 2 3 4 2 3" xfId="30808" xr:uid="{00000000-0005-0000-0000-000058780000}"/>
    <cellStyle name="Normal 47 2 2 2 3 4 3" xfId="10690" xr:uid="{00000000-0005-0000-0000-0000C2290000}"/>
    <cellStyle name="Normal 47 2 2 2 3 4 3 3" xfId="25791" xr:uid="{00000000-0005-0000-0000-0000BF640000}"/>
    <cellStyle name="Normal 47 2 2 2 3 4 5" xfId="20778" xr:uid="{00000000-0005-0000-0000-00002A510000}"/>
    <cellStyle name="Normal 47 2 2 2 3 5" xfId="12368" xr:uid="{00000000-0005-0000-0000-000050300000}"/>
    <cellStyle name="Normal 47 2 2 2 3 5 3" xfId="27466" xr:uid="{00000000-0005-0000-0000-00004A6B0000}"/>
    <cellStyle name="Normal 47 2 2 2 3 6" xfId="7347" xr:uid="{00000000-0005-0000-0000-0000B31C0000}"/>
    <cellStyle name="Normal 47 2 2 2 3 6 3" xfId="22449" xr:uid="{00000000-0005-0000-0000-0000B1570000}"/>
    <cellStyle name="Normal 47 2 2 2 3 8" xfId="17436" xr:uid="{00000000-0005-0000-0000-00001C440000}"/>
    <cellStyle name="Normal 47 2 2 2 4" xfId="2694" xr:uid="{00000000-0005-0000-0000-0000860A0000}"/>
    <cellStyle name="Normal 47 2 2 2 4 2" xfId="4384" xr:uid="{00000000-0005-0000-0000-000020110000}"/>
    <cellStyle name="Normal 47 2 2 2 4 2 2" xfId="14457" xr:uid="{00000000-0005-0000-0000-000079380000}"/>
    <cellStyle name="Normal 47 2 2 2 4 2 2 3" xfId="29555" xr:uid="{00000000-0005-0000-0000-000073730000}"/>
    <cellStyle name="Normal 47 2 2 2 4 2 3" xfId="9437" xr:uid="{00000000-0005-0000-0000-0000DD240000}"/>
    <cellStyle name="Normal 47 2 2 2 4 2 3 3" xfId="24538" xr:uid="{00000000-0005-0000-0000-0000DA5F0000}"/>
    <cellStyle name="Normal 47 2 2 2 4 2 5" xfId="19525" xr:uid="{00000000-0005-0000-0000-0000454C0000}"/>
    <cellStyle name="Normal 47 2 2 2 4 3" xfId="6076" xr:uid="{00000000-0005-0000-0000-0000BC170000}"/>
    <cellStyle name="Normal 47 2 2 2 4 3 2" xfId="16128" xr:uid="{00000000-0005-0000-0000-0000003F0000}"/>
    <cellStyle name="Normal 47 2 2 2 4 3 3" xfId="11108" xr:uid="{00000000-0005-0000-0000-0000642B0000}"/>
    <cellStyle name="Normal 47 2 2 2 4 3 3 3" xfId="26209" xr:uid="{00000000-0005-0000-0000-000061660000}"/>
    <cellStyle name="Normal 47 2 2 2 4 3 5" xfId="21196" xr:uid="{00000000-0005-0000-0000-0000CC520000}"/>
    <cellStyle name="Normal 47 2 2 2 4 4" xfId="12786" xr:uid="{00000000-0005-0000-0000-0000F2310000}"/>
    <cellStyle name="Normal 47 2 2 2 4 4 3" xfId="27884" xr:uid="{00000000-0005-0000-0000-0000EC6C0000}"/>
    <cellStyle name="Normal 47 2 2 2 4 5" xfId="7765" xr:uid="{00000000-0005-0000-0000-0000551E0000}"/>
    <cellStyle name="Normal 47 2 2 2 4 5 3" xfId="22867" xr:uid="{00000000-0005-0000-0000-000053590000}"/>
    <cellStyle name="Normal 47 2 2 2 4 7" xfId="17854" xr:uid="{00000000-0005-0000-0000-0000BE450000}"/>
    <cellStyle name="Normal 47 2 2 2 5" xfId="3547" xr:uid="{00000000-0005-0000-0000-0000DB0D0000}"/>
    <cellStyle name="Normal 47 2 2 2 5 2" xfId="13621" xr:uid="{00000000-0005-0000-0000-000035350000}"/>
    <cellStyle name="Normal 47 2 2 2 5 2 3" xfId="28719" xr:uid="{00000000-0005-0000-0000-00002F700000}"/>
    <cellStyle name="Normal 47 2 2 2 5 3" xfId="8601" xr:uid="{00000000-0005-0000-0000-000099210000}"/>
    <cellStyle name="Normal 47 2 2 2 5 3 3" xfId="23702" xr:uid="{00000000-0005-0000-0000-0000965C0000}"/>
    <cellStyle name="Normal 47 2 2 2 5 5" xfId="18689" xr:uid="{00000000-0005-0000-0000-000001490000}"/>
    <cellStyle name="Normal 47 2 2 2 6" xfId="5240" xr:uid="{00000000-0005-0000-0000-000078140000}"/>
    <cellStyle name="Normal 47 2 2 2 6 2" xfId="15292" xr:uid="{00000000-0005-0000-0000-0000BC3B0000}"/>
    <cellStyle name="Normal 47 2 2 2 6 2 3" xfId="30390" xr:uid="{00000000-0005-0000-0000-0000B6760000}"/>
    <cellStyle name="Normal 47 2 2 2 6 3" xfId="10272" xr:uid="{00000000-0005-0000-0000-000020280000}"/>
    <cellStyle name="Normal 47 2 2 2 6 3 3" xfId="25373" xr:uid="{00000000-0005-0000-0000-00001D630000}"/>
    <cellStyle name="Normal 47 2 2 2 6 5" xfId="20360" xr:uid="{00000000-0005-0000-0000-0000884F0000}"/>
    <cellStyle name="Normal 47 2 2 2 7" xfId="11950" xr:uid="{00000000-0005-0000-0000-0000AE2E0000}"/>
    <cellStyle name="Normal 47 2 2 2 7 3" xfId="27048" xr:uid="{00000000-0005-0000-0000-0000A8690000}"/>
    <cellStyle name="Normal 47 2 2 2 8" xfId="6929" xr:uid="{00000000-0005-0000-0000-0000111B0000}"/>
    <cellStyle name="Normal 47 2 2 2 8 3" xfId="22031" xr:uid="{00000000-0005-0000-0000-00000F560000}"/>
    <cellStyle name="Normal 47 2 2 3" xfId="1956" xr:uid="{00000000-0005-0000-0000-0000A4070000}"/>
    <cellStyle name="Normal 47 2 2 3 2" xfId="2377" xr:uid="{00000000-0005-0000-0000-000049090000}"/>
    <cellStyle name="Normal 47 2 2 3 2 2" xfId="3216" xr:uid="{00000000-0005-0000-0000-0000900C0000}"/>
    <cellStyle name="Normal 47 2 2 3 2 2 2" xfId="4906" xr:uid="{00000000-0005-0000-0000-00002A130000}"/>
    <cellStyle name="Normal 47 2 2 3 2 2 2 2" xfId="14979" xr:uid="{00000000-0005-0000-0000-0000833A0000}"/>
    <cellStyle name="Normal 47 2 2 3 2 2 2 2 3" xfId="30077" xr:uid="{00000000-0005-0000-0000-00007D750000}"/>
    <cellStyle name="Normal 47 2 2 3 2 2 2 3" xfId="9959" xr:uid="{00000000-0005-0000-0000-0000E7260000}"/>
    <cellStyle name="Normal 47 2 2 3 2 2 2 3 3" xfId="25060" xr:uid="{00000000-0005-0000-0000-0000E4610000}"/>
    <cellStyle name="Normal 47 2 2 3 2 2 2 5" xfId="20047" xr:uid="{00000000-0005-0000-0000-00004F4E0000}"/>
    <cellStyle name="Normal 47 2 2 3 2 2 3" xfId="6598" xr:uid="{00000000-0005-0000-0000-0000C6190000}"/>
    <cellStyle name="Normal 47 2 2 3 2 2 3 2" xfId="16650" xr:uid="{00000000-0005-0000-0000-00000A410000}"/>
    <cellStyle name="Normal 47 2 2 3 2 2 3 3" xfId="11630" xr:uid="{00000000-0005-0000-0000-00006E2D0000}"/>
    <cellStyle name="Normal 47 2 2 3 2 2 3 3 3" xfId="26731" xr:uid="{00000000-0005-0000-0000-00006B680000}"/>
    <cellStyle name="Normal 47 2 2 3 2 2 3 5" xfId="21718" xr:uid="{00000000-0005-0000-0000-0000D6540000}"/>
    <cellStyle name="Normal 47 2 2 3 2 2 4" xfId="13308" xr:uid="{00000000-0005-0000-0000-0000FC330000}"/>
    <cellStyle name="Normal 47 2 2 3 2 2 4 3" xfId="28406" xr:uid="{00000000-0005-0000-0000-0000F66E0000}"/>
    <cellStyle name="Normal 47 2 2 3 2 2 5" xfId="8287" xr:uid="{00000000-0005-0000-0000-00005F200000}"/>
    <cellStyle name="Normal 47 2 2 3 2 2 5 3" xfId="23389" xr:uid="{00000000-0005-0000-0000-00005D5B0000}"/>
    <cellStyle name="Normal 47 2 2 3 2 2 7" xfId="18376" xr:uid="{00000000-0005-0000-0000-0000C8470000}"/>
    <cellStyle name="Normal 47 2 2 3 2 3" xfId="4069" xr:uid="{00000000-0005-0000-0000-0000E50F0000}"/>
    <cellStyle name="Normal 47 2 2 3 2 3 2" xfId="14143" xr:uid="{00000000-0005-0000-0000-00003F370000}"/>
    <cellStyle name="Normal 47 2 2 3 2 3 2 3" xfId="29241" xr:uid="{00000000-0005-0000-0000-000039720000}"/>
    <cellStyle name="Normal 47 2 2 3 2 3 3" xfId="9123" xr:uid="{00000000-0005-0000-0000-0000A3230000}"/>
    <cellStyle name="Normal 47 2 2 3 2 3 3 3" xfId="24224" xr:uid="{00000000-0005-0000-0000-0000A05E0000}"/>
    <cellStyle name="Normal 47 2 2 3 2 3 5" xfId="19211" xr:uid="{00000000-0005-0000-0000-00000B4B0000}"/>
    <cellStyle name="Normal 47 2 2 3 2 4" xfId="5762" xr:uid="{00000000-0005-0000-0000-000082160000}"/>
    <cellStyle name="Normal 47 2 2 3 2 4 2" xfId="15814" xr:uid="{00000000-0005-0000-0000-0000C63D0000}"/>
    <cellStyle name="Normal 47 2 2 3 2 4 2 3" xfId="30912" xr:uid="{00000000-0005-0000-0000-0000C0780000}"/>
    <cellStyle name="Normal 47 2 2 3 2 4 3" xfId="10794" xr:uid="{00000000-0005-0000-0000-00002A2A0000}"/>
    <cellStyle name="Normal 47 2 2 3 2 4 3 3" xfId="25895" xr:uid="{00000000-0005-0000-0000-000027650000}"/>
    <cellStyle name="Normal 47 2 2 3 2 4 5" xfId="20882" xr:uid="{00000000-0005-0000-0000-000092510000}"/>
    <cellStyle name="Normal 47 2 2 3 2 5" xfId="12472" xr:uid="{00000000-0005-0000-0000-0000B8300000}"/>
    <cellStyle name="Normal 47 2 2 3 2 5 3" xfId="27570" xr:uid="{00000000-0005-0000-0000-0000B26B0000}"/>
    <cellStyle name="Normal 47 2 2 3 2 6" xfId="7451" xr:uid="{00000000-0005-0000-0000-00001B1D0000}"/>
    <cellStyle name="Normal 47 2 2 3 2 6 3" xfId="22553" xr:uid="{00000000-0005-0000-0000-000019580000}"/>
    <cellStyle name="Normal 47 2 2 3 2 8" xfId="17540" xr:uid="{00000000-0005-0000-0000-000084440000}"/>
    <cellStyle name="Normal 47 2 2 3 3" xfId="2798" xr:uid="{00000000-0005-0000-0000-0000EE0A0000}"/>
    <cellStyle name="Normal 47 2 2 3 3 2" xfId="4488" xr:uid="{00000000-0005-0000-0000-000088110000}"/>
    <cellStyle name="Normal 47 2 2 3 3 2 2" xfId="14561" xr:uid="{00000000-0005-0000-0000-0000E1380000}"/>
    <cellStyle name="Normal 47 2 2 3 3 2 2 3" xfId="29659" xr:uid="{00000000-0005-0000-0000-0000DB730000}"/>
    <cellStyle name="Normal 47 2 2 3 3 2 3" xfId="9541" xr:uid="{00000000-0005-0000-0000-000045250000}"/>
    <cellStyle name="Normal 47 2 2 3 3 2 3 3" xfId="24642" xr:uid="{00000000-0005-0000-0000-000042600000}"/>
    <cellStyle name="Normal 47 2 2 3 3 2 5" xfId="19629" xr:uid="{00000000-0005-0000-0000-0000AD4C0000}"/>
    <cellStyle name="Normal 47 2 2 3 3 3" xfId="6180" xr:uid="{00000000-0005-0000-0000-000024180000}"/>
    <cellStyle name="Normal 47 2 2 3 3 3 2" xfId="16232" xr:uid="{00000000-0005-0000-0000-0000683F0000}"/>
    <cellStyle name="Normal 47 2 2 3 3 3 3" xfId="11212" xr:uid="{00000000-0005-0000-0000-0000CC2B0000}"/>
    <cellStyle name="Normal 47 2 2 3 3 3 3 3" xfId="26313" xr:uid="{00000000-0005-0000-0000-0000C9660000}"/>
    <cellStyle name="Normal 47 2 2 3 3 3 5" xfId="21300" xr:uid="{00000000-0005-0000-0000-000034530000}"/>
    <cellStyle name="Normal 47 2 2 3 3 4" xfId="12890" xr:uid="{00000000-0005-0000-0000-00005A320000}"/>
    <cellStyle name="Normal 47 2 2 3 3 4 3" xfId="27988" xr:uid="{00000000-0005-0000-0000-0000546D0000}"/>
    <cellStyle name="Normal 47 2 2 3 3 5" xfId="7869" xr:uid="{00000000-0005-0000-0000-0000BD1E0000}"/>
    <cellStyle name="Normal 47 2 2 3 3 5 3" xfId="22971" xr:uid="{00000000-0005-0000-0000-0000BB590000}"/>
    <cellStyle name="Normal 47 2 2 3 3 7" xfId="17958" xr:uid="{00000000-0005-0000-0000-000026460000}"/>
    <cellStyle name="Normal 47 2 2 3 4" xfId="3651" xr:uid="{00000000-0005-0000-0000-0000430E0000}"/>
    <cellStyle name="Normal 47 2 2 3 4 2" xfId="13725" xr:uid="{00000000-0005-0000-0000-00009D350000}"/>
    <cellStyle name="Normal 47 2 2 3 4 2 3" xfId="28823" xr:uid="{00000000-0005-0000-0000-000097700000}"/>
    <cellStyle name="Normal 47 2 2 3 4 3" xfId="8705" xr:uid="{00000000-0005-0000-0000-000001220000}"/>
    <cellStyle name="Normal 47 2 2 3 4 3 3" xfId="23806" xr:uid="{00000000-0005-0000-0000-0000FE5C0000}"/>
    <cellStyle name="Normal 47 2 2 3 4 5" xfId="18793" xr:uid="{00000000-0005-0000-0000-000069490000}"/>
    <cellStyle name="Normal 47 2 2 3 5" xfId="5344" xr:uid="{00000000-0005-0000-0000-0000E0140000}"/>
    <cellStyle name="Normal 47 2 2 3 5 2" xfId="15396" xr:uid="{00000000-0005-0000-0000-0000243C0000}"/>
    <cellStyle name="Normal 47 2 2 3 5 2 3" xfId="30494" xr:uid="{00000000-0005-0000-0000-00001E770000}"/>
    <cellStyle name="Normal 47 2 2 3 5 3" xfId="10376" xr:uid="{00000000-0005-0000-0000-000088280000}"/>
    <cellStyle name="Normal 47 2 2 3 5 3 3" xfId="25477" xr:uid="{00000000-0005-0000-0000-000085630000}"/>
    <cellStyle name="Normal 47 2 2 3 5 5" xfId="20464" xr:uid="{00000000-0005-0000-0000-0000F04F0000}"/>
    <cellStyle name="Normal 47 2 2 3 6" xfId="12054" xr:uid="{00000000-0005-0000-0000-0000162F0000}"/>
    <cellStyle name="Normal 47 2 2 3 6 3" xfId="27152" xr:uid="{00000000-0005-0000-0000-0000106A0000}"/>
    <cellStyle name="Normal 47 2 2 3 7" xfId="7033" xr:uid="{00000000-0005-0000-0000-0000791B0000}"/>
    <cellStyle name="Normal 47 2 2 3 7 3" xfId="22135" xr:uid="{00000000-0005-0000-0000-000077560000}"/>
    <cellStyle name="Normal 47 2 2 3 9" xfId="17122" xr:uid="{00000000-0005-0000-0000-0000E2420000}"/>
    <cellStyle name="Normal 47 2 2 4" xfId="2169" xr:uid="{00000000-0005-0000-0000-000079080000}"/>
    <cellStyle name="Normal 47 2 2 4 2" xfId="3008" xr:uid="{00000000-0005-0000-0000-0000C00B0000}"/>
    <cellStyle name="Normal 47 2 2 4 2 2" xfId="4698" xr:uid="{00000000-0005-0000-0000-00005A120000}"/>
    <cellStyle name="Normal 47 2 2 4 2 2 2" xfId="14771" xr:uid="{00000000-0005-0000-0000-0000B3390000}"/>
    <cellStyle name="Normal 47 2 2 4 2 2 2 3" xfId="29869" xr:uid="{00000000-0005-0000-0000-0000AD740000}"/>
    <cellStyle name="Normal 47 2 2 4 2 2 3" xfId="9751" xr:uid="{00000000-0005-0000-0000-000017260000}"/>
    <cellStyle name="Normal 47 2 2 4 2 2 3 3" xfId="24852" xr:uid="{00000000-0005-0000-0000-000014610000}"/>
    <cellStyle name="Normal 47 2 2 4 2 2 5" xfId="19839" xr:uid="{00000000-0005-0000-0000-00007F4D0000}"/>
    <cellStyle name="Normal 47 2 2 4 2 3" xfId="6390" xr:uid="{00000000-0005-0000-0000-0000F6180000}"/>
    <cellStyle name="Normal 47 2 2 4 2 3 2" xfId="16442" xr:uid="{00000000-0005-0000-0000-00003A400000}"/>
    <cellStyle name="Normal 47 2 2 4 2 3 3" xfId="11422" xr:uid="{00000000-0005-0000-0000-00009E2C0000}"/>
    <cellStyle name="Normal 47 2 2 4 2 3 3 3" xfId="26523" xr:uid="{00000000-0005-0000-0000-00009B670000}"/>
    <cellStyle name="Normal 47 2 2 4 2 3 5" xfId="21510" xr:uid="{00000000-0005-0000-0000-000006540000}"/>
    <cellStyle name="Normal 47 2 2 4 2 4" xfId="13100" xr:uid="{00000000-0005-0000-0000-00002C330000}"/>
    <cellStyle name="Normal 47 2 2 4 2 4 3" xfId="28198" xr:uid="{00000000-0005-0000-0000-0000266E0000}"/>
    <cellStyle name="Normal 47 2 2 4 2 5" xfId="8079" xr:uid="{00000000-0005-0000-0000-00008F1F0000}"/>
    <cellStyle name="Normal 47 2 2 4 2 5 3" xfId="23181" xr:uid="{00000000-0005-0000-0000-00008D5A0000}"/>
    <cellStyle name="Normal 47 2 2 4 2 7" xfId="18168" xr:uid="{00000000-0005-0000-0000-0000F8460000}"/>
    <cellStyle name="Normal 47 2 2 4 3" xfId="3861" xr:uid="{00000000-0005-0000-0000-0000150F0000}"/>
    <cellStyle name="Normal 47 2 2 4 3 2" xfId="13935" xr:uid="{00000000-0005-0000-0000-00006F360000}"/>
    <cellStyle name="Normal 47 2 2 4 3 2 3" xfId="29033" xr:uid="{00000000-0005-0000-0000-000069710000}"/>
    <cellStyle name="Normal 47 2 2 4 3 3" xfId="8915" xr:uid="{00000000-0005-0000-0000-0000D3220000}"/>
    <cellStyle name="Normal 47 2 2 4 3 3 3" xfId="24016" xr:uid="{00000000-0005-0000-0000-0000D05D0000}"/>
    <cellStyle name="Normal 47 2 2 4 3 5" xfId="19003" xr:uid="{00000000-0005-0000-0000-00003B4A0000}"/>
    <cellStyle name="Normal 47 2 2 4 4" xfId="5554" xr:uid="{00000000-0005-0000-0000-0000B2150000}"/>
    <cellStyle name="Normal 47 2 2 4 4 2" xfId="15606" xr:uid="{00000000-0005-0000-0000-0000F63C0000}"/>
    <cellStyle name="Normal 47 2 2 4 4 2 3" xfId="30704" xr:uid="{00000000-0005-0000-0000-0000F0770000}"/>
    <cellStyle name="Normal 47 2 2 4 4 3" xfId="10586" xr:uid="{00000000-0005-0000-0000-00005A290000}"/>
    <cellStyle name="Normal 47 2 2 4 4 3 3" xfId="25687" xr:uid="{00000000-0005-0000-0000-000057640000}"/>
    <cellStyle name="Normal 47 2 2 4 4 5" xfId="20674" xr:uid="{00000000-0005-0000-0000-0000C2500000}"/>
    <cellStyle name="Normal 47 2 2 4 5" xfId="12264" xr:uid="{00000000-0005-0000-0000-0000E82F0000}"/>
    <cellStyle name="Normal 47 2 2 4 5 3" xfId="27362" xr:uid="{00000000-0005-0000-0000-0000E26A0000}"/>
    <cellStyle name="Normal 47 2 2 4 6" xfId="7243" xr:uid="{00000000-0005-0000-0000-00004B1C0000}"/>
    <cellStyle name="Normal 47 2 2 4 6 3" xfId="22345" xr:uid="{00000000-0005-0000-0000-000049570000}"/>
    <cellStyle name="Normal 47 2 2 4 8" xfId="17332" xr:uid="{00000000-0005-0000-0000-0000B4430000}"/>
    <cellStyle name="Normal 47 2 2 5" xfId="2590" xr:uid="{00000000-0005-0000-0000-00001E0A0000}"/>
    <cellStyle name="Normal 47 2 2 5 2" xfId="4280" xr:uid="{00000000-0005-0000-0000-0000B8100000}"/>
    <cellStyle name="Normal 47 2 2 5 2 2" xfId="14353" xr:uid="{00000000-0005-0000-0000-000011380000}"/>
    <cellStyle name="Normal 47 2 2 5 2 2 3" xfId="29451" xr:uid="{00000000-0005-0000-0000-00000B730000}"/>
    <cellStyle name="Normal 47 2 2 5 2 3" xfId="9333" xr:uid="{00000000-0005-0000-0000-000075240000}"/>
    <cellStyle name="Normal 47 2 2 5 2 3 3" xfId="24434" xr:uid="{00000000-0005-0000-0000-0000725F0000}"/>
    <cellStyle name="Normal 47 2 2 5 2 5" xfId="19421" xr:uid="{00000000-0005-0000-0000-0000DD4B0000}"/>
    <cellStyle name="Normal 47 2 2 5 3" xfId="5972" xr:uid="{00000000-0005-0000-0000-000054170000}"/>
    <cellStyle name="Normal 47 2 2 5 3 2" xfId="16024" xr:uid="{00000000-0005-0000-0000-0000983E0000}"/>
    <cellStyle name="Normal 47 2 2 5 3 3" xfId="11004" xr:uid="{00000000-0005-0000-0000-0000FC2A0000}"/>
    <cellStyle name="Normal 47 2 2 5 3 3 3" xfId="26105" xr:uid="{00000000-0005-0000-0000-0000F9650000}"/>
    <cellStyle name="Normal 47 2 2 5 3 5" xfId="21092" xr:uid="{00000000-0005-0000-0000-000064520000}"/>
    <cellStyle name="Normal 47 2 2 5 4" xfId="12682" xr:uid="{00000000-0005-0000-0000-00008A310000}"/>
    <cellStyle name="Normal 47 2 2 5 4 3" xfId="27780" xr:uid="{00000000-0005-0000-0000-0000846C0000}"/>
    <cellStyle name="Normal 47 2 2 5 5" xfId="7661" xr:uid="{00000000-0005-0000-0000-0000ED1D0000}"/>
    <cellStyle name="Normal 47 2 2 5 5 3" xfId="22763" xr:uid="{00000000-0005-0000-0000-0000EB580000}"/>
    <cellStyle name="Normal 47 2 2 5 7" xfId="17750" xr:uid="{00000000-0005-0000-0000-000056450000}"/>
    <cellStyle name="Normal 47 2 2 6" xfId="3443" xr:uid="{00000000-0005-0000-0000-0000730D0000}"/>
    <cellStyle name="Normal 47 2 2 6 2" xfId="13517" xr:uid="{00000000-0005-0000-0000-0000CD340000}"/>
    <cellStyle name="Normal 47 2 2 6 2 3" xfId="28615" xr:uid="{00000000-0005-0000-0000-0000C76F0000}"/>
    <cellStyle name="Normal 47 2 2 6 3" xfId="8497" xr:uid="{00000000-0005-0000-0000-000031210000}"/>
    <cellStyle name="Normal 47 2 2 6 3 3" xfId="23598" xr:uid="{00000000-0005-0000-0000-00002E5C0000}"/>
    <cellStyle name="Normal 47 2 2 6 5" xfId="18585" xr:uid="{00000000-0005-0000-0000-000099480000}"/>
    <cellStyle name="Normal 47 2 2 7" xfId="5136" xr:uid="{00000000-0005-0000-0000-000010140000}"/>
    <cellStyle name="Normal 47 2 2 7 2" xfId="15188" xr:uid="{00000000-0005-0000-0000-0000543B0000}"/>
    <cellStyle name="Normal 47 2 2 7 2 3" xfId="30286" xr:uid="{00000000-0005-0000-0000-00004E760000}"/>
    <cellStyle name="Normal 47 2 2 7 3" xfId="10168" xr:uid="{00000000-0005-0000-0000-0000B8270000}"/>
    <cellStyle name="Normal 47 2 2 7 3 3" xfId="25269" xr:uid="{00000000-0005-0000-0000-0000B5620000}"/>
    <cellStyle name="Normal 47 2 2 7 5" xfId="20256" xr:uid="{00000000-0005-0000-0000-0000204F0000}"/>
    <cellStyle name="Normal 47 2 2 8" xfId="11846" xr:uid="{00000000-0005-0000-0000-0000462E0000}"/>
    <cellStyle name="Normal 47 2 2 8 3" xfId="26944" xr:uid="{00000000-0005-0000-0000-000040690000}"/>
    <cellStyle name="Normal 47 2 2 9" xfId="6825" xr:uid="{00000000-0005-0000-0000-0000A91A0000}"/>
    <cellStyle name="Normal 47 2 2 9 3" xfId="21927" xr:uid="{00000000-0005-0000-0000-0000A7550000}"/>
    <cellStyle name="Normal 47 2 3" xfId="1789" xr:uid="{00000000-0005-0000-0000-0000FD060000}"/>
    <cellStyle name="Normal 47 2 3 10" xfId="16966" xr:uid="{00000000-0005-0000-0000-000046420000}"/>
    <cellStyle name="Normal 47 2 3 2" xfId="2008" xr:uid="{00000000-0005-0000-0000-0000D8070000}"/>
    <cellStyle name="Normal 47 2 3 2 2" xfId="2429" xr:uid="{00000000-0005-0000-0000-00007D090000}"/>
    <cellStyle name="Normal 47 2 3 2 2 2" xfId="3268" xr:uid="{00000000-0005-0000-0000-0000C40C0000}"/>
    <cellStyle name="Normal 47 2 3 2 2 2 2" xfId="4958" xr:uid="{00000000-0005-0000-0000-00005E130000}"/>
    <cellStyle name="Normal 47 2 3 2 2 2 2 2" xfId="15031" xr:uid="{00000000-0005-0000-0000-0000B73A0000}"/>
    <cellStyle name="Normal 47 2 3 2 2 2 2 2 3" xfId="30129" xr:uid="{00000000-0005-0000-0000-0000B1750000}"/>
    <cellStyle name="Normal 47 2 3 2 2 2 2 3" xfId="10011" xr:uid="{00000000-0005-0000-0000-00001B270000}"/>
    <cellStyle name="Normal 47 2 3 2 2 2 2 3 3" xfId="25112" xr:uid="{00000000-0005-0000-0000-000018620000}"/>
    <cellStyle name="Normal 47 2 3 2 2 2 2 5" xfId="20099" xr:uid="{00000000-0005-0000-0000-0000834E0000}"/>
    <cellStyle name="Normal 47 2 3 2 2 2 3" xfId="6650" xr:uid="{00000000-0005-0000-0000-0000FA190000}"/>
    <cellStyle name="Normal 47 2 3 2 2 2 3 2" xfId="16702" xr:uid="{00000000-0005-0000-0000-00003E410000}"/>
    <cellStyle name="Normal 47 2 3 2 2 2 3 3" xfId="11682" xr:uid="{00000000-0005-0000-0000-0000A22D0000}"/>
    <cellStyle name="Normal 47 2 3 2 2 2 3 3 3" xfId="26783" xr:uid="{00000000-0005-0000-0000-00009F680000}"/>
    <cellStyle name="Normal 47 2 3 2 2 2 3 5" xfId="21770" xr:uid="{00000000-0005-0000-0000-00000A550000}"/>
    <cellStyle name="Normal 47 2 3 2 2 2 4" xfId="13360" xr:uid="{00000000-0005-0000-0000-000030340000}"/>
    <cellStyle name="Normal 47 2 3 2 2 2 4 3" xfId="28458" xr:uid="{00000000-0005-0000-0000-00002A6F0000}"/>
    <cellStyle name="Normal 47 2 3 2 2 2 5" xfId="8339" xr:uid="{00000000-0005-0000-0000-000093200000}"/>
    <cellStyle name="Normal 47 2 3 2 2 2 5 3" xfId="23441" xr:uid="{00000000-0005-0000-0000-0000915B0000}"/>
    <cellStyle name="Normal 47 2 3 2 2 2 7" xfId="18428" xr:uid="{00000000-0005-0000-0000-0000FC470000}"/>
    <cellStyle name="Normal 47 2 3 2 2 3" xfId="4121" xr:uid="{00000000-0005-0000-0000-000019100000}"/>
    <cellStyle name="Normal 47 2 3 2 2 3 2" xfId="14195" xr:uid="{00000000-0005-0000-0000-000073370000}"/>
    <cellStyle name="Normal 47 2 3 2 2 3 2 3" xfId="29293" xr:uid="{00000000-0005-0000-0000-00006D720000}"/>
    <cellStyle name="Normal 47 2 3 2 2 3 3" xfId="9175" xr:uid="{00000000-0005-0000-0000-0000D7230000}"/>
    <cellStyle name="Normal 47 2 3 2 2 3 3 3" xfId="24276" xr:uid="{00000000-0005-0000-0000-0000D45E0000}"/>
    <cellStyle name="Normal 47 2 3 2 2 3 5" xfId="19263" xr:uid="{00000000-0005-0000-0000-00003F4B0000}"/>
    <cellStyle name="Normal 47 2 3 2 2 4" xfId="5814" xr:uid="{00000000-0005-0000-0000-0000B6160000}"/>
    <cellStyle name="Normal 47 2 3 2 2 4 2" xfId="15866" xr:uid="{00000000-0005-0000-0000-0000FA3D0000}"/>
    <cellStyle name="Normal 47 2 3 2 2 4 3" xfId="10846" xr:uid="{00000000-0005-0000-0000-00005E2A0000}"/>
    <cellStyle name="Normal 47 2 3 2 2 4 3 3" xfId="25947" xr:uid="{00000000-0005-0000-0000-00005B650000}"/>
    <cellStyle name="Normal 47 2 3 2 2 4 5" xfId="20934" xr:uid="{00000000-0005-0000-0000-0000C6510000}"/>
    <cellStyle name="Normal 47 2 3 2 2 5" xfId="12524" xr:uid="{00000000-0005-0000-0000-0000EC300000}"/>
    <cellStyle name="Normal 47 2 3 2 2 5 3" xfId="27622" xr:uid="{00000000-0005-0000-0000-0000E66B0000}"/>
    <cellStyle name="Normal 47 2 3 2 2 6" xfId="7503" xr:uid="{00000000-0005-0000-0000-00004F1D0000}"/>
    <cellStyle name="Normal 47 2 3 2 2 6 3" xfId="22605" xr:uid="{00000000-0005-0000-0000-00004D580000}"/>
    <cellStyle name="Normal 47 2 3 2 2 8" xfId="17592" xr:uid="{00000000-0005-0000-0000-0000B8440000}"/>
    <cellStyle name="Normal 47 2 3 2 3" xfId="2850" xr:uid="{00000000-0005-0000-0000-0000220B0000}"/>
    <cellStyle name="Normal 47 2 3 2 3 2" xfId="4540" xr:uid="{00000000-0005-0000-0000-0000BC110000}"/>
    <cellStyle name="Normal 47 2 3 2 3 2 2" xfId="14613" xr:uid="{00000000-0005-0000-0000-000015390000}"/>
    <cellStyle name="Normal 47 2 3 2 3 2 2 3" xfId="29711" xr:uid="{00000000-0005-0000-0000-00000F740000}"/>
    <cellStyle name="Normal 47 2 3 2 3 2 3" xfId="9593" xr:uid="{00000000-0005-0000-0000-000079250000}"/>
    <cellStyle name="Normal 47 2 3 2 3 2 3 3" xfId="24694" xr:uid="{00000000-0005-0000-0000-000076600000}"/>
    <cellStyle name="Normal 47 2 3 2 3 2 5" xfId="19681" xr:uid="{00000000-0005-0000-0000-0000E14C0000}"/>
    <cellStyle name="Normal 47 2 3 2 3 3" xfId="6232" xr:uid="{00000000-0005-0000-0000-000058180000}"/>
    <cellStyle name="Normal 47 2 3 2 3 3 2" xfId="16284" xr:uid="{00000000-0005-0000-0000-00009C3F0000}"/>
    <cellStyle name="Normal 47 2 3 2 3 3 3" xfId="11264" xr:uid="{00000000-0005-0000-0000-0000002C0000}"/>
    <cellStyle name="Normal 47 2 3 2 3 3 3 3" xfId="26365" xr:uid="{00000000-0005-0000-0000-0000FD660000}"/>
    <cellStyle name="Normal 47 2 3 2 3 3 5" xfId="21352" xr:uid="{00000000-0005-0000-0000-000068530000}"/>
    <cellStyle name="Normal 47 2 3 2 3 4" xfId="12942" xr:uid="{00000000-0005-0000-0000-00008E320000}"/>
    <cellStyle name="Normal 47 2 3 2 3 4 3" xfId="28040" xr:uid="{00000000-0005-0000-0000-0000886D0000}"/>
    <cellStyle name="Normal 47 2 3 2 3 5" xfId="7921" xr:uid="{00000000-0005-0000-0000-0000F11E0000}"/>
    <cellStyle name="Normal 47 2 3 2 3 5 3" xfId="23023" xr:uid="{00000000-0005-0000-0000-0000EF590000}"/>
    <cellStyle name="Normal 47 2 3 2 3 7" xfId="18010" xr:uid="{00000000-0005-0000-0000-00005A460000}"/>
    <cellStyle name="Normal 47 2 3 2 4" xfId="3703" xr:uid="{00000000-0005-0000-0000-0000770E0000}"/>
    <cellStyle name="Normal 47 2 3 2 4 2" xfId="13777" xr:uid="{00000000-0005-0000-0000-0000D1350000}"/>
    <cellStyle name="Normal 47 2 3 2 4 2 3" xfId="28875" xr:uid="{00000000-0005-0000-0000-0000CB700000}"/>
    <cellStyle name="Normal 47 2 3 2 4 3" xfId="8757" xr:uid="{00000000-0005-0000-0000-000035220000}"/>
    <cellStyle name="Normal 47 2 3 2 4 3 3" xfId="23858" xr:uid="{00000000-0005-0000-0000-0000325D0000}"/>
    <cellStyle name="Normal 47 2 3 2 4 5" xfId="18845" xr:uid="{00000000-0005-0000-0000-00009D490000}"/>
    <cellStyle name="Normal 47 2 3 2 5" xfId="5396" xr:uid="{00000000-0005-0000-0000-000014150000}"/>
    <cellStyle name="Normal 47 2 3 2 5 2" xfId="15448" xr:uid="{00000000-0005-0000-0000-0000583C0000}"/>
    <cellStyle name="Normal 47 2 3 2 5 2 3" xfId="30546" xr:uid="{00000000-0005-0000-0000-000052770000}"/>
    <cellStyle name="Normal 47 2 3 2 5 3" xfId="10428" xr:uid="{00000000-0005-0000-0000-0000BC280000}"/>
    <cellStyle name="Normal 47 2 3 2 5 3 3" xfId="25529" xr:uid="{00000000-0005-0000-0000-0000B9630000}"/>
    <cellStyle name="Normal 47 2 3 2 5 5" xfId="20516" xr:uid="{00000000-0005-0000-0000-000024500000}"/>
    <cellStyle name="Normal 47 2 3 2 6" xfId="12106" xr:uid="{00000000-0005-0000-0000-00004A2F0000}"/>
    <cellStyle name="Normal 47 2 3 2 6 3" xfId="27204" xr:uid="{00000000-0005-0000-0000-0000446A0000}"/>
    <cellStyle name="Normal 47 2 3 2 7" xfId="7085" xr:uid="{00000000-0005-0000-0000-0000AD1B0000}"/>
    <cellStyle name="Normal 47 2 3 2 7 3" xfId="22187" xr:uid="{00000000-0005-0000-0000-0000AB560000}"/>
    <cellStyle name="Normal 47 2 3 2 9" xfId="17174" xr:uid="{00000000-0005-0000-0000-000016430000}"/>
    <cellStyle name="Normal 47 2 3 3" xfId="2221" xr:uid="{00000000-0005-0000-0000-0000AD080000}"/>
    <cellStyle name="Normal 47 2 3 3 2" xfId="3060" xr:uid="{00000000-0005-0000-0000-0000F40B0000}"/>
    <cellStyle name="Normal 47 2 3 3 2 2" xfId="4750" xr:uid="{00000000-0005-0000-0000-00008E120000}"/>
    <cellStyle name="Normal 47 2 3 3 2 2 2" xfId="14823" xr:uid="{00000000-0005-0000-0000-0000E7390000}"/>
    <cellStyle name="Normal 47 2 3 3 2 2 2 3" xfId="29921" xr:uid="{00000000-0005-0000-0000-0000E1740000}"/>
    <cellStyle name="Normal 47 2 3 3 2 2 3" xfId="9803" xr:uid="{00000000-0005-0000-0000-00004B260000}"/>
    <cellStyle name="Normal 47 2 3 3 2 2 3 3" xfId="24904" xr:uid="{00000000-0005-0000-0000-000048610000}"/>
    <cellStyle name="Normal 47 2 3 3 2 2 5" xfId="19891" xr:uid="{00000000-0005-0000-0000-0000B34D0000}"/>
    <cellStyle name="Normal 47 2 3 3 2 3" xfId="6442" xr:uid="{00000000-0005-0000-0000-00002A190000}"/>
    <cellStyle name="Normal 47 2 3 3 2 3 2" xfId="16494" xr:uid="{00000000-0005-0000-0000-00006E400000}"/>
    <cellStyle name="Normal 47 2 3 3 2 3 3" xfId="11474" xr:uid="{00000000-0005-0000-0000-0000D22C0000}"/>
    <cellStyle name="Normal 47 2 3 3 2 3 3 3" xfId="26575" xr:uid="{00000000-0005-0000-0000-0000CF670000}"/>
    <cellStyle name="Normal 47 2 3 3 2 3 5" xfId="21562" xr:uid="{00000000-0005-0000-0000-00003A540000}"/>
    <cellStyle name="Normal 47 2 3 3 2 4" xfId="13152" xr:uid="{00000000-0005-0000-0000-000060330000}"/>
    <cellStyle name="Normal 47 2 3 3 2 4 3" xfId="28250" xr:uid="{00000000-0005-0000-0000-00005A6E0000}"/>
    <cellStyle name="Normal 47 2 3 3 2 5" xfId="8131" xr:uid="{00000000-0005-0000-0000-0000C31F0000}"/>
    <cellStyle name="Normal 47 2 3 3 2 5 3" xfId="23233" xr:uid="{00000000-0005-0000-0000-0000C15A0000}"/>
    <cellStyle name="Normal 47 2 3 3 2 7" xfId="18220" xr:uid="{00000000-0005-0000-0000-00002C470000}"/>
    <cellStyle name="Normal 47 2 3 3 3" xfId="3913" xr:uid="{00000000-0005-0000-0000-0000490F0000}"/>
    <cellStyle name="Normal 47 2 3 3 3 2" xfId="13987" xr:uid="{00000000-0005-0000-0000-0000A3360000}"/>
    <cellStyle name="Normal 47 2 3 3 3 2 3" xfId="29085" xr:uid="{00000000-0005-0000-0000-00009D710000}"/>
    <cellStyle name="Normal 47 2 3 3 3 3" xfId="8967" xr:uid="{00000000-0005-0000-0000-000007230000}"/>
    <cellStyle name="Normal 47 2 3 3 3 3 3" xfId="24068" xr:uid="{00000000-0005-0000-0000-0000045E0000}"/>
    <cellStyle name="Normal 47 2 3 3 3 5" xfId="19055" xr:uid="{00000000-0005-0000-0000-00006F4A0000}"/>
    <cellStyle name="Normal 47 2 3 3 4" xfId="5606" xr:uid="{00000000-0005-0000-0000-0000E6150000}"/>
    <cellStyle name="Normal 47 2 3 3 4 2" xfId="15658" xr:uid="{00000000-0005-0000-0000-00002A3D0000}"/>
    <cellStyle name="Normal 47 2 3 3 4 2 3" xfId="30756" xr:uid="{00000000-0005-0000-0000-000024780000}"/>
    <cellStyle name="Normal 47 2 3 3 4 3" xfId="10638" xr:uid="{00000000-0005-0000-0000-00008E290000}"/>
    <cellStyle name="Normal 47 2 3 3 4 3 3" xfId="25739" xr:uid="{00000000-0005-0000-0000-00008B640000}"/>
    <cellStyle name="Normal 47 2 3 3 4 5" xfId="20726" xr:uid="{00000000-0005-0000-0000-0000F6500000}"/>
    <cellStyle name="Normal 47 2 3 3 5" xfId="12316" xr:uid="{00000000-0005-0000-0000-00001C300000}"/>
    <cellStyle name="Normal 47 2 3 3 5 3" xfId="27414" xr:uid="{00000000-0005-0000-0000-0000166B0000}"/>
    <cellStyle name="Normal 47 2 3 3 6" xfId="7295" xr:uid="{00000000-0005-0000-0000-00007F1C0000}"/>
    <cellStyle name="Normal 47 2 3 3 6 3" xfId="22397" xr:uid="{00000000-0005-0000-0000-00007D570000}"/>
    <cellStyle name="Normal 47 2 3 3 8" xfId="17384" xr:uid="{00000000-0005-0000-0000-0000E8430000}"/>
    <cellStyle name="Normal 47 2 3 4" xfId="2642" xr:uid="{00000000-0005-0000-0000-0000520A0000}"/>
    <cellStyle name="Normal 47 2 3 4 2" xfId="4332" xr:uid="{00000000-0005-0000-0000-0000EC100000}"/>
    <cellStyle name="Normal 47 2 3 4 2 2" xfId="14405" xr:uid="{00000000-0005-0000-0000-000045380000}"/>
    <cellStyle name="Normal 47 2 3 4 2 2 3" xfId="29503" xr:uid="{00000000-0005-0000-0000-00003F730000}"/>
    <cellStyle name="Normal 47 2 3 4 2 3" xfId="9385" xr:uid="{00000000-0005-0000-0000-0000A9240000}"/>
    <cellStyle name="Normal 47 2 3 4 2 3 3" xfId="24486" xr:uid="{00000000-0005-0000-0000-0000A65F0000}"/>
    <cellStyle name="Normal 47 2 3 4 2 5" xfId="19473" xr:uid="{00000000-0005-0000-0000-0000114C0000}"/>
    <cellStyle name="Normal 47 2 3 4 3" xfId="6024" xr:uid="{00000000-0005-0000-0000-000088170000}"/>
    <cellStyle name="Normal 47 2 3 4 3 2" xfId="16076" xr:uid="{00000000-0005-0000-0000-0000CC3E0000}"/>
    <cellStyle name="Normal 47 2 3 4 3 3" xfId="11056" xr:uid="{00000000-0005-0000-0000-0000302B0000}"/>
    <cellStyle name="Normal 47 2 3 4 3 3 3" xfId="26157" xr:uid="{00000000-0005-0000-0000-00002D660000}"/>
    <cellStyle name="Normal 47 2 3 4 3 5" xfId="21144" xr:uid="{00000000-0005-0000-0000-000098520000}"/>
    <cellStyle name="Normal 47 2 3 4 4" xfId="12734" xr:uid="{00000000-0005-0000-0000-0000BE310000}"/>
    <cellStyle name="Normal 47 2 3 4 4 3" xfId="27832" xr:uid="{00000000-0005-0000-0000-0000B86C0000}"/>
    <cellStyle name="Normal 47 2 3 4 5" xfId="7713" xr:uid="{00000000-0005-0000-0000-0000211E0000}"/>
    <cellStyle name="Normal 47 2 3 4 5 3" xfId="22815" xr:uid="{00000000-0005-0000-0000-00001F590000}"/>
    <cellStyle name="Normal 47 2 3 4 7" xfId="17802" xr:uid="{00000000-0005-0000-0000-00008A450000}"/>
    <cellStyle name="Normal 47 2 3 5" xfId="3495" xr:uid="{00000000-0005-0000-0000-0000A70D0000}"/>
    <cellStyle name="Normal 47 2 3 5 2" xfId="13569" xr:uid="{00000000-0005-0000-0000-000001350000}"/>
    <cellStyle name="Normal 47 2 3 5 2 3" xfId="28667" xr:uid="{00000000-0005-0000-0000-0000FB6F0000}"/>
    <cellStyle name="Normal 47 2 3 5 3" xfId="8549" xr:uid="{00000000-0005-0000-0000-000065210000}"/>
    <cellStyle name="Normal 47 2 3 5 3 3" xfId="23650" xr:uid="{00000000-0005-0000-0000-0000625C0000}"/>
    <cellStyle name="Normal 47 2 3 5 5" xfId="18637" xr:uid="{00000000-0005-0000-0000-0000CD480000}"/>
    <cellStyle name="Normal 47 2 3 6" xfId="5188" xr:uid="{00000000-0005-0000-0000-000044140000}"/>
    <cellStyle name="Normal 47 2 3 6 2" xfId="15240" xr:uid="{00000000-0005-0000-0000-0000883B0000}"/>
    <cellStyle name="Normal 47 2 3 6 2 3" xfId="30338" xr:uid="{00000000-0005-0000-0000-000082760000}"/>
    <cellStyle name="Normal 47 2 3 6 3" xfId="10220" xr:uid="{00000000-0005-0000-0000-0000EC270000}"/>
    <cellStyle name="Normal 47 2 3 6 3 3" xfId="25321" xr:uid="{00000000-0005-0000-0000-0000E9620000}"/>
    <cellStyle name="Normal 47 2 3 6 5" xfId="20308" xr:uid="{00000000-0005-0000-0000-0000544F0000}"/>
    <cellStyle name="Normal 47 2 3 7" xfId="11898" xr:uid="{00000000-0005-0000-0000-00007A2E0000}"/>
    <cellStyle name="Normal 47 2 3 7 3" xfId="26996" xr:uid="{00000000-0005-0000-0000-000074690000}"/>
    <cellStyle name="Normal 47 2 3 8" xfId="6877" xr:uid="{00000000-0005-0000-0000-0000DD1A0000}"/>
    <cellStyle name="Normal 47 2 3 8 3" xfId="21979" xr:uid="{00000000-0005-0000-0000-0000DB550000}"/>
    <cellStyle name="Normal 47 2 4" xfId="1902" xr:uid="{00000000-0005-0000-0000-00006E070000}"/>
    <cellStyle name="Normal 47 2 4 2" xfId="2325" xr:uid="{00000000-0005-0000-0000-000015090000}"/>
    <cellStyle name="Normal 47 2 4 2 2" xfId="3164" xr:uid="{00000000-0005-0000-0000-00005C0C0000}"/>
    <cellStyle name="Normal 47 2 4 2 2 2" xfId="4854" xr:uid="{00000000-0005-0000-0000-0000F6120000}"/>
    <cellStyle name="Normal 47 2 4 2 2 2 2" xfId="14927" xr:uid="{00000000-0005-0000-0000-00004F3A0000}"/>
    <cellStyle name="Normal 47 2 4 2 2 2 2 3" xfId="30025" xr:uid="{00000000-0005-0000-0000-000049750000}"/>
    <cellStyle name="Normal 47 2 4 2 2 2 3" xfId="9907" xr:uid="{00000000-0005-0000-0000-0000B3260000}"/>
    <cellStyle name="Normal 47 2 4 2 2 2 3 3" xfId="25008" xr:uid="{00000000-0005-0000-0000-0000B0610000}"/>
    <cellStyle name="Normal 47 2 4 2 2 2 5" xfId="19995" xr:uid="{00000000-0005-0000-0000-00001B4E0000}"/>
    <cellStyle name="Normal 47 2 4 2 2 3" xfId="6546" xr:uid="{00000000-0005-0000-0000-000092190000}"/>
    <cellStyle name="Normal 47 2 4 2 2 3 2" xfId="16598" xr:uid="{00000000-0005-0000-0000-0000D6400000}"/>
    <cellStyle name="Normal 47 2 4 2 2 3 3" xfId="11578" xr:uid="{00000000-0005-0000-0000-00003A2D0000}"/>
    <cellStyle name="Normal 47 2 4 2 2 3 3 3" xfId="26679" xr:uid="{00000000-0005-0000-0000-000037680000}"/>
    <cellStyle name="Normal 47 2 4 2 2 3 5" xfId="21666" xr:uid="{00000000-0005-0000-0000-0000A2540000}"/>
    <cellStyle name="Normal 47 2 4 2 2 4" xfId="13256" xr:uid="{00000000-0005-0000-0000-0000C8330000}"/>
    <cellStyle name="Normal 47 2 4 2 2 4 3" xfId="28354" xr:uid="{00000000-0005-0000-0000-0000C26E0000}"/>
    <cellStyle name="Normal 47 2 4 2 2 5" xfId="8235" xr:uid="{00000000-0005-0000-0000-00002B200000}"/>
    <cellStyle name="Normal 47 2 4 2 2 5 3" xfId="23337" xr:uid="{00000000-0005-0000-0000-0000295B0000}"/>
    <cellStyle name="Normal 47 2 4 2 2 7" xfId="18324" xr:uid="{00000000-0005-0000-0000-000094470000}"/>
    <cellStyle name="Normal 47 2 4 2 3" xfId="4017" xr:uid="{00000000-0005-0000-0000-0000B10F0000}"/>
    <cellStyle name="Normal 47 2 4 2 3 2" xfId="14091" xr:uid="{00000000-0005-0000-0000-00000B370000}"/>
    <cellStyle name="Normal 47 2 4 2 3 2 3" xfId="29189" xr:uid="{00000000-0005-0000-0000-000005720000}"/>
    <cellStyle name="Normal 47 2 4 2 3 3" xfId="9071" xr:uid="{00000000-0005-0000-0000-00006F230000}"/>
    <cellStyle name="Normal 47 2 4 2 3 3 3" xfId="24172" xr:uid="{00000000-0005-0000-0000-00006C5E0000}"/>
    <cellStyle name="Normal 47 2 4 2 3 5" xfId="19159" xr:uid="{00000000-0005-0000-0000-0000D74A0000}"/>
    <cellStyle name="Normal 47 2 4 2 4" xfId="5710" xr:uid="{00000000-0005-0000-0000-00004E160000}"/>
    <cellStyle name="Normal 47 2 4 2 4 2" xfId="15762" xr:uid="{00000000-0005-0000-0000-0000923D0000}"/>
    <cellStyle name="Normal 47 2 4 2 4 2 3" xfId="30860" xr:uid="{00000000-0005-0000-0000-00008C780000}"/>
    <cellStyle name="Normal 47 2 4 2 4 3" xfId="10742" xr:uid="{00000000-0005-0000-0000-0000F6290000}"/>
    <cellStyle name="Normal 47 2 4 2 4 3 3" xfId="25843" xr:uid="{00000000-0005-0000-0000-0000F3640000}"/>
    <cellStyle name="Normal 47 2 4 2 4 5" xfId="20830" xr:uid="{00000000-0005-0000-0000-00005E510000}"/>
    <cellStyle name="Normal 47 2 4 2 5" xfId="12420" xr:uid="{00000000-0005-0000-0000-000084300000}"/>
    <cellStyle name="Normal 47 2 4 2 5 3" xfId="27518" xr:uid="{00000000-0005-0000-0000-00007E6B0000}"/>
    <cellStyle name="Normal 47 2 4 2 6" xfId="7399" xr:uid="{00000000-0005-0000-0000-0000E71C0000}"/>
    <cellStyle name="Normal 47 2 4 2 6 3" xfId="22501" xr:uid="{00000000-0005-0000-0000-0000E5570000}"/>
    <cellStyle name="Normal 47 2 4 2 8" xfId="17488" xr:uid="{00000000-0005-0000-0000-000050440000}"/>
    <cellStyle name="Normal 47 2 4 3" xfId="2746" xr:uid="{00000000-0005-0000-0000-0000BA0A0000}"/>
    <cellStyle name="Normal 47 2 4 3 2" xfId="4436" xr:uid="{00000000-0005-0000-0000-000054110000}"/>
    <cellStyle name="Normal 47 2 4 3 2 2" xfId="14509" xr:uid="{00000000-0005-0000-0000-0000AD380000}"/>
    <cellStyle name="Normal 47 2 4 3 2 2 3" xfId="29607" xr:uid="{00000000-0005-0000-0000-0000A7730000}"/>
    <cellStyle name="Normal 47 2 4 3 2 3" xfId="9489" xr:uid="{00000000-0005-0000-0000-000011250000}"/>
    <cellStyle name="Normal 47 2 4 3 2 3 3" xfId="24590" xr:uid="{00000000-0005-0000-0000-00000E600000}"/>
    <cellStyle name="Normal 47 2 4 3 2 5" xfId="19577" xr:uid="{00000000-0005-0000-0000-0000794C0000}"/>
    <cellStyle name="Normal 47 2 4 3 3" xfId="6128" xr:uid="{00000000-0005-0000-0000-0000F0170000}"/>
    <cellStyle name="Normal 47 2 4 3 3 2" xfId="16180" xr:uid="{00000000-0005-0000-0000-0000343F0000}"/>
    <cellStyle name="Normal 47 2 4 3 3 3" xfId="11160" xr:uid="{00000000-0005-0000-0000-0000982B0000}"/>
    <cellStyle name="Normal 47 2 4 3 3 3 3" xfId="26261" xr:uid="{00000000-0005-0000-0000-000095660000}"/>
    <cellStyle name="Normal 47 2 4 3 3 5" xfId="21248" xr:uid="{00000000-0005-0000-0000-000000530000}"/>
    <cellStyle name="Normal 47 2 4 3 4" xfId="12838" xr:uid="{00000000-0005-0000-0000-000026320000}"/>
    <cellStyle name="Normal 47 2 4 3 4 3" xfId="27936" xr:uid="{00000000-0005-0000-0000-0000206D0000}"/>
    <cellStyle name="Normal 47 2 4 3 5" xfId="7817" xr:uid="{00000000-0005-0000-0000-0000891E0000}"/>
    <cellStyle name="Normal 47 2 4 3 5 3" xfId="22919" xr:uid="{00000000-0005-0000-0000-000087590000}"/>
    <cellStyle name="Normal 47 2 4 3 7" xfId="17906" xr:uid="{00000000-0005-0000-0000-0000F2450000}"/>
    <cellStyle name="Normal 47 2 4 4" xfId="3599" xr:uid="{00000000-0005-0000-0000-00000F0E0000}"/>
    <cellStyle name="Normal 47 2 4 4 2" xfId="13673" xr:uid="{00000000-0005-0000-0000-000069350000}"/>
    <cellStyle name="Normal 47 2 4 4 2 3" xfId="28771" xr:uid="{00000000-0005-0000-0000-000063700000}"/>
    <cellStyle name="Normal 47 2 4 4 3" xfId="8653" xr:uid="{00000000-0005-0000-0000-0000CD210000}"/>
    <cellStyle name="Normal 47 2 4 4 3 3" xfId="23754" xr:uid="{00000000-0005-0000-0000-0000CA5C0000}"/>
    <cellStyle name="Normal 47 2 4 4 5" xfId="18741" xr:uid="{00000000-0005-0000-0000-000035490000}"/>
    <cellStyle name="Normal 47 2 4 5" xfId="5292" xr:uid="{00000000-0005-0000-0000-0000AC140000}"/>
    <cellStyle name="Normal 47 2 4 5 2" xfId="15344" xr:uid="{00000000-0005-0000-0000-0000F03B0000}"/>
    <cellStyle name="Normal 47 2 4 5 2 3" xfId="30442" xr:uid="{00000000-0005-0000-0000-0000EA760000}"/>
    <cellStyle name="Normal 47 2 4 5 3" xfId="10324" xr:uid="{00000000-0005-0000-0000-000054280000}"/>
    <cellStyle name="Normal 47 2 4 5 3 3" xfId="25425" xr:uid="{00000000-0005-0000-0000-000051630000}"/>
    <cellStyle name="Normal 47 2 4 5 5" xfId="20412" xr:uid="{00000000-0005-0000-0000-0000BC4F0000}"/>
    <cellStyle name="Normal 47 2 4 6" xfId="12002" xr:uid="{00000000-0005-0000-0000-0000E22E0000}"/>
    <cellStyle name="Normal 47 2 4 6 3" xfId="27100" xr:uid="{00000000-0005-0000-0000-0000DC690000}"/>
    <cellStyle name="Normal 47 2 4 7" xfId="6981" xr:uid="{00000000-0005-0000-0000-0000451B0000}"/>
    <cellStyle name="Normal 47 2 4 7 3" xfId="22083" xr:uid="{00000000-0005-0000-0000-000043560000}"/>
    <cellStyle name="Normal 47 2 4 9" xfId="17070" xr:uid="{00000000-0005-0000-0000-0000AE420000}"/>
    <cellStyle name="Normal 47 2 5" xfId="2115" xr:uid="{00000000-0005-0000-0000-000043080000}"/>
    <cellStyle name="Normal 47 2 5 2" xfId="2956" xr:uid="{00000000-0005-0000-0000-00008C0B0000}"/>
    <cellStyle name="Normal 47 2 5 2 2" xfId="4646" xr:uid="{00000000-0005-0000-0000-000026120000}"/>
    <cellStyle name="Normal 47 2 5 2 2 2" xfId="14719" xr:uid="{00000000-0005-0000-0000-00007F390000}"/>
    <cellStyle name="Normal 47 2 5 2 2 2 3" xfId="29817" xr:uid="{00000000-0005-0000-0000-000079740000}"/>
    <cellStyle name="Normal 47 2 5 2 2 3" xfId="9699" xr:uid="{00000000-0005-0000-0000-0000E3250000}"/>
    <cellStyle name="Normal 47 2 5 2 2 3 3" xfId="24800" xr:uid="{00000000-0005-0000-0000-0000E0600000}"/>
    <cellStyle name="Normal 47 2 5 2 2 5" xfId="19787" xr:uid="{00000000-0005-0000-0000-00004B4D0000}"/>
    <cellStyle name="Normal 47 2 5 2 3" xfId="6338" xr:uid="{00000000-0005-0000-0000-0000C2180000}"/>
    <cellStyle name="Normal 47 2 5 2 3 2" xfId="16390" xr:uid="{00000000-0005-0000-0000-000006400000}"/>
    <cellStyle name="Normal 47 2 5 2 3 3" xfId="11370" xr:uid="{00000000-0005-0000-0000-00006A2C0000}"/>
    <cellStyle name="Normal 47 2 5 2 3 3 3" xfId="26471" xr:uid="{00000000-0005-0000-0000-000067670000}"/>
    <cellStyle name="Normal 47 2 5 2 3 5" xfId="21458" xr:uid="{00000000-0005-0000-0000-0000D2530000}"/>
    <cellStyle name="Normal 47 2 5 2 4" xfId="13048" xr:uid="{00000000-0005-0000-0000-0000F8320000}"/>
    <cellStyle name="Normal 47 2 5 2 4 3" xfId="28146" xr:uid="{00000000-0005-0000-0000-0000F26D0000}"/>
    <cellStyle name="Normal 47 2 5 2 5" xfId="8027" xr:uid="{00000000-0005-0000-0000-00005B1F0000}"/>
    <cellStyle name="Normal 47 2 5 2 5 3" xfId="23129" xr:uid="{00000000-0005-0000-0000-0000595A0000}"/>
    <cellStyle name="Normal 47 2 5 2 7" xfId="18116" xr:uid="{00000000-0005-0000-0000-0000C4460000}"/>
    <cellStyle name="Normal 47 2 5 3" xfId="3809" xr:uid="{00000000-0005-0000-0000-0000E10E0000}"/>
    <cellStyle name="Normal 47 2 5 3 2" xfId="13883" xr:uid="{00000000-0005-0000-0000-00003B360000}"/>
    <cellStyle name="Normal 47 2 5 3 2 3" xfId="28981" xr:uid="{00000000-0005-0000-0000-000035710000}"/>
    <cellStyle name="Normal 47 2 5 3 3" xfId="8863" xr:uid="{00000000-0005-0000-0000-00009F220000}"/>
    <cellStyle name="Normal 47 2 5 3 3 3" xfId="23964" xr:uid="{00000000-0005-0000-0000-00009C5D0000}"/>
    <cellStyle name="Normal 47 2 5 3 5" xfId="18951" xr:uid="{00000000-0005-0000-0000-0000074A0000}"/>
    <cellStyle name="Normal 47 2 5 4" xfId="5502" xr:uid="{00000000-0005-0000-0000-00007E150000}"/>
    <cellStyle name="Normal 47 2 5 4 2" xfId="15554" xr:uid="{00000000-0005-0000-0000-0000C23C0000}"/>
    <cellStyle name="Normal 47 2 5 4 2 3" xfId="30652" xr:uid="{00000000-0005-0000-0000-0000BC770000}"/>
    <cellStyle name="Normal 47 2 5 4 3" xfId="10534" xr:uid="{00000000-0005-0000-0000-000026290000}"/>
    <cellStyle name="Normal 47 2 5 4 3 3" xfId="25635" xr:uid="{00000000-0005-0000-0000-000023640000}"/>
    <cellStyle name="Normal 47 2 5 4 5" xfId="20622" xr:uid="{00000000-0005-0000-0000-00008E500000}"/>
    <cellStyle name="Normal 47 2 5 5" xfId="12212" xr:uid="{00000000-0005-0000-0000-0000B42F0000}"/>
    <cellStyle name="Normal 47 2 5 5 3" xfId="27310" xr:uid="{00000000-0005-0000-0000-0000AE6A0000}"/>
    <cellStyle name="Normal 47 2 5 6" xfId="7191" xr:uid="{00000000-0005-0000-0000-0000171C0000}"/>
    <cellStyle name="Normal 47 2 5 6 3" xfId="22293" xr:uid="{00000000-0005-0000-0000-000015570000}"/>
    <cellStyle name="Normal 47 2 5 8" xfId="17280" xr:uid="{00000000-0005-0000-0000-000080430000}"/>
    <cellStyle name="Normal 47 2 6" xfId="2536" xr:uid="{00000000-0005-0000-0000-0000E8090000}"/>
    <cellStyle name="Normal 47 2 6 2" xfId="4228" xr:uid="{00000000-0005-0000-0000-000084100000}"/>
    <cellStyle name="Normal 47 2 6 2 2" xfId="14301" xr:uid="{00000000-0005-0000-0000-0000DD370000}"/>
    <cellStyle name="Normal 47 2 6 2 2 3" xfId="29399" xr:uid="{00000000-0005-0000-0000-0000D7720000}"/>
    <cellStyle name="Normal 47 2 6 2 3" xfId="9281" xr:uid="{00000000-0005-0000-0000-000041240000}"/>
    <cellStyle name="Normal 47 2 6 2 3 3" xfId="24382" xr:uid="{00000000-0005-0000-0000-00003E5F0000}"/>
    <cellStyle name="Normal 47 2 6 2 5" xfId="19369" xr:uid="{00000000-0005-0000-0000-0000A94B0000}"/>
    <cellStyle name="Normal 47 2 6 3" xfId="5920" xr:uid="{00000000-0005-0000-0000-000020170000}"/>
    <cellStyle name="Normal 47 2 6 3 2" xfId="15972" xr:uid="{00000000-0005-0000-0000-0000643E0000}"/>
    <cellStyle name="Normal 47 2 6 3 3" xfId="10952" xr:uid="{00000000-0005-0000-0000-0000C82A0000}"/>
    <cellStyle name="Normal 47 2 6 3 3 3" xfId="26053" xr:uid="{00000000-0005-0000-0000-0000C5650000}"/>
    <cellStyle name="Normal 47 2 6 3 5" xfId="21040" xr:uid="{00000000-0005-0000-0000-000030520000}"/>
    <cellStyle name="Normal 47 2 6 4" xfId="12630" xr:uid="{00000000-0005-0000-0000-000056310000}"/>
    <cellStyle name="Normal 47 2 6 4 3" xfId="27728" xr:uid="{00000000-0005-0000-0000-0000506C0000}"/>
    <cellStyle name="Normal 47 2 6 5" xfId="7609" xr:uid="{00000000-0005-0000-0000-0000B91D0000}"/>
    <cellStyle name="Normal 47 2 6 5 3" xfId="22711" xr:uid="{00000000-0005-0000-0000-0000B7580000}"/>
    <cellStyle name="Normal 47 2 6 7" xfId="17698" xr:uid="{00000000-0005-0000-0000-000022450000}"/>
    <cellStyle name="Normal 47 2 7" xfId="3387" xr:uid="{00000000-0005-0000-0000-00003B0D0000}"/>
    <cellStyle name="Normal 47 2 7 2" xfId="13465" xr:uid="{00000000-0005-0000-0000-000099340000}"/>
    <cellStyle name="Normal 47 2 7 2 3" xfId="28563" xr:uid="{00000000-0005-0000-0000-0000936F0000}"/>
    <cellStyle name="Normal 47 2 7 3" xfId="8445" xr:uid="{00000000-0005-0000-0000-0000FD200000}"/>
    <cellStyle name="Normal 47 2 7 3 3" xfId="23546" xr:uid="{00000000-0005-0000-0000-0000FA5B0000}"/>
    <cellStyle name="Normal 47 2 7 5" xfId="18533" xr:uid="{00000000-0005-0000-0000-000065480000}"/>
    <cellStyle name="Normal 47 2 8" xfId="5081" xr:uid="{00000000-0005-0000-0000-0000D9130000}"/>
    <cellStyle name="Normal 47 2 8 2" xfId="15136" xr:uid="{00000000-0005-0000-0000-0000203B0000}"/>
    <cellStyle name="Normal 47 2 8 2 3" xfId="30234" xr:uid="{00000000-0005-0000-0000-00001A760000}"/>
    <cellStyle name="Normal 47 2 8 3" xfId="10116" xr:uid="{00000000-0005-0000-0000-000084270000}"/>
    <cellStyle name="Normal 47 2 8 3 3" xfId="25217" xr:uid="{00000000-0005-0000-0000-000081620000}"/>
    <cellStyle name="Normal 47 2 8 5" xfId="20204" xr:uid="{00000000-0005-0000-0000-0000EC4E0000}"/>
    <cellStyle name="Normal 47 2 9" xfId="11792" xr:uid="{00000000-0005-0000-0000-0000102E0000}"/>
    <cellStyle name="Normal 47 2 9 3" xfId="26892" xr:uid="{00000000-0005-0000-0000-00000C690000}"/>
    <cellStyle name="Normal 48" xfId="1052" xr:uid="{00000000-0005-0000-0000-00001C040000}"/>
    <cellStyle name="Normal 48 2" xfId="1448" xr:uid="{00000000-0005-0000-0000-0000A8050000}"/>
    <cellStyle name="Normal 49" xfId="1044" xr:uid="{00000000-0005-0000-0000-000014040000}"/>
    <cellStyle name="Normal 49 2" xfId="1449" xr:uid="{00000000-0005-0000-0000-0000A9050000}"/>
    <cellStyle name="Normal 5" xfId="131" xr:uid="{00000000-0005-0000-0000-000083000000}"/>
    <cellStyle name="Normal 5 2" xfId="593" xr:uid="{00000000-0005-0000-0000-000051020000}"/>
    <cellStyle name="Normal 5 2 10" xfId="6745" xr:uid="{00000000-0005-0000-0000-0000591A0000}"/>
    <cellStyle name="Normal 5 2 10 3" xfId="21850" xr:uid="{00000000-0005-0000-0000-00005A550000}"/>
    <cellStyle name="Normal 5 2 12" xfId="16835" xr:uid="{00000000-0005-0000-0000-0000C3410000}"/>
    <cellStyle name="Normal 5 2 13" xfId="1156" xr:uid="{00000000-0005-0000-0000-000084040000}"/>
    <cellStyle name="Normal 5 2 2" xfId="661" xr:uid="{00000000-0005-0000-0000-000095020000}"/>
    <cellStyle name="Normal 5 2 2 11" xfId="16889" xr:uid="{00000000-0005-0000-0000-0000F9410000}"/>
    <cellStyle name="Normal 5 2 2 12" xfId="1709" xr:uid="{00000000-0005-0000-0000-0000AD060000}"/>
    <cellStyle name="Normal 5 2 2 2" xfId="714" xr:uid="{00000000-0005-0000-0000-0000CA020000}"/>
    <cellStyle name="Normal 5 2 2 2 10" xfId="16993" xr:uid="{00000000-0005-0000-0000-000061420000}"/>
    <cellStyle name="Normal 5 2 2 2 11" xfId="1818" xr:uid="{00000000-0005-0000-0000-00001A070000}"/>
    <cellStyle name="Normal 5 2 2 2 2" xfId="735" xr:uid="{00000000-0005-0000-0000-0000DF020000}"/>
    <cellStyle name="Normal 5 2 2 2 2 10" xfId="2035" xr:uid="{00000000-0005-0000-0000-0000F3070000}"/>
    <cellStyle name="Normal 5 2 2 2 2 2" xfId="2456" xr:uid="{00000000-0005-0000-0000-000098090000}"/>
    <cellStyle name="Normal 5 2 2 2 2 2 2" xfId="3295" xr:uid="{00000000-0005-0000-0000-0000DF0C0000}"/>
    <cellStyle name="Normal 5 2 2 2 2 2 2 2" xfId="4985" xr:uid="{00000000-0005-0000-0000-000079130000}"/>
    <cellStyle name="Normal 5 2 2 2 2 2 2 2 2" xfId="15058" xr:uid="{00000000-0005-0000-0000-0000D23A0000}"/>
    <cellStyle name="Normal 5 2 2 2 2 2 2 2 2 3" xfId="30156" xr:uid="{00000000-0005-0000-0000-0000CC750000}"/>
    <cellStyle name="Normal 5 2 2 2 2 2 2 2 3" xfId="10038" xr:uid="{00000000-0005-0000-0000-000036270000}"/>
    <cellStyle name="Normal 5 2 2 2 2 2 2 2 3 3" xfId="25139" xr:uid="{00000000-0005-0000-0000-000033620000}"/>
    <cellStyle name="Normal 5 2 2 2 2 2 2 2 5" xfId="20126" xr:uid="{00000000-0005-0000-0000-00009E4E0000}"/>
    <cellStyle name="Normal 5 2 2 2 2 2 2 3" xfId="6677" xr:uid="{00000000-0005-0000-0000-0000151A0000}"/>
    <cellStyle name="Normal 5 2 2 2 2 2 2 3 2" xfId="16729" xr:uid="{00000000-0005-0000-0000-000059410000}"/>
    <cellStyle name="Normal 5 2 2 2 2 2 2 3 3" xfId="11709" xr:uid="{00000000-0005-0000-0000-0000BD2D0000}"/>
    <cellStyle name="Normal 5 2 2 2 2 2 2 3 3 3" xfId="26810" xr:uid="{00000000-0005-0000-0000-0000BA680000}"/>
    <cellStyle name="Normal 5 2 2 2 2 2 2 3 5" xfId="21797" xr:uid="{00000000-0005-0000-0000-000025550000}"/>
    <cellStyle name="Normal 5 2 2 2 2 2 2 4" xfId="13387" xr:uid="{00000000-0005-0000-0000-00004B340000}"/>
    <cellStyle name="Normal 5 2 2 2 2 2 2 4 3" xfId="28485" xr:uid="{00000000-0005-0000-0000-0000456F0000}"/>
    <cellStyle name="Normal 5 2 2 2 2 2 2 5" xfId="8366" xr:uid="{00000000-0005-0000-0000-0000AE200000}"/>
    <cellStyle name="Normal 5 2 2 2 2 2 2 5 3" xfId="23468" xr:uid="{00000000-0005-0000-0000-0000AC5B0000}"/>
    <cellStyle name="Normal 5 2 2 2 2 2 2 7" xfId="18455" xr:uid="{00000000-0005-0000-0000-000017480000}"/>
    <cellStyle name="Normal 5 2 2 2 2 2 3" xfId="4148" xr:uid="{00000000-0005-0000-0000-000034100000}"/>
    <cellStyle name="Normal 5 2 2 2 2 2 3 2" xfId="14222" xr:uid="{00000000-0005-0000-0000-00008E370000}"/>
    <cellStyle name="Normal 5 2 2 2 2 2 3 2 3" xfId="29320" xr:uid="{00000000-0005-0000-0000-000088720000}"/>
    <cellStyle name="Normal 5 2 2 2 2 2 3 3" xfId="9202" xr:uid="{00000000-0005-0000-0000-0000F2230000}"/>
    <cellStyle name="Normal 5 2 2 2 2 2 3 3 3" xfId="24303" xr:uid="{00000000-0005-0000-0000-0000EF5E0000}"/>
    <cellStyle name="Normal 5 2 2 2 2 2 3 5" xfId="19290" xr:uid="{00000000-0005-0000-0000-00005A4B0000}"/>
    <cellStyle name="Normal 5 2 2 2 2 2 4" xfId="5841" xr:uid="{00000000-0005-0000-0000-0000D1160000}"/>
    <cellStyle name="Normal 5 2 2 2 2 2 4 2" xfId="15893" xr:uid="{00000000-0005-0000-0000-0000153E0000}"/>
    <cellStyle name="Normal 5 2 2 2 2 2 4 3" xfId="10873" xr:uid="{00000000-0005-0000-0000-0000792A0000}"/>
    <cellStyle name="Normal 5 2 2 2 2 2 4 3 3" xfId="25974" xr:uid="{00000000-0005-0000-0000-000076650000}"/>
    <cellStyle name="Normal 5 2 2 2 2 2 4 5" xfId="20961" xr:uid="{00000000-0005-0000-0000-0000E1510000}"/>
    <cellStyle name="Normal 5 2 2 2 2 2 5" xfId="12551" xr:uid="{00000000-0005-0000-0000-000007310000}"/>
    <cellStyle name="Normal 5 2 2 2 2 2 5 3" xfId="27649" xr:uid="{00000000-0005-0000-0000-0000016C0000}"/>
    <cellStyle name="Normal 5 2 2 2 2 2 6" xfId="7530" xr:uid="{00000000-0005-0000-0000-00006A1D0000}"/>
    <cellStyle name="Normal 5 2 2 2 2 2 6 3" xfId="22632" xr:uid="{00000000-0005-0000-0000-000068580000}"/>
    <cellStyle name="Normal 5 2 2 2 2 2 8" xfId="17619" xr:uid="{00000000-0005-0000-0000-0000D3440000}"/>
    <cellStyle name="Normal 5 2 2 2 2 3" xfId="2877" xr:uid="{00000000-0005-0000-0000-00003D0B0000}"/>
    <cellStyle name="Normal 5 2 2 2 2 3 2" xfId="4567" xr:uid="{00000000-0005-0000-0000-0000D7110000}"/>
    <cellStyle name="Normal 5 2 2 2 2 3 2 2" xfId="14640" xr:uid="{00000000-0005-0000-0000-000030390000}"/>
    <cellStyle name="Normal 5 2 2 2 2 3 2 2 3" xfId="29738" xr:uid="{00000000-0005-0000-0000-00002A740000}"/>
    <cellStyle name="Normal 5 2 2 2 2 3 2 3" xfId="9620" xr:uid="{00000000-0005-0000-0000-000094250000}"/>
    <cellStyle name="Normal 5 2 2 2 2 3 2 3 3" xfId="24721" xr:uid="{00000000-0005-0000-0000-000091600000}"/>
    <cellStyle name="Normal 5 2 2 2 2 3 2 5" xfId="19708" xr:uid="{00000000-0005-0000-0000-0000FC4C0000}"/>
    <cellStyle name="Normal 5 2 2 2 2 3 3" xfId="6259" xr:uid="{00000000-0005-0000-0000-000073180000}"/>
    <cellStyle name="Normal 5 2 2 2 2 3 3 2" xfId="16311" xr:uid="{00000000-0005-0000-0000-0000B73F0000}"/>
    <cellStyle name="Normal 5 2 2 2 2 3 3 3" xfId="11291" xr:uid="{00000000-0005-0000-0000-00001B2C0000}"/>
    <cellStyle name="Normal 5 2 2 2 2 3 3 3 3" xfId="26392" xr:uid="{00000000-0005-0000-0000-000018670000}"/>
    <cellStyle name="Normal 5 2 2 2 2 3 3 5" xfId="21379" xr:uid="{00000000-0005-0000-0000-000083530000}"/>
    <cellStyle name="Normal 5 2 2 2 2 3 4" xfId="12969" xr:uid="{00000000-0005-0000-0000-0000A9320000}"/>
    <cellStyle name="Normal 5 2 2 2 2 3 4 3" xfId="28067" xr:uid="{00000000-0005-0000-0000-0000A36D0000}"/>
    <cellStyle name="Normal 5 2 2 2 2 3 5" xfId="7948" xr:uid="{00000000-0005-0000-0000-00000C1F0000}"/>
    <cellStyle name="Normal 5 2 2 2 2 3 5 3" xfId="23050" xr:uid="{00000000-0005-0000-0000-00000A5A0000}"/>
    <cellStyle name="Normal 5 2 2 2 2 3 7" xfId="18037" xr:uid="{00000000-0005-0000-0000-000075460000}"/>
    <cellStyle name="Normal 5 2 2 2 2 4" xfId="3730" xr:uid="{00000000-0005-0000-0000-0000920E0000}"/>
    <cellStyle name="Normal 5 2 2 2 2 4 2" xfId="13804" xr:uid="{00000000-0005-0000-0000-0000EC350000}"/>
    <cellStyle name="Normal 5 2 2 2 2 4 2 3" xfId="28902" xr:uid="{00000000-0005-0000-0000-0000E6700000}"/>
    <cellStyle name="Normal 5 2 2 2 2 4 3" xfId="8784" xr:uid="{00000000-0005-0000-0000-000050220000}"/>
    <cellStyle name="Normal 5 2 2 2 2 4 3 3" xfId="23885" xr:uid="{00000000-0005-0000-0000-00004D5D0000}"/>
    <cellStyle name="Normal 5 2 2 2 2 4 5" xfId="18872" xr:uid="{00000000-0005-0000-0000-0000B8490000}"/>
    <cellStyle name="Normal 5 2 2 2 2 5" xfId="5423" xr:uid="{00000000-0005-0000-0000-00002F150000}"/>
    <cellStyle name="Normal 5 2 2 2 2 5 2" xfId="15475" xr:uid="{00000000-0005-0000-0000-0000733C0000}"/>
    <cellStyle name="Normal 5 2 2 2 2 5 2 3" xfId="30573" xr:uid="{00000000-0005-0000-0000-00006D770000}"/>
    <cellStyle name="Normal 5 2 2 2 2 5 3" xfId="10455" xr:uid="{00000000-0005-0000-0000-0000D7280000}"/>
    <cellStyle name="Normal 5 2 2 2 2 5 3 3" xfId="25556" xr:uid="{00000000-0005-0000-0000-0000D4630000}"/>
    <cellStyle name="Normal 5 2 2 2 2 5 5" xfId="20543" xr:uid="{00000000-0005-0000-0000-00003F500000}"/>
    <cellStyle name="Normal 5 2 2 2 2 6" xfId="12133" xr:uid="{00000000-0005-0000-0000-0000652F0000}"/>
    <cellStyle name="Normal 5 2 2 2 2 6 3" xfId="27231" xr:uid="{00000000-0005-0000-0000-00005F6A0000}"/>
    <cellStyle name="Normal 5 2 2 2 2 7" xfId="7112" xr:uid="{00000000-0005-0000-0000-0000C81B0000}"/>
    <cellStyle name="Normal 5 2 2 2 2 7 3" xfId="22214" xr:uid="{00000000-0005-0000-0000-0000C6560000}"/>
    <cellStyle name="Normal 5 2 2 2 2 9" xfId="17201" xr:uid="{00000000-0005-0000-0000-000031430000}"/>
    <cellStyle name="Normal 5 2 2 2 3" xfId="756" xr:uid="{00000000-0005-0000-0000-0000F4020000}"/>
    <cellStyle name="Normal 5 2 2 2 3 2" xfId="3087" xr:uid="{00000000-0005-0000-0000-00000F0C0000}"/>
    <cellStyle name="Normal 5 2 2 2 3 2 2" xfId="4777" xr:uid="{00000000-0005-0000-0000-0000A9120000}"/>
    <cellStyle name="Normal 5 2 2 2 3 2 2 2" xfId="14850" xr:uid="{00000000-0005-0000-0000-0000023A0000}"/>
    <cellStyle name="Normal 5 2 2 2 3 2 2 2 3" xfId="29948" xr:uid="{00000000-0005-0000-0000-0000FC740000}"/>
    <cellStyle name="Normal 5 2 2 2 3 2 2 3" xfId="9830" xr:uid="{00000000-0005-0000-0000-000066260000}"/>
    <cellStyle name="Normal 5 2 2 2 3 2 2 3 3" xfId="24931" xr:uid="{00000000-0005-0000-0000-000063610000}"/>
    <cellStyle name="Normal 5 2 2 2 3 2 2 5" xfId="19918" xr:uid="{00000000-0005-0000-0000-0000CE4D0000}"/>
    <cellStyle name="Normal 5 2 2 2 3 2 3" xfId="6469" xr:uid="{00000000-0005-0000-0000-000045190000}"/>
    <cellStyle name="Normal 5 2 2 2 3 2 3 2" xfId="16521" xr:uid="{00000000-0005-0000-0000-000089400000}"/>
    <cellStyle name="Normal 5 2 2 2 3 2 3 3" xfId="11501" xr:uid="{00000000-0005-0000-0000-0000ED2C0000}"/>
    <cellStyle name="Normal 5 2 2 2 3 2 3 3 3" xfId="26602" xr:uid="{00000000-0005-0000-0000-0000EA670000}"/>
    <cellStyle name="Normal 5 2 2 2 3 2 3 5" xfId="21589" xr:uid="{00000000-0005-0000-0000-000055540000}"/>
    <cellStyle name="Normal 5 2 2 2 3 2 4" xfId="13179" xr:uid="{00000000-0005-0000-0000-00007B330000}"/>
    <cellStyle name="Normal 5 2 2 2 3 2 4 3" xfId="28277" xr:uid="{00000000-0005-0000-0000-0000756E0000}"/>
    <cellStyle name="Normal 5 2 2 2 3 2 5" xfId="8158" xr:uid="{00000000-0005-0000-0000-0000DE1F0000}"/>
    <cellStyle name="Normal 5 2 2 2 3 2 5 3" xfId="23260" xr:uid="{00000000-0005-0000-0000-0000DC5A0000}"/>
    <cellStyle name="Normal 5 2 2 2 3 2 7" xfId="18247" xr:uid="{00000000-0005-0000-0000-000047470000}"/>
    <cellStyle name="Normal 5 2 2 2 3 3" xfId="3940" xr:uid="{00000000-0005-0000-0000-0000640F0000}"/>
    <cellStyle name="Normal 5 2 2 2 3 3 2" xfId="14014" xr:uid="{00000000-0005-0000-0000-0000BE360000}"/>
    <cellStyle name="Normal 5 2 2 2 3 3 2 3" xfId="29112" xr:uid="{00000000-0005-0000-0000-0000B8710000}"/>
    <cellStyle name="Normal 5 2 2 2 3 3 3" xfId="8994" xr:uid="{00000000-0005-0000-0000-000022230000}"/>
    <cellStyle name="Normal 5 2 2 2 3 3 3 3" xfId="24095" xr:uid="{00000000-0005-0000-0000-00001F5E0000}"/>
    <cellStyle name="Normal 5 2 2 2 3 3 5" xfId="19082" xr:uid="{00000000-0005-0000-0000-00008A4A0000}"/>
    <cellStyle name="Normal 5 2 2 2 3 4" xfId="5633" xr:uid="{00000000-0005-0000-0000-000001160000}"/>
    <cellStyle name="Normal 5 2 2 2 3 4 2" xfId="15685" xr:uid="{00000000-0005-0000-0000-0000453D0000}"/>
    <cellStyle name="Normal 5 2 2 2 3 4 2 3" xfId="30783" xr:uid="{00000000-0005-0000-0000-00003F780000}"/>
    <cellStyle name="Normal 5 2 2 2 3 4 3" xfId="10665" xr:uid="{00000000-0005-0000-0000-0000A9290000}"/>
    <cellStyle name="Normal 5 2 2 2 3 4 3 3" xfId="25766" xr:uid="{00000000-0005-0000-0000-0000A6640000}"/>
    <cellStyle name="Normal 5 2 2 2 3 4 5" xfId="20753" xr:uid="{00000000-0005-0000-0000-000011510000}"/>
    <cellStyle name="Normal 5 2 2 2 3 5" xfId="12343" xr:uid="{00000000-0005-0000-0000-000037300000}"/>
    <cellStyle name="Normal 5 2 2 2 3 5 3" xfId="27441" xr:uid="{00000000-0005-0000-0000-0000316B0000}"/>
    <cellStyle name="Normal 5 2 2 2 3 6" xfId="7322" xr:uid="{00000000-0005-0000-0000-00009A1C0000}"/>
    <cellStyle name="Normal 5 2 2 2 3 6 3" xfId="22424" xr:uid="{00000000-0005-0000-0000-000098570000}"/>
    <cellStyle name="Normal 5 2 2 2 3 8" xfId="17411" xr:uid="{00000000-0005-0000-0000-000003440000}"/>
    <cellStyle name="Normal 5 2 2 2 3 9" xfId="2248" xr:uid="{00000000-0005-0000-0000-0000C8080000}"/>
    <cellStyle name="Normal 5 2 2 2 4" xfId="2669" xr:uid="{00000000-0005-0000-0000-00006D0A0000}"/>
    <cellStyle name="Normal 5 2 2 2 4 2" xfId="4359" xr:uid="{00000000-0005-0000-0000-000007110000}"/>
    <cellStyle name="Normal 5 2 2 2 4 2 2" xfId="14432" xr:uid="{00000000-0005-0000-0000-000060380000}"/>
    <cellStyle name="Normal 5 2 2 2 4 2 2 3" xfId="29530" xr:uid="{00000000-0005-0000-0000-00005A730000}"/>
    <cellStyle name="Normal 5 2 2 2 4 2 3" xfId="9412" xr:uid="{00000000-0005-0000-0000-0000C4240000}"/>
    <cellStyle name="Normal 5 2 2 2 4 2 3 3" xfId="24513" xr:uid="{00000000-0005-0000-0000-0000C15F0000}"/>
    <cellStyle name="Normal 5 2 2 2 4 2 5" xfId="19500" xr:uid="{00000000-0005-0000-0000-00002C4C0000}"/>
    <cellStyle name="Normal 5 2 2 2 4 3" xfId="6051" xr:uid="{00000000-0005-0000-0000-0000A3170000}"/>
    <cellStyle name="Normal 5 2 2 2 4 3 2" xfId="16103" xr:uid="{00000000-0005-0000-0000-0000E73E0000}"/>
    <cellStyle name="Normal 5 2 2 2 4 3 3" xfId="11083" xr:uid="{00000000-0005-0000-0000-00004B2B0000}"/>
    <cellStyle name="Normal 5 2 2 2 4 3 3 3" xfId="26184" xr:uid="{00000000-0005-0000-0000-000048660000}"/>
    <cellStyle name="Normal 5 2 2 2 4 3 5" xfId="21171" xr:uid="{00000000-0005-0000-0000-0000B3520000}"/>
    <cellStyle name="Normal 5 2 2 2 4 4" xfId="12761" xr:uid="{00000000-0005-0000-0000-0000D9310000}"/>
    <cellStyle name="Normal 5 2 2 2 4 4 3" xfId="27859" xr:uid="{00000000-0005-0000-0000-0000D36C0000}"/>
    <cellStyle name="Normal 5 2 2 2 4 5" xfId="7740" xr:uid="{00000000-0005-0000-0000-00003C1E0000}"/>
    <cellStyle name="Normal 5 2 2 2 4 5 3" xfId="22842" xr:uid="{00000000-0005-0000-0000-00003A590000}"/>
    <cellStyle name="Normal 5 2 2 2 4 7" xfId="17829" xr:uid="{00000000-0005-0000-0000-0000A5450000}"/>
    <cellStyle name="Normal 5 2 2 2 5" xfId="3522" xr:uid="{00000000-0005-0000-0000-0000C20D0000}"/>
    <cellStyle name="Normal 5 2 2 2 5 2" xfId="13596" xr:uid="{00000000-0005-0000-0000-00001C350000}"/>
    <cellStyle name="Normal 5 2 2 2 5 2 3" xfId="28694" xr:uid="{00000000-0005-0000-0000-000016700000}"/>
    <cellStyle name="Normal 5 2 2 2 5 3" xfId="8576" xr:uid="{00000000-0005-0000-0000-000080210000}"/>
    <cellStyle name="Normal 5 2 2 2 5 3 3" xfId="23677" xr:uid="{00000000-0005-0000-0000-00007D5C0000}"/>
    <cellStyle name="Normal 5 2 2 2 5 5" xfId="18664" xr:uid="{00000000-0005-0000-0000-0000E8480000}"/>
    <cellStyle name="Normal 5 2 2 2 6" xfId="5215" xr:uid="{00000000-0005-0000-0000-00005F140000}"/>
    <cellStyle name="Normal 5 2 2 2 6 2" xfId="15267" xr:uid="{00000000-0005-0000-0000-0000A33B0000}"/>
    <cellStyle name="Normal 5 2 2 2 6 2 3" xfId="30365" xr:uid="{00000000-0005-0000-0000-00009D760000}"/>
    <cellStyle name="Normal 5 2 2 2 6 3" xfId="10247" xr:uid="{00000000-0005-0000-0000-000007280000}"/>
    <cellStyle name="Normal 5 2 2 2 6 3 3" xfId="25348" xr:uid="{00000000-0005-0000-0000-000004630000}"/>
    <cellStyle name="Normal 5 2 2 2 6 5" xfId="20335" xr:uid="{00000000-0005-0000-0000-00006F4F0000}"/>
    <cellStyle name="Normal 5 2 2 2 7" xfId="11925" xr:uid="{00000000-0005-0000-0000-0000952E0000}"/>
    <cellStyle name="Normal 5 2 2 2 7 3" xfId="27023" xr:uid="{00000000-0005-0000-0000-00008F690000}"/>
    <cellStyle name="Normal 5 2 2 2 8" xfId="6904" xr:uid="{00000000-0005-0000-0000-0000F81A0000}"/>
    <cellStyle name="Normal 5 2 2 2 8 3" xfId="22006" xr:uid="{00000000-0005-0000-0000-0000F6550000}"/>
    <cellStyle name="Normal 5 2 2 3" xfId="726" xr:uid="{00000000-0005-0000-0000-0000D6020000}"/>
    <cellStyle name="Normal 5 2 2 3 10" xfId="1931" xr:uid="{00000000-0005-0000-0000-00008B070000}"/>
    <cellStyle name="Normal 5 2 2 3 2" xfId="2352" xr:uid="{00000000-0005-0000-0000-000030090000}"/>
    <cellStyle name="Normal 5 2 2 3 2 2" xfId="3191" xr:uid="{00000000-0005-0000-0000-0000770C0000}"/>
    <cellStyle name="Normal 5 2 2 3 2 2 2" xfId="4881" xr:uid="{00000000-0005-0000-0000-000011130000}"/>
    <cellStyle name="Normal 5 2 2 3 2 2 2 2" xfId="14954" xr:uid="{00000000-0005-0000-0000-00006A3A0000}"/>
    <cellStyle name="Normal 5 2 2 3 2 2 2 2 3" xfId="30052" xr:uid="{00000000-0005-0000-0000-000064750000}"/>
    <cellStyle name="Normal 5 2 2 3 2 2 2 3" xfId="9934" xr:uid="{00000000-0005-0000-0000-0000CE260000}"/>
    <cellStyle name="Normal 5 2 2 3 2 2 2 3 3" xfId="25035" xr:uid="{00000000-0005-0000-0000-0000CB610000}"/>
    <cellStyle name="Normal 5 2 2 3 2 2 2 5" xfId="20022" xr:uid="{00000000-0005-0000-0000-0000364E0000}"/>
    <cellStyle name="Normal 5 2 2 3 2 2 3" xfId="6573" xr:uid="{00000000-0005-0000-0000-0000AD190000}"/>
    <cellStyle name="Normal 5 2 2 3 2 2 3 2" xfId="16625" xr:uid="{00000000-0005-0000-0000-0000F1400000}"/>
    <cellStyle name="Normal 5 2 2 3 2 2 3 3" xfId="11605" xr:uid="{00000000-0005-0000-0000-0000552D0000}"/>
    <cellStyle name="Normal 5 2 2 3 2 2 3 3 3" xfId="26706" xr:uid="{00000000-0005-0000-0000-000052680000}"/>
    <cellStyle name="Normal 5 2 2 3 2 2 3 5" xfId="21693" xr:uid="{00000000-0005-0000-0000-0000BD540000}"/>
    <cellStyle name="Normal 5 2 2 3 2 2 4" xfId="13283" xr:uid="{00000000-0005-0000-0000-0000E3330000}"/>
    <cellStyle name="Normal 5 2 2 3 2 2 4 3" xfId="28381" xr:uid="{00000000-0005-0000-0000-0000DD6E0000}"/>
    <cellStyle name="Normal 5 2 2 3 2 2 5" xfId="8262" xr:uid="{00000000-0005-0000-0000-000046200000}"/>
    <cellStyle name="Normal 5 2 2 3 2 2 5 3" xfId="23364" xr:uid="{00000000-0005-0000-0000-0000445B0000}"/>
    <cellStyle name="Normal 5 2 2 3 2 2 7" xfId="18351" xr:uid="{00000000-0005-0000-0000-0000AF470000}"/>
    <cellStyle name="Normal 5 2 2 3 2 3" xfId="4044" xr:uid="{00000000-0005-0000-0000-0000CC0F0000}"/>
    <cellStyle name="Normal 5 2 2 3 2 3 2" xfId="14118" xr:uid="{00000000-0005-0000-0000-000026370000}"/>
    <cellStyle name="Normal 5 2 2 3 2 3 2 3" xfId="29216" xr:uid="{00000000-0005-0000-0000-000020720000}"/>
    <cellStyle name="Normal 5 2 2 3 2 3 3" xfId="9098" xr:uid="{00000000-0005-0000-0000-00008A230000}"/>
    <cellStyle name="Normal 5 2 2 3 2 3 3 3" xfId="24199" xr:uid="{00000000-0005-0000-0000-0000875E0000}"/>
    <cellStyle name="Normal 5 2 2 3 2 3 5" xfId="19186" xr:uid="{00000000-0005-0000-0000-0000F24A0000}"/>
    <cellStyle name="Normal 5 2 2 3 2 4" xfId="5737" xr:uid="{00000000-0005-0000-0000-000069160000}"/>
    <cellStyle name="Normal 5 2 2 3 2 4 2" xfId="15789" xr:uid="{00000000-0005-0000-0000-0000AD3D0000}"/>
    <cellStyle name="Normal 5 2 2 3 2 4 2 3" xfId="30887" xr:uid="{00000000-0005-0000-0000-0000A7780000}"/>
    <cellStyle name="Normal 5 2 2 3 2 4 3" xfId="10769" xr:uid="{00000000-0005-0000-0000-0000112A0000}"/>
    <cellStyle name="Normal 5 2 2 3 2 4 3 3" xfId="25870" xr:uid="{00000000-0005-0000-0000-00000E650000}"/>
    <cellStyle name="Normal 5 2 2 3 2 4 5" xfId="20857" xr:uid="{00000000-0005-0000-0000-000079510000}"/>
    <cellStyle name="Normal 5 2 2 3 2 5" xfId="12447" xr:uid="{00000000-0005-0000-0000-00009F300000}"/>
    <cellStyle name="Normal 5 2 2 3 2 5 3" xfId="27545" xr:uid="{00000000-0005-0000-0000-0000996B0000}"/>
    <cellStyle name="Normal 5 2 2 3 2 6" xfId="7426" xr:uid="{00000000-0005-0000-0000-0000021D0000}"/>
    <cellStyle name="Normal 5 2 2 3 2 6 3" xfId="22528" xr:uid="{00000000-0005-0000-0000-000000580000}"/>
    <cellStyle name="Normal 5 2 2 3 2 8" xfId="17515" xr:uid="{00000000-0005-0000-0000-00006B440000}"/>
    <cellStyle name="Normal 5 2 2 3 3" xfId="2773" xr:uid="{00000000-0005-0000-0000-0000D50A0000}"/>
    <cellStyle name="Normal 5 2 2 3 3 2" xfId="4463" xr:uid="{00000000-0005-0000-0000-00006F110000}"/>
    <cellStyle name="Normal 5 2 2 3 3 2 2" xfId="14536" xr:uid="{00000000-0005-0000-0000-0000C8380000}"/>
    <cellStyle name="Normal 5 2 2 3 3 2 2 3" xfId="29634" xr:uid="{00000000-0005-0000-0000-0000C2730000}"/>
    <cellStyle name="Normal 5 2 2 3 3 2 3" xfId="9516" xr:uid="{00000000-0005-0000-0000-00002C250000}"/>
    <cellStyle name="Normal 5 2 2 3 3 2 3 3" xfId="24617" xr:uid="{00000000-0005-0000-0000-000029600000}"/>
    <cellStyle name="Normal 5 2 2 3 3 2 5" xfId="19604" xr:uid="{00000000-0005-0000-0000-0000944C0000}"/>
    <cellStyle name="Normal 5 2 2 3 3 3" xfId="6155" xr:uid="{00000000-0005-0000-0000-00000B180000}"/>
    <cellStyle name="Normal 5 2 2 3 3 3 2" xfId="16207" xr:uid="{00000000-0005-0000-0000-00004F3F0000}"/>
    <cellStyle name="Normal 5 2 2 3 3 3 3" xfId="11187" xr:uid="{00000000-0005-0000-0000-0000B32B0000}"/>
    <cellStyle name="Normal 5 2 2 3 3 3 3 3" xfId="26288" xr:uid="{00000000-0005-0000-0000-0000B0660000}"/>
    <cellStyle name="Normal 5 2 2 3 3 3 5" xfId="21275" xr:uid="{00000000-0005-0000-0000-00001B530000}"/>
    <cellStyle name="Normal 5 2 2 3 3 4" xfId="12865" xr:uid="{00000000-0005-0000-0000-000041320000}"/>
    <cellStyle name="Normal 5 2 2 3 3 4 3" xfId="27963" xr:uid="{00000000-0005-0000-0000-00003B6D0000}"/>
    <cellStyle name="Normal 5 2 2 3 3 5" xfId="7844" xr:uid="{00000000-0005-0000-0000-0000A41E0000}"/>
    <cellStyle name="Normal 5 2 2 3 3 5 3" xfId="22946" xr:uid="{00000000-0005-0000-0000-0000A2590000}"/>
    <cellStyle name="Normal 5 2 2 3 3 7" xfId="17933" xr:uid="{00000000-0005-0000-0000-00000D460000}"/>
    <cellStyle name="Normal 5 2 2 3 4" xfId="3626" xr:uid="{00000000-0005-0000-0000-00002A0E0000}"/>
    <cellStyle name="Normal 5 2 2 3 4 2" xfId="13700" xr:uid="{00000000-0005-0000-0000-000084350000}"/>
    <cellStyle name="Normal 5 2 2 3 4 2 3" xfId="28798" xr:uid="{00000000-0005-0000-0000-00007E700000}"/>
    <cellStyle name="Normal 5 2 2 3 4 3" xfId="8680" xr:uid="{00000000-0005-0000-0000-0000E8210000}"/>
    <cellStyle name="Normal 5 2 2 3 4 3 3" xfId="23781" xr:uid="{00000000-0005-0000-0000-0000E55C0000}"/>
    <cellStyle name="Normal 5 2 2 3 4 5" xfId="18768" xr:uid="{00000000-0005-0000-0000-000050490000}"/>
    <cellStyle name="Normal 5 2 2 3 5" xfId="5319" xr:uid="{00000000-0005-0000-0000-0000C7140000}"/>
    <cellStyle name="Normal 5 2 2 3 5 2" xfId="15371" xr:uid="{00000000-0005-0000-0000-00000B3C0000}"/>
    <cellStyle name="Normal 5 2 2 3 5 2 3" xfId="30469" xr:uid="{00000000-0005-0000-0000-000005770000}"/>
    <cellStyle name="Normal 5 2 2 3 5 3" xfId="10351" xr:uid="{00000000-0005-0000-0000-00006F280000}"/>
    <cellStyle name="Normal 5 2 2 3 5 3 3" xfId="25452" xr:uid="{00000000-0005-0000-0000-00006C630000}"/>
    <cellStyle name="Normal 5 2 2 3 5 5" xfId="20439" xr:uid="{00000000-0005-0000-0000-0000D74F0000}"/>
    <cellStyle name="Normal 5 2 2 3 6" xfId="12029" xr:uid="{00000000-0005-0000-0000-0000FD2E0000}"/>
    <cellStyle name="Normal 5 2 2 3 6 3" xfId="27127" xr:uid="{00000000-0005-0000-0000-0000F7690000}"/>
    <cellStyle name="Normal 5 2 2 3 7" xfId="7008" xr:uid="{00000000-0005-0000-0000-0000601B0000}"/>
    <cellStyle name="Normal 5 2 2 3 7 3" xfId="22110" xr:uid="{00000000-0005-0000-0000-00005E560000}"/>
    <cellStyle name="Normal 5 2 2 3 9" xfId="17097" xr:uid="{00000000-0005-0000-0000-0000C9420000}"/>
    <cellStyle name="Normal 5 2 2 4" xfId="747" xr:uid="{00000000-0005-0000-0000-0000EB020000}"/>
    <cellStyle name="Normal 5 2 2 4 2" xfId="2983" xr:uid="{00000000-0005-0000-0000-0000A70B0000}"/>
    <cellStyle name="Normal 5 2 2 4 2 2" xfId="4673" xr:uid="{00000000-0005-0000-0000-000041120000}"/>
    <cellStyle name="Normal 5 2 2 4 2 2 2" xfId="14746" xr:uid="{00000000-0005-0000-0000-00009A390000}"/>
    <cellStyle name="Normal 5 2 2 4 2 2 2 3" xfId="29844" xr:uid="{00000000-0005-0000-0000-000094740000}"/>
    <cellStyle name="Normal 5 2 2 4 2 2 3" xfId="9726" xr:uid="{00000000-0005-0000-0000-0000FE250000}"/>
    <cellStyle name="Normal 5 2 2 4 2 2 3 3" xfId="24827" xr:uid="{00000000-0005-0000-0000-0000FB600000}"/>
    <cellStyle name="Normal 5 2 2 4 2 2 5" xfId="19814" xr:uid="{00000000-0005-0000-0000-0000664D0000}"/>
    <cellStyle name="Normal 5 2 2 4 2 3" xfId="6365" xr:uid="{00000000-0005-0000-0000-0000DD180000}"/>
    <cellStyle name="Normal 5 2 2 4 2 3 2" xfId="16417" xr:uid="{00000000-0005-0000-0000-000021400000}"/>
    <cellStyle name="Normal 5 2 2 4 2 3 3" xfId="11397" xr:uid="{00000000-0005-0000-0000-0000852C0000}"/>
    <cellStyle name="Normal 5 2 2 4 2 3 3 3" xfId="26498" xr:uid="{00000000-0005-0000-0000-000082670000}"/>
    <cellStyle name="Normal 5 2 2 4 2 3 5" xfId="21485" xr:uid="{00000000-0005-0000-0000-0000ED530000}"/>
    <cellStyle name="Normal 5 2 2 4 2 4" xfId="13075" xr:uid="{00000000-0005-0000-0000-000013330000}"/>
    <cellStyle name="Normal 5 2 2 4 2 4 3" xfId="28173" xr:uid="{00000000-0005-0000-0000-00000D6E0000}"/>
    <cellStyle name="Normal 5 2 2 4 2 5" xfId="8054" xr:uid="{00000000-0005-0000-0000-0000761F0000}"/>
    <cellStyle name="Normal 5 2 2 4 2 5 3" xfId="23156" xr:uid="{00000000-0005-0000-0000-0000745A0000}"/>
    <cellStyle name="Normal 5 2 2 4 2 7" xfId="18143" xr:uid="{00000000-0005-0000-0000-0000DF460000}"/>
    <cellStyle name="Normal 5 2 2 4 3" xfId="3836" xr:uid="{00000000-0005-0000-0000-0000FC0E0000}"/>
    <cellStyle name="Normal 5 2 2 4 3 2" xfId="13910" xr:uid="{00000000-0005-0000-0000-000056360000}"/>
    <cellStyle name="Normal 5 2 2 4 3 2 3" xfId="29008" xr:uid="{00000000-0005-0000-0000-000050710000}"/>
    <cellStyle name="Normal 5 2 2 4 3 3" xfId="8890" xr:uid="{00000000-0005-0000-0000-0000BA220000}"/>
    <cellStyle name="Normal 5 2 2 4 3 3 3" xfId="23991" xr:uid="{00000000-0005-0000-0000-0000B75D0000}"/>
    <cellStyle name="Normal 5 2 2 4 3 5" xfId="18978" xr:uid="{00000000-0005-0000-0000-0000224A0000}"/>
    <cellStyle name="Normal 5 2 2 4 4" xfId="5529" xr:uid="{00000000-0005-0000-0000-000099150000}"/>
    <cellStyle name="Normal 5 2 2 4 4 2" xfId="15581" xr:uid="{00000000-0005-0000-0000-0000DD3C0000}"/>
    <cellStyle name="Normal 5 2 2 4 4 2 3" xfId="30679" xr:uid="{00000000-0005-0000-0000-0000D7770000}"/>
    <cellStyle name="Normal 5 2 2 4 4 3" xfId="10561" xr:uid="{00000000-0005-0000-0000-000041290000}"/>
    <cellStyle name="Normal 5 2 2 4 4 3 3" xfId="25662" xr:uid="{00000000-0005-0000-0000-00003E640000}"/>
    <cellStyle name="Normal 5 2 2 4 4 5" xfId="20649" xr:uid="{00000000-0005-0000-0000-0000A9500000}"/>
    <cellStyle name="Normal 5 2 2 4 5" xfId="12239" xr:uid="{00000000-0005-0000-0000-0000CF2F0000}"/>
    <cellStyle name="Normal 5 2 2 4 5 3" xfId="27337" xr:uid="{00000000-0005-0000-0000-0000C96A0000}"/>
    <cellStyle name="Normal 5 2 2 4 6" xfId="7218" xr:uid="{00000000-0005-0000-0000-0000321C0000}"/>
    <cellStyle name="Normal 5 2 2 4 6 3" xfId="22320" xr:uid="{00000000-0005-0000-0000-000030570000}"/>
    <cellStyle name="Normal 5 2 2 4 8" xfId="17307" xr:uid="{00000000-0005-0000-0000-00009B430000}"/>
    <cellStyle name="Normal 5 2 2 4 9" xfId="2144" xr:uid="{00000000-0005-0000-0000-000060080000}"/>
    <cellStyle name="Normal 5 2 2 5" xfId="2565" xr:uid="{00000000-0005-0000-0000-0000050A0000}"/>
    <cellStyle name="Normal 5 2 2 5 2" xfId="4255" xr:uid="{00000000-0005-0000-0000-00009F100000}"/>
    <cellStyle name="Normal 5 2 2 5 2 2" xfId="14328" xr:uid="{00000000-0005-0000-0000-0000F8370000}"/>
    <cellStyle name="Normal 5 2 2 5 2 2 3" xfId="29426" xr:uid="{00000000-0005-0000-0000-0000F2720000}"/>
    <cellStyle name="Normal 5 2 2 5 2 3" xfId="9308" xr:uid="{00000000-0005-0000-0000-00005C240000}"/>
    <cellStyle name="Normal 5 2 2 5 2 3 3" xfId="24409" xr:uid="{00000000-0005-0000-0000-0000595F0000}"/>
    <cellStyle name="Normal 5 2 2 5 2 5" xfId="19396" xr:uid="{00000000-0005-0000-0000-0000C44B0000}"/>
    <cellStyle name="Normal 5 2 2 5 3" xfId="5947" xr:uid="{00000000-0005-0000-0000-00003B170000}"/>
    <cellStyle name="Normal 5 2 2 5 3 2" xfId="15999" xr:uid="{00000000-0005-0000-0000-00007F3E0000}"/>
    <cellStyle name="Normal 5 2 2 5 3 3" xfId="10979" xr:uid="{00000000-0005-0000-0000-0000E32A0000}"/>
    <cellStyle name="Normal 5 2 2 5 3 3 3" xfId="26080" xr:uid="{00000000-0005-0000-0000-0000E0650000}"/>
    <cellStyle name="Normal 5 2 2 5 3 5" xfId="21067" xr:uid="{00000000-0005-0000-0000-00004B520000}"/>
    <cellStyle name="Normal 5 2 2 5 4" xfId="12657" xr:uid="{00000000-0005-0000-0000-000071310000}"/>
    <cellStyle name="Normal 5 2 2 5 4 3" xfId="27755" xr:uid="{00000000-0005-0000-0000-00006B6C0000}"/>
    <cellStyle name="Normal 5 2 2 5 5" xfId="7636" xr:uid="{00000000-0005-0000-0000-0000D41D0000}"/>
    <cellStyle name="Normal 5 2 2 5 5 3" xfId="22738" xr:uid="{00000000-0005-0000-0000-0000D2580000}"/>
    <cellStyle name="Normal 5 2 2 5 7" xfId="17725" xr:uid="{00000000-0005-0000-0000-00003D450000}"/>
    <cellStyle name="Normal 5 2 2 6" xfId="3418" xr:uid="{00000000-0005-0000-0000-00005A0D0000}"/>
    <cellStyle name="Normal 5 2 2 6 2" xfId="13492" xr:uid="{00000000-0005-0000-0000-0000B4340000}"/>
    <cellStyle name="Normal 5 2 2 6 2 3" xfId="28590" xr:uid="{00000000-0005-0000-0000-0000AE6F0000}"/>
    <cellStyle name="Normal 5 2 2 6 3" xfId="8472" xr:uid="{00000000-0005-0000-0000-000018210000}"/>
    <cellStyle name="Normal 5 2 2 6 3 3" xfId="23573" xr:uid="{00000000-0005-0000-0000-0000155C0000}"/>
    <cellStyle name="Normal 5 2 2 6 5" xfId="18560" xr:uid="{00000000-0005-0000-0000-000080480000}"/>
    <cellStyle name="Normal 5 2 2 7" xfId="5111" xr:uid="{00000000-0005-0000-0000-0000F7130000}"/>
    <cellStyle name="Normal 5 2 2 7 2" xfId="15163" xr:uid="{00000000-0005-0000-0000-00003B3B0000}"/>
    <cellStyle name="Normal 5 2 2 7 2 3" xfId="30261" xr:uid="{00000000-0005-0000-0000-000035760000}"/>
    <cellStyle name="Normal 5 2 2 7 3" xfId="10143" xr:uid="{00000000-0005-0000-0000-00009F270000}"/>
    <cellStyle name="Normal 5 2 2 7 3 3" xfId="25244" xr:uid="{00000000-0005-0000-0000-00009C620000}"/>
    <cellStyle name="Normal 5 2 2 7 5" xfId="20231" xr:uid="{00000000-0005-0000-0000-0000074F0000}"/>
    <cellStyle name="Normal 5 2 2 8" xfId="11821" xr:uid="{00000000-0005-0000-0000-00002D2E0000}"/>
    <cellStyle name="Normal 5 2 2 8 3" xfId="26919" xr:uid="{00000000-0005-0000-0000-000027690000}"/>
    <cellStyle name="Normal 5 2 2 9" xfId="6800" xr:uid="{00000000-0005-0000-0000-0000901A0000}"/>
    <cellStyle name="Normal 5 2 2 9 3" xfId="21902" xr:uid="{00000000-0005-0000-0000-00008E550000}"/>
    <cellStyle name="Normal 5 2 3" xfId="710" xr:uid="{00000000-0005-0000-0000-0000C6020000}"/>
    <cellStyle name="Normal 5 2 3 10" xfId="16941" xr:uid="{00000000-0005-0000-0000-00002D420000}"/>
    <cellStyle name="Normal 5 2 3 11" xfId="1764" xr:uid="{00000000-0005-0000-0000-0000E4060000}"/>
    <cellStyle name="Normal 5 2 3 2" xfId="731" xr:uid="{00000000-0005-0000-0000-0000DB020000}"/>
    <cellStyle name="Normal 5 2 3 2 10" xfId="1983" xr:uid="{00000000-0005-0000-0000-0000BF070000}"/>
    <cellStyle name="Normal 5 2 3 2 2" xfId="2404" xr:uid="{00000000-0005-0000-0000-000064090000}"/>
    <cellStyle name="Normal 5 2 3 2 2 2" xfId="3243" xr:uid="{00000000-0005-0000-0000-0000AB0C0000}"/>
    <cellStyle name="Normal 5 2 3 2 2 2 2" xfId="4933" xr:uid="{00000000-0005-0000-0000-000045130000}"/>
    <cellStyle name="Normal 5 2 3 2 2 2 2 2" xfId="15006" xr:uid="{00000000-0005-0000-0000-00009E3A0000}"/>
    <cellStyle name="Normal 5 2 3 2 2 2 2 2 3" xfId="30104" xr:uid="{00000000-0005-0000-0000-000098750000}"/>
    <cellStyle name="Normal 5 2 3 2 2 2 2 3" xfId="9986" xr:uid="{00000000-0005-0000-0000-000002270000}"/>
    <cellStyle name="Normal 5 2 3 2 2 2 2 3 3" xfId="25087" xr:uid="{00000000-0005-0000-0000-0000FF610000}"/>
    <cellStyle name="Normal 5 2 3 2 2 2 2 5" xfId="20074" xr:uid="{00000000-0005-0000-0000-00006A4E0000}"/>
    <cellStyle name="Normal 5 2 3 2 2 2 3" xfId="6625" xr:uid="{00000000-0005-0000-0000-0000E1190000}"/>
    <cellStyle name="Normal 5 2 3 2 2 2 3 2" xfId="16677" xr:uid="{00000000-0005-0000-0000-000025410000}"/>
    <cellStyle name="Normal 5 2 3 2 2 2 3 3" xfId="11657" xr:uid="{00000000-0005-0000-0000-0000892D0000}"/>
    <cellStyle name="Normal 5 2 3 2 2 2 3 3 3" xfId="26758" xr:uid="{00000000-0005-0000-0000-000086680000}"/>
    <cellStyle name="Normal 5 2 3 2 2 2 3 5" xfId="21745" xr:uid="{00000000-0005-0000-0000-0000F1540000}"/>
    <cellStyle name="Normal 5 2 3 2 2 2 4" xfId="13335" xr:uid="{00000000-0005-0000-0000-000017340000}"/>
    <cellStyle name="Normal 5 2 3 2 2 2 4 3" xfId="28433" xr:uid="{00000000-0005-0000-0000-0000116F0000}"/>
    <cellStyle name="Normal 5 2 3 2 2 2 5" xfId="8314" xr:uid="{00000000-0005-0000-0000-00007A200000}"/>
    <cellStyle name="Normal 5 2 3 2 2 2 5 3" xfId="23416" xr:uid="{00000000-0005-0000-0000-0000785B0000}"/>
    <cellStyle name="Normal 5 2 3 2 2 2 7" xfId="18403" xr:uid="{00000000-0005-0000-0000-0000E3470000}"/>
    <cellStyle name="Normal 5 2 3 2 2 3" xfId="4096" xr:uid="{00000000-0005-0000-0000-000000100000}"/>
    <cellStyle name="Normal 5 2 3 2 2 3 2" xfId="14170" xr:uid="{00000000-0005-0000-0000-00005A370000}"/>
    <cellStyle name="Normal 5 2 3 2 2 3 2 3" xfId="29268" xr:uid="{00000000-0005-0000-0000-000054720000}"/>
    <cellStyle name="Normal 5 2 3 2 2 3 3" xfId="9150" xr:uid="{00000000-0005-0000-0000-0000BE230000}"/>
    <cellStyle name="Normal 5 2 3 2 2 3 3 3" xfId="24251" xr:uid="{00000000-0005-0000-0000-0000BB5E0000}"/>
    <cellStyle name="Normal 5 2 3 2 2 3 5" xfId="19238" xr:uid="{00000000-0005-0000-0000-0000264B0000}"/>
    <cellStyle name="Normal 5 2 3 2 2 4" xfId="5789" xr:uid="{00000000-0005-0000-0000-00009D160000}"/>
    <cellStyle name="Normal 5 2 3 2 2 4 2" xfId="15841" xr:uid="{00000000-0005-0000-0000-0000E13D0000}"/>
    <cellStyle name="Normal 5 2 3 2 2 4 2 3" xfId="30939" xr:uid="{00000000-0005-0000-0000-0000DB780000}"/>
    <cellStyle name="Normal 5 2 3 2 2 4 3" xfId="10821" xr:uid="{00000000-0005-0000-0000-0000452A0000}"/>
    <cellStyle name="Normal 5 2 3 2 2 4 3 3" xfId="25922" xr:uid="{00000000-0005-0000-0000-000042650000}"/>
    <cellStyle name="Normal 5 2 3 2 2 4 5" xfId="20909" xr:uid="{00000000-0005-0000-0000-0000AD510000}"/>
    <cellStyle name="Normal 5 2 3 2 2 5" xfId="12499" xr:uid="{00000000-0005-0000-0000-0000D3300000}"/>
    <cellStyle name="Normal 5 2 3 2 2 5 3" xfId="27597" xr:uid="{00000000-0005-0000-0000-0000CD6B0000}"/>
    <cellStyle name="Normal 5 2 3 2 2 6" xfId="7478" xr:uid="{00000000-0005-0000-0000-0000361D0000}"/>
    <cellStyle name="Normal 5 2 3 2 2 6 3" xfId="22580" xr:uid="{00000000-0005-0000-0000-000034580000}"/>
    <cellStyle name="Normal 5 2 3 2 2 8" xfId="17567" xr:uid="{00000000-0005-0000-0000-00009F440000}"/>
    <cellStyle name="Normal 5 2 3 2 3" xfId="2825" xr:uid="{00000000-0005-0000-0000-0000090B0000}"/>
    <cellStyle name="Normal 5 2 3 2 3 2" xfId="4515" xr:uid="{00000000-0005-0000-0000-0000A3110000}"/>
    <cellStyle name="Normal 5 2 3 2 3 2 2" xfId="14588" xr:uid="{00000000-0005-0000-0000-0000FC380000}"/>
    <cellStyle name="Normal 5 2 3 2 3 2 2 3" xfId="29686" xr:uid="{00000000-0005-0000-0000-0000F6730000}"/>
    <cellStyle name="Normal 5 2 3 2 3 2 3" xfId="9568" xr:uid="{00000000-0005-0000-0000-000060250000}"/>
    <cellStyle name="Normal 5 2 3 2 3 2 3 3" xfId="24669" xr:uid="{00000000-0005-0000-0000-00005D600000}"/>
    <cellStyle name="Normal 5 2 3 2 3 2 5" xfId="19656" xr:uid="{00000000-0005-0000-0000-0000C84C0000}"/>
    <cellStyle name="Normal 5 2 3 2 3 3" xfId="6207" xr:uid="{00000000-0005-0000-0000-00003F180000}"/>
    <cellStyle name="Normal 5 2 3 2 3 3 2" xfId="16259" xr:uid="{00000000-0005-0000-0000-0000833F0000}"/>
    <cellStyle name="Normal 5 2 3 2 3 3 3" xfId="11239" xr:uid="{00000000-0005-0000-0000-0000E72B0000}"/>
    <cellStyle name="Normal 5 2 3 2 3 3 3 3" xfId="26340" xr:uid="{00000000-0005-0000-0000-0000E4660000}"/>
    <cellStyle name="Normal 5 2 3 2 3 3 5" xfId="21327" xr:uid="{00000000-0005-0000-0000-00004F530000}"/>
    <cellStyle name="Normal 5 2 3 2 3 4" xfId="12917" xr:uid="{00000000-0005-0000-0000-000075320000}"/>
    <cellStyle name="Normal 5 2 3 2 3 4 3" xfId="28015" xr:uid="{00000000-0005-0000-0000-00006F6D0000}"/>
    <cellStyle name="Normal 5 2 3 2 3 5" xfId="7896" xr:uid="{00000000-0005-0000-0000-0000D81E0000}"/>
    <cellStyle name="Normal 5 2 3 2 3 5 3" xfId="22998" xr:uid="{00000000-0005-0000-0000-0000D6590000}"/>
    <cellStyle name="Normal 5 2 3 2 3 7" xfId="17985" xr:uid="{00000000-0005-0000-0000-000041460000}"/>
    <cellStyle name="Normal 5 2 3 2 4" xfId="3678" xr:uid="{00000000-0005-0000-0000-00005E0E0000}"/>
    <cellStyle name="Normal 5 2 3 2 4 2" xfId="13752" xr:uid="{00000000-0005-0000-0000-0000B8350000}"/>
    <cellStyle name="Normal 5 2 3 2 4 2 3" xfId="28850" xr:uid="{00000000-0005-0000-0000-0000B2700000}"/>
    <cellStyle name="Normal 5 2 3 2 4 3" xfId="8732" xr:uid="{00000000-0005-0000-0000-00001C220000}"/>
    <cellStyle name="Normal 5 2 3 2 4 3 3" xfId="23833" xr:uid="{00000000-0005-0000-0000-0000195D0000}"/>
    <cellStyle name="Normal 5 2 3 2 4 5" xfId="18820" xr:uid="{00000000-0005-0000-0000-000084490000}"/>
    <cellStyle name="Normal 5 2 3 2 5" xfId="5371" xr:uid="{00000000-0005-0000-0000-0000FB140000}"/>
    <cellStyle name="Normal 5 2 3 2 5 2" xfId="15423" xr:uid="{00000000-0005-0000-0000-00003F3C0000}"/>
    <cellStyle name="Normal 5 2 3 2 5 2 3" xfId="30521" xr:uid="{00000000-0005-0000-0000-000039770000}"/>
    <cellStyle name="Normal 5 2 3 2 5 3" xfId="10403" xr:uid="{00000000-0005-0000-0000-0000A3280000}"/>
    <cellStyle name="Normal 5 2 3 2 5 3 3" xfId="25504" xr:uid="{00000000-0005-0000-0000-0000A0630000}"/>
    <cellStyle name="Normal 5 2 3 2 5 5" xfId="20491" xr:uid="{00000000-0005-0000-0000-00000B500000}"/>
    <cellStyle name="Normal 5 2 3 2 6" xfId="12081" xr:uid="{00000000-0005-0000-0000-0000312F0000}"/>
    <cellStyle name="Normal 5 2 3 2 6 3" xfId="27179" xr:uid="{00000000-0005-0000-0000-00002B6A0000}"/>
    <cellStyle name="Normal 5 2 3 2 7" xfId="7060" xr:uid="{00000000-0005-0000-0000-0000941B0000}"/>
    <cellStyle name="Normal 5 2 3 2 7 3" xfId="22162" xr:uid="{00000000-0005-0000-0000-000092560000}"/>
    <cellStyle name="Normal 5 2 3 2 9" xfId="17149" xr:uid="{00000000-0005-0000-0000-0000FD420000}"/>
    <cellStyle name="Normal 5 2 3 3" xfId="752" xr:uid="{00000000-0005-0000-0000-0000F0020000}"/>
    <cellStyle name="Normal 5 2 3 3 2" xfId="3035" xr:uid="{00000000-0005-0000-0000-0000DB0B0000}"/>
    <cellStyle name="Normal 5 2 3 3 2 2" xfId="4725" xr:uid="{00000000-0005-0000-0000-000075120000}"/>
    <cellStyle name="Normal 5 2 3 3 2 2 2" xfId="14798" xr:uid="{00000000-0005-0000-0000-0000CE390000}"/>
    <cellStyle name="Normal 5 2 3 3 2 2 2 3" xfId="29896" xr:uid="{00000000-0005-0000-0000-0000C8740000}"/>
    <cellStyle name="Normal 5 2 3 3 2 2 3" xfId="9778" xr:uid="{00000000-0005-0000-0000-000032260000}"/>
    <cellStyle name="Normal 5 2 3 3 2 2 3 3" xfId="24879" xr:uid="{00000000-0005-0000-0000-00002F610000}"/>
    <cellStyle name="Normal 5 2 3 3 2 2 5" xfId="19866" xr:uid="{00000000-0005-0000-0000-00009A4D0000}"/>
    <cellStyle name="Normal 5 2 3 3 2 3" xfId="6417" xr:uid="{00000000-0005-0000-0000-000011190000}"/>
    <cellStyle name="Normal 5 2 3 3 2 3 2" xfId="16469" xr:uid="{00000000-0005-0000-0000-000055400000}"/>
    <cellStyle name="Normal 5 2 3 3 2 3 3" xfId="11449" xr:uid="{00000000-0005-0000-0000-0000B92C0000}"/>
    <cellStyle name="Normal 5 2 3 3 2 3 3 3" xfId="26550" xr:uid="{00000000-0005-0000-0000-0000B6670000}"/>
    <cellStyle name="Normal 5 2 3 3 2 3 5" xfId="21537" xr:uid="{00000000-0005-0000-0000-000021540000}"/>
    <cellStyle name="Normal 5 2 3 3 2 4" xfId="13127" xr:uid="{00000000-0005-0000-0000-000047330000}"/>
    <cellStyle name="Normal 5 2 3 3 2 4 3" xfId="28225" xr:uid="{00000000-0005-0000-0000-0000416E0000}"/>
    <cellStyle name="Normal 5 2 3 3 2 5" xfId="8106" xr:uid="{00000000-0005-0000-0000-0000AA1F0000}"/>
    <cellStyle name="Normal 5 2 3 3 2 5 3" xfId="23208" xr:uid="{00000000-0005-0000-0000-0000A85A0000}"/>
    <cellStyle name="Normal 5 2 3 3 2 7" xfId="18195" xr:uid="{00000000-0005-0000-0000-000013470000}"/>
    <cellStyle name="Normal 5 2 3 3 3" xfId="3888" xr:uid="{00000000-0005-0000-0000-0000300F0000}"/>
    <cellStyle name="Normal 5 2 3 3 3 2" xfId="13962" xr:uid="{00000000-0005-0000-0000-00008A360000}"/>
    <cellStyle name="Normal 5 2 3 3 3 2 3" xfId="29060" xr:uid="{00000000-0005-0000-0000-000084710000}"/>
    <cellStyle name="Normal 5 2 3 3 3 3" xfId="8942" xr:uid="{00000000-0005-0000-0000-0000EE220000}"/>
    <cellStyle name="Normal 5 2 3 3 3 3 3" xfId="24043" xr:uid="{00000000-0005-0000-0000-0000EB5D0000}"/>
    <cellStyle name="Normal 5 2 3 3 3 5" xfId="19030" xr:uid="{00000000-0005-0000-0000-0000564A0000}"/>
    <cellStyle name="Normal 5 2 3 3 4" xfId="5581" xr:uid="{00000000-0005-0000-0000-0000CD150000}"/>
    <cellStyle name="Normal 5 2 3 3 4 2" xfId="15633" xr:uid="{00000000-0005-0000-0000-0000113D0000}"/>
    <cellStyle name="Normal 5 2 3 3 4 2 3" xfId="30731" xr:uid="{00000000-0005-0000-0000-00000B780000}"/>
    <cellStyle name="Normal 5 2 3 3 4 3" xfId="10613" xr:uid="{00000000-0005-0000-0000-000075290000}"/>
    <cellStyle name="Normal 5 2 3 3 4 3 3" xfId="25714" xr:uid="{00000000-0005-0000-0000-000072640000}"/>
    <cellStyle name="Normal 5 2 3 3 4 5" xfId="20701" xr:uid="{00000000-0005-0000-0000-0000DD500000}"/>
    <cellStyle name="Normal 5 2 3 3 5" xfId="12291" xr:uid="{00000000-0005-0000-0000-000003300000}"/>
    <cellStyle name="Normal 5 2 3 3 5 3" xfId="27389" xr:uid="{00000000-0005-0000-0000-0000FD6A0000}"/>
    <cellStyle name="Normal 5 2 3 3 6" xfId="7270" xr:uid="{00000000-0005-0000-0000-0000661C0000}"/>
    <cellStyle name="Normal 5 2 3 3 6 3" xfId="22372" xr:uid="{00000000-0005-0000-0000-000064570000}"/>
    <cellStyle name="Normal 5 2 3 3 8" xfId="17359" xr:uid="{00000000-0005-0000-0000-0000CF430000}"/>
    <cellStyle name="Normal 5 2 3 3 9" xfId="2196" xr:uid="{00000000-0005-0000-0000-000094080000}"/>
    <cellStyle name="Normal 5 2 3 4" xfId="2617" xr:uid="{00000000-0005-0000-0000-0000390A0000}"/>
    <cellStyle name="Normal 5 2 3 4 2" xfId="4307" xr:uid="{00000000-0005-0000-0000-0000D3100000}"/>
    <cellStyle name="Normal 5 2 3 4 2 2" xfId="14380" xr:uid="{00000000-0005-0000-0000-00002C380000}"/>
    <cellStyle name="Normal 5 2 3 4 2 2 3" xfId="29478" xr:uid="{00000000-0005-0000-0000-000026730000}"/>
    <cellStyle name="Normal 5 2 3 4 2 3" xfId="9360" xr:uid="{00000000-0005-0000-0000-000090240000}"/>
    <cellStyle name="Normal 5 2 3 4 2 3 3" xfId="24461" xr:uid="{00000000-0005-0000-0000-00008D5F0000}"/>
    <cellStyle name="Normal 5 2 3 4 2 5" xfId="19448" xr:uid="{00000000-0005-0000-0000-0000F84B0000}"/>
    <cellStyle name="Normal 5 2 3 4 3" xfId="5999" xr:uid="{00000000-0005-0000-0000-00006F170000}"/>
    <cellStyle name="Normal 5 2 3 4 3 2" xfId="16051" xr:uid="{00000000-0005-0000-0000-0000B33E0000}"/>
    <cellStyle name="Normal 5 2 3 4 3 3" xfId="11031" xr:uid="{00000000-0005-0000-0000-0000172B0000}"/>
    <cellStyle name="Normal 5 2 3 4 3 3 3" xfId="26132" xr:uid="{00000000-0005-0000-0000-000014660000}"/>
    <cellStyle name="Normal 5 2 3 4 3 5" xfId="21119" xr:uid="{00000000-0005-0000-0000-00007F520000}"/>
    <cellStyle name="Normal 5 2 3 4 4" xfId="12709" xr:uid="{00000000-0005-0000-0000-0000A5310000}"/>
    <cellStyle name="Normal 5 2 3 4 4 3" xfId="27807" xr:uid="{00000000-0005-0000-0000-00009F6C0000}"/>
    <cellStyle name="Normal 5 2 3 4 5" xfId="7688" xr:uid="{00000000-0005-0000-0000-0000081E0000}"/>
    <cellStyle name="Normal 5 2 3 4 5 3" xfId="22790" xr:uid="{00000000-0005-0000-0000-000006590000}"/>
    <cellStyle name="Normal 5 2 3 4 7" xfId="17777" xr:uid="{00000000-0005-0000-0000-000071450000}"/>
    <cellStyle name="Normal 5 2 3 5" xfId="3470" xr:uid="{00000000-0005-0000-0000-00008E0D0000}"/>
    <cellStyle name="Normal 5 2 3 5 2" xfId="13544" xr:uid="{00000000-0005-0000-0000-0000E8340000}"/>
    <cellStyle name="Normal 5 2 3 5 2 3" xfId="28642" xr:uid="{00000000-0005-0000-0000-0000E26F0000}"/>
    <cellStyle name="Normal 5 2 3 5 3" xfId="8524" xr:uid="{00000000-0005-0000-0000-00004C210000}"/>
    <cellStyle name="Normal 5 2 3 5 3 3" xfId="23625" xr:uid="{00000000-0005-0000-0000-0000495C0000}"/>
    <cellStyle name="Normal 5 2 3 5 5" xfId="18612" xr:uid="{00000000-0005-0000-0000-0000B4480000}"/>
    <cellStyle name="Normal 5 2 3 6" xfId="5163" xr:uid="{00000000-0005-0000-0000-00002B140000}"/>
    <cellStyle name="Normal 5 2 3 6 2" xfId="15215" xr:uid="{00000000-0005-0000-0000-00006F3B0000}"/>
    <cellStyle name="Normal 5 2 3 6 2 3" xfId="30313" xr:uid="{00000000-0005-0000-0000-000069760000}"/>
    <cellStyle name="Normal 5 2 3 6 3" xfId="10195" xr:uid="{00000000-0005-0000-0000-0000D3270000}"/>
    <cellStyle name="Normal 5 2 3 6 3 3" xfId="25296" xr:uid="{00000000-0005-0000-0000-0000D0620000}"/>
    <cellStyle name="Normal 5 2 3 6 5" xfId="20283" xr:uid="{00000000-0005-0000-0000-00003B4F0000}"/>
    <cellStyle name="Normal 5 2 3 7" xfId="11873" xr:uid="{00000000-0005-0000-0000-0000612E0000}"/>
    <cellStyle name="Normal 5 2 3 7 3" xfId="26971" xr:uid="{00000000-0005-0000-0000-00005B690000}"/>
    <cellStyle name="Normal 5 2 3 8" xfId="6852" xr:uid="{00000000-0005-0000-0000-0000C41A0000}"/>
    <cellStyle name="Normal 5 2 3 8 3" xfId="21954" xr:uid="{00000000-0005-0000-0000-0000C2550000}"/>
    <cellStyle name="Normal 5 2 4" xfId="722" xr:uid="{00000000-0005-0000-0000-0000D2020000}"/>
    <cellStyle name="Normal 5 2 4 10" xfId="1877" xr:uid="{00000000-0005-0000-0000-000055070000}"/>
    <cellStyle name="Normal 5 2 4 2" xfId="2300" xr:uid="{00000000-0005-0000-0000-0000FC080000}"/>
    <cellStyle name="Normal 5 2 4 2 2" xfId="3139" xr:uid="{00000000-0005-0000-0000-0000430C0000}"/>
    <cellStyle name="Normal 5 2 4 2 2 2" xfId="4829" xr:uid="{00000000-0005-0000-0000-0000DD120000}"/>
    <cellStyle name="Normal 5 2 4 2 2 2 2" xfId="14902" xr:uid="{00000000-0005-0000-0000-0000363A0000}"/>
    <cellStyle name="Normal 5 2 4 2 2 2 2 3" xfId="30000" xr:uid="{00000000-0005-0000-0000-000030750000}"/>
    <cellStyle name="Normal 5 2 4 2 2 2 3" xfId="9882" xr:uid="{00000000-0005-0000-0000-00009A260000}"/>
    <cellStyle name="Normal 5 2 4 2 2 2 3 3" xfId="24983" xr:uid="{00000000-0005-0000-0000-000097610000}"/>
    <cellStyle name="Normal 5 2 4 2 2 2 5" xfId="19970" xr:uid="{00000000-0005-0000-0000-0000024E0000}"/>
    <cellStyle name="Normal 5 2 4 2 2 3" xfId="6521" xr:uid="{00000000-0005-0000-0000-000079190000}"/>
    <cellStyle name="Normal 5 2 4 2 2 3 2" xfId="16573" xr:uid="{00000000-0005-0000-0000-0000BD400000}"/>
    <cellStyle name="Normal 5 2 4 2 2 3 3" xfId="11553" xr:uid="{00000000-0005-0000-0000-0000212D0000}"/>
    <cellStyle name="Normal 5 2 4 2 2 3 3 3" xfId="26654" xr:uid="{00000000-0005-0000-0000-00001E680000}"/>
    <cellStyle name="Normal 5 2 4 2 2 3 5" xfId="21641" xr:uid="{00000000-0005-0000-0000-000089540000}"/>
    <cellStyle name="Normal 5 2 4 2 2 4" xfId="13231" xr:uid="{00000000-0005-0000-0000-0000AF330000}"/>
    <cellStyle name="Normal 5 2 4 2 2 4 3" xfId="28329" xr:uid="{00000000-0005-0000-0000-0000A96E0000}"/>
    <cellStyle name="Normal 5 2 4 2 2 5" xfId="8210" xr:uid="{00000000-0005-0000-0000-000012200000}"/>
    <cellStyle name="Normal 5 2 4 2 2 5 3" xfId="23312" xr:uid="{00000000-0005-0000-0000-0000105B0000}"/>
    <cellStyle name="Normal 5 2 4 2 2 7" xfId="18299" xr:uid="{00000000-0005-0000-0000-00007B470000}"/>
    <cellStyle name="Normal 5 2 4 2 3" xfId="3992" xr:uid="{00000000-0005-0000-0000-0000980F0000}"/>
    <cellStyle name="Normal 5 2 4 2 3 2" xfId="14066" xr:uid="{00000000-0005-0000-0000-0000F2360000}"/>
    <cellStyle name="Normal 5 2 4 2 3 2 3" xfId="29164" xr:uid="{00000000-0005-0000-0000-0000EC710000}"/>
    <cellStyle name="Normal 5 2 4 2 3 3" xfId="9046" xr:uid="{00000000-0005-0000-0000-000056230000}"/>
    <cellStyle name="Normal 5 2 4 2 3 3 3" xfId="24147" xr:uid="{00000000-0005-0000-0000-0000535E0000}"/>
    <cellStyle name="Normal 5 2 4 2 3 5" xfId="19134" xr:uid="{00000000-0005-0000-0000-0000BE4A0000}"/>
    <cellStyle name="Normal 5 2 4 2 4" xfId="5685" xr:uid="{00000000-0005-0000-0000-000035160000}"/>
    <cellStyle name="Normal 5 2 4 2 4 2" xfId="15737" xr:uid="{00000000-0005-0000-0000-0000793D0000}"/>
    <cellStyle name="Normal 5 2 4 2 4 2 3" xfId="30835" xr:uid="{00000000-0005-0000-0000-000073780000}"/>
    <cellStyle name="Normal 5 2 4 2 4 3" xfId="10717" xr:uid="{00000000-0005-0000-0000-0000DD290000}"/>
    <cellStyle name="Normal 5 2 4 2 4 3 3" xfId="25818" xr:uid="{00000000-0005-0000-0000-0000DA640000}"/>
    <cellStyle name="Normal 5 2 4 2 4 5" xfId="20805" xr:uid="{00000000-0005-0000-0000-000045510000}"/>
    <cellStyle name="Normal 5 2 4 2 5" xfId="12395" xr:uid="{00000000-0005-0000-0000-00006B300000}"/>
    <cellStyle name="Normal 5 2 4 2 5 3" xfId="27493" xr:uid="{00000000-0005-0000-0000-0000656B0000}"/>
    <cellStyle name="Normal 5 2 4 2 6" xfId="7374" xr:uid="{00000000-0005-0000-0000-0000CE1C0000}"/>
    <cellStyle name="Normal 5 2 4 2 6 3" xfId="22476" xr:uid="{00000000-0005-0000-0000-0000CC570000}"/>
    <cellStyle name="Normal 5 2 4 2 8" xfId="17463" xr:uid="{00000000-0005-0000-0000-000037440000}"/>
    <cellStyle name="Normal 5 2 4 3" xfId="2721" xr:uid="{00000000-0005-0000-0000-0000A10A0000}"/>
    <cellStyle name="Normal 5 2 4 3 2" xfId="4411" xr:uid="{00000000-0005-0000-0000-00003B110000}"/>
    <cellStyle name="Normal 5 2 4 3 2 2" xfId="14484" xr:uid="{00000000-0005-0000-0000-000094380000}"/>
    <cellStyle name="Normal 5 2 4 3 2 2 3" xfId="29582" xr:uid="{00000000-0005-0000-0000-00008E730000}"/>
    <cellStyle name="Normal 5 2 4 3 2 3" xfId="9464" xr:uid="{00000000-0005-0000-0000-0000F8240000}"/>
    <cellStyle name="Normal 5 2 4 3 2 3 3" xfId="24565" xr:uid="{00000000-0005-0000-0000-0000F55F0000}"/>
    <cellStyle name="Normal 5 2 4 3 2 5" xfId="19552" xr:uid="{00000000-0005-0000-0000-0000604C0000}"/>
    <cellStyle name="Normal 5 2 4 3 3" xfId="6103" xr:uid="{00000000-0005-0000-0000-0000D7170000}"/>
    <cellStyle name="Normal 5 2 4 3 3 2" xfId="16155" xr:uid="{00000000-0005-0000-0000-00001B3F0000}"/>
    <cellStyle name="Normal 5 2 4 3 3 3" xfId="11135" xr:uid="{00000000-0005-0000-0000-00007F2B0000}"/>
    <cellStyle name="Normal 5 2 4 3 3 3 3" xfId="26236" xr:uid="{00000000-0005-0000-0000-00007C660000}"/>
    <cellStyle name="Normal 5 2 4 3 3 5" xfId="21223" xr:uid="{00000000-0005-0000-0000-0000E7520000}"/>
    <cellStyle name="Normal 5 2 4 3 4" xfId="12813" xr:uid="{00000000-0005-0000-0000-00000D320000}"/>
    <cellStyle name="Normal 5 2 4 3 4 3" xfId="27911" xr:uid="{00000000-0005-0000-0000-0000076D0000}"/>
    <cellStyle name="Normal 5 2 4 3 5" xfId="7792" xr:uid="{00000000-0005-0000-0000-0000701E0000}"/>
    <cellStyle name="Normal 5 2 4 3 5 3" xfId="22894" xr:uid="{00000000-0005-0000-0000-00006E590000}"/>
    <cellStyle name="Normal 5 2 4 3 7" xfId="17881" xr:uid="{00000000-0005-0000-0000-0000D9450000}"/>
    <cellStyle name="Normal 5 2 4 4" xfId="3574" xr:uid="{00000000-0005-0000-0000-0000F60D0000}"/>
    <cellStyle name="Normal 5 2 4 4 2" xfId="13648" xr:uid="{00000000-0005-0000-0000-000050350000}"/>
    <cellStyle name="Normal 5 2 4 4 2 3" xfId="28746" xr:uid="{00000000-0005-0000-0000-00004A700000}"/>
    <cellStyle name="Normal 5 2 4 4 3" xfId="8628" xr:uid="{00000000-0005-0000-0000-0000B4210000}"/>
    <cellStyle name="Normal 5 2 4 4 3 3" xfId="23729" xr:uid="{00000000-0005-0000-0000-0000B15C0000}"/>
    <cellStyle name="Normal 5 2 4 4 5" xfId="18716" xr:uid="{00000000-0005-0000-0000-00001C490000}"/>
    <cellStyle name="Normal 5 2 4 5" xfId="5267" xr:uid="{00000000-0005-0000-0000-000093140000}"/>
    <cellStyle name="Normal 5 2 4 5 2" xfId="15319" xr:uid="{00000000-0005-0000-0000-0000D73B0000}"/>
    <cellStyle name="Normal 5 2 4 5 2 3" xfId="30417" xr:uid="{00000000-0005-0000-0000-0000D1760000}"/>
    <cellStyle name="Normal 5 2 4 5 3" xfId="10299" xr:uid="{00000000-0005-0000-0000-00003B280000}"/>
    <cellStyle name="Normal 5 2 4 5 3 3" xfId="25400" xr:uid="{00000000-0005-0000-0000-000038630000}"/>
    <cellStyle name="Normal 5 2 4 5 5" xfId="20387" xr:uid="{00000000-0005-0000-0000-0000A34F0000}"/>
    <cellStyle name="Normal 5 2 4 6" xfId="11977" xr:uid="{00000000-0005-0000-0000-0000C92E0000}"/>
    <cellStyle name="Normal 5 2 4 6 3" xfId="27075" xr:uid="{00000000-0005-0000-0000-0000C3690000}"/>
    <cellStyle name="Normal 5 2 4 7" xfId="6956" xr:uid="{00000000-0005-0000-0000-00002C1B0000}"/>
    <cellStyle name="Normal 5 2 4 7 3" xfId="22058" xr:uid="{00000000-0005-0000-0000-00002A560000}"/>
    <cellStyle name="Normal 5 2 4 9" xfId="17045" xr:uid="{00000000-0005-0000-0000-000095420000}"/>
    <cellStyle name="Normal 5 2 5" xfId="743" xr:uid="{00000000-0005-0000-0000-0000E7020000}"/>
    <cellStyle name="Normal 5 2 5 2" xfId="2931" xr:uid="{00000000-0005-0000-0000-0000730B0000}"/>
    <cellStyle name="Normal 5 2 5 2 2" xfId="4621" xr:uid="{00000000-0005-0000-0000-00000D120000}"/>
    <cellStyle name="Normal 5 2 5 2 2 2" xfId="14694" xr:uid="{00000000-0005-0000-0000-000066390000}"/>
    <cellStyle name="Normal 5 2 5 2 2 2 3" xfId="29792" xr:uid="{00000000-0005-0000-0000-000060740000}"/>
    <cellStyle name="Normal 5 2 5 2 2 3" xfId="9674" xr:uid="{00000000-0005-0000-0000-0000CA250000}"/>
    <cellStyle name="Normal 5 2 5 2 2 3 3" xfId="24775" xr:uid="{00000000-0005-0000-0000-0000C7600000}"/>
    <cellStyle name="Normal 5 2 5 2 2 5" xfId="19762" xr:uid="{00000000-0005-0000-0000-0000324D0000}"/>
    <cellStyle name="Normal 5 2 5 2 3" xfId="6313" xr:uid="{00000000-0005-0000-0000-0000A9180000}"/>
    <cellStyle name="Normal 5 2 5 2 3 2" xfId="16365" xr:uid="{00000000-0005-0000-0000-0000ED3F0000}"/>
    <cellStyle name="Normal 5 2 5 2 3 3" xfId="11345" xr:uid="{00000000-0005-0000-0000-0000512C0000}"/>
    <cellStyle name="Normal 5 2 5 2 3 3 3" xfId="26446" xr:uid="{00000000-0005-0000-0000-00004E670000}"/>
    <cellStyle name="Normal 5 2 5 2 3 5" xfId="21433" xr:uid="{00000000-0005-0000-0000-0000B9530000}"/>
    <cellStyle name="Normal 5 2 5 2 4" xfId="13023" xr:uid="{00000000-0005-0000-0000-0000DF320000}"/>
    <cellStyle name="Normal 5 2 5 2 4 3" xfId="28121" xr:uid="{00000000-0005-0000-0000-0000D96D0000}"/>
    <cellStyle name="Normal 5 2 5 2 5" xfId="8002" xr:uid="{00000000-0005-0000-0000-0000421F0000}"/>
    <cellStyle name="Normal 5 2 5 2 5 3" xfId="23104" xr:uid="{00000000-0005-0000-0000-0000405A0000}"/>
    <cellStyle name="Normal 5 2 5 2 7" xfId="18091" xr:uid="{00000000-0005-0000-0000-0000AB460000}"/>
    <cellStyle name="Normal 5 2 5 3" xfId="3784" xr:uid="{00000000-0005-0000-0000-0000C80E0000}"/>
    <cellStyle name="Normal 5 2 5 3 2" xfId="13858" xr:uid="{00000000-0005-0000-0000-000022360000}"/>
    <cellStyle name="Normal 5 2 5 3 2 3" xfId="28956" xr:uid="{00000000-0005-0000-0000-00001C710000}"/>
    <cellStyle name="Normal 5 2 5 3 3" xfId="8838" xr:uid="{00000000-0005-0000-0000-000086220000}"/>
    <cellStyle name="Normal 5 2 5 3 3 3" xfId="23939" xr:uid="{00000000-0005-0000-0000-0000835D0000}"/>
    <cellStyle name="Normal 5 2 5 3 5" xfId="18926" xr:uid="{00000000-0005-0000-0000-0000EE490000}"/>
    <cellStyle name="Normal 5 2 5 4" xfId="5477" xr:uid="{00000000-0005-0000-0000-000065150000}"/>
    <cellStyle name="Normal 5 2 5 4 2" xfId="15529" xr:uid="{00000000-0005-0000-0000-0000A93C0000}"/>
    <cellStyle name="Normal 5 2 5 4 2 3" xfId="30627" xr:uid="{00000000-0005-0000-0000-0000A3770000}"/>
    <cellStyle name="Normal 5 2 5 4 3" xfId="10509" xr:uid="{00000000-0005-0000-0000-00000D290000}"/>
    <cellStyle name="Normal 5 2 5 4 3 3" xfId="25610" xr:uid="{00000000-0005-0000-0000-00000A640000}"/>
    <cellStyle name="Normal 5 2 5 4 5" xfId="20597" xr:uid="{00000000-0005-0000-0000-000075500000}"/>
    <cellStyle name="Normal 5 2 5 5" xfId="12187" xr:uid="{00000000-0005-0000-0000-00009B2F0000}"/>
    <cellStyle name="Normal 5 2 5 5 3" xfId="27285" xr:uid="{00000000-0005-0000-0000-0000956A0000}"/>
    <cellStyle name="Normal 5 2 5 6" xfId="7166" xr:uid="{00000000-0005-0000-0000-0000FE1B0000}"/>
    <cellStyle name="Normal 5 2 5 6 3" xfId="22268" xr:uid="{00000000-0005-0000-0000-0000FC560000}"/>
    <cellStyle name="Normal 5 2 5 8" xfId="17255" xr:uid="{00000000-0005-0000-0000-000067430000}"/>
    <cellStyle name="Normal 5 2 5 9" xfId="2090" xr:uid="{00000000-0005-0000-0000-00002A080000}"/>
    <cellStyle name="Normal 5 2 6" xfId="2511" xr:uid="{00000000-0005-0000-0000-0000CF090000}"/>
    <cellStyle name="Normal 5 2 6 2" xfId="4203" xr:uid="{00000000-0005-0000-0000-00006B100000}"/>
    <cellStyle name="Normal 5 2 6 2 2" xfId="14276" xr:uid="{00000000-0005-0000-0000-0000C4370000}"/>
    <cellStyle name="Normal 5 2 6 2 2 3" xfId="29374" xr:uid="{00000000-0005-0000-0000-0000BE720000}"/>
    <cellStyle name="Normal 5 2 6 2 3" xfId="9256" xr:uid="{00000000-0005-0000-0000-000028240000}"/>
    <cellStyle name="Normal 5 2 6 2 3 3" xfId="24357" xr:uid="{00000000-0005-0000-0000-0000255F0000}"/>
    <cellStyle name="Normal 5 2 6 2 5" xfId="19344" xr:uid="{00000000-0005-0000-0000-0000904B0000}"/>
    <cellStyle name="Normal 5 2 6 3" xfId="5895" xr:uid="{00000000-0005-0000-0000-000007170000}"/>
    <cellStyle name="Normal 5 2 6 3 2" xfId="15947" xr:uid="{00000000-0005-0000-0000-00004B3E0000}"/>
    <cellStyle name="Normal 5 2 6 3 3" xfId="10927" xr:uid="{00000000-0005-0000-0000-0000AF2A0000}"/>
    <cellStyle name="Normal 5 2 6 3 3 3" xfId="26028" xr:uid="{00000000-0005-0000-0000-0000AC650000}"/>
    <cellStyle name="Normal 5 2 6 3 5" xfId="21015" xr:uid="{00000000-0005-0000-0000-000017520000}"/>
    <cellStyle name="Normal 5 2 6 4" xfId="12605" xr:uid="{00000000-0005-0000-0000-00003D310000}"/>
    <cellStyle name="Normal 5 2 6 4 3" xfId="27703" xr:uid="{00000000-0005-0000-0000-0000376C0000}"/>
    <cellStyle name="Normal 5 2 6 5" xfId="7584" xr:uid="{00000000-0005-0000-0000-0000A01D0000}"/>
    <cellStyle name="Normal 5 2 6 5 3" xfId="22686" xr:uid="{00000000-0005-0000-0000-00009E580000}"/>
    <cellStyle name="Normal 5 2 6 7" xfId="17673" xr:uid="{00000000-0005-0000-0000-000009450000}"/>
    <cellStyle name="Normal 5 2 7" xfId="3359" xr:uid="{00000000-0005-0000-0000-00001F0D0000}"/>
    <cellStyle name="Normal 5 2 7 2" xfId="13440" xr:uid="{00000000-0005-0000-0000-000080340000}"/>
    <cellStyle name="Normal 5 2 7 2 3" xfId="28538" xr:uid="{00000000-0005-0000-0000-00007A6F0000}"/>
    <cellStyle name="Normal 5 2 7 3" xfId="8419" xr:uid="{00000000-0005-0000-0000-0000E3200000}"/>
    <cellStyle name="Normal 5 2 7 3 3" xfId="23521" xr:uid="{00000000-0005-0000-0000-0000E15B0000}"/>
    <cellStyle name="Normal 5 2 7 5" xfId="18508" xr:uid="{00000000-0005-0000-0000-00004C480000}"/>
    <cellStyle name="Normal 5 2 8" xfId="5055" xr:uid="{00000000-0005-0000-0000-0000BF130000}"/>
    <cellStyle name="Normal 5 2 8 2" xfId="15111" xr:uid="{00000000-0005-0000-0000-0000073B0000}"/>
    <cellStyle name="Normal 5 2 8 2 3" xfId="30209" xr:uid="{00000000-0005-0000-0000-000001760000}"/>
    <cellStyle name="Normal 5 2 8 3" xfId="10091" xr:uid="{00000000-0005-0000-0000-00006B270000}"/>
    <cellStyle name="Normal 5 2 8 3 3" xfId="25192" xr:uid="{00000000-0005-0000-0000-000068620000}"/>
    <cellStyle name="Normal 5 2 8 5" xfId="20179" xr:uid="{00000000-0005-0000-0000-0000D34E0000}"/>
    <cellStyle name="Normal 5 2 9" xfId="11767" xr:uid="{00000000-0005-0000-0000-0000F72D0000}"/>
    <cellStyle name="Normal 5 2 9 3" xfId="26867" xr:uid="{00000000-0005-0000-0000-0000F3680000}"/>
    <cellStyle name="Normal 5 3" xfId="659" xr:uid="{00000000-0005-0000-0000-000093020000}"/>
    <cellStyle name="Normal 5 3 10" xfId="6741" xr:uid="{00000000-0005-0000-0000-0000551A0000}"/>
    <cellStyle name="Normal 5 3 10 3" xfId="21846" xr:uid="{00000000-0005-0000-0000-000056550000}"/>
    <cellStyle name="Normal 5 3 12" xfId="16831" xr:uid="{00000000-0005-0000-0000-0000BF410000}"/>
    <cellStyle name="Normal 5 3 13" xfId="1097" xr:uid="{00000000-0005-0000-0000-000049040000}"/>
    <cellStyle name="Normal 5 3 2" xfId="712" xr:uid="{00000000-0005-0000-0000-0000C8020000}"/>
    <cellStyle name="Normal 5 3 2 11" xfId="16885" xr:uid="{00000000-0005-0000-0000-0000F5410000}"/>
    <cellStyle name="Normal 5 3 2 12" xfId="1705" xr:uid="{00000000-0005-0000-0000-0000A9060000}"/>
    <cellStyle name="Normal 5 3 2 2" xfId="733" xr:uid="{00000000-0005-0000-0000-0000DD020000}"/>
    <cellStyle name="Normal 5 3 2 2 10" xfId="16989" xr:uid="{00000000-0005-0000-0000-00005D420000}"/>
    <cellStyle name="Normal 5 3 2 2 11" xfId="1814" xr:uid="{00000000-0005-0000-0000-000016070000}"/>
    <cellStyle name="Normal 5 3 2 2 2" xfId="2031" xr:uid="{00000000-0005-0000-0000-0000EF070000}"/>
    <cellStyle name="Normal 5 3 2 2 2 2" xfId="2452" xr:uid="{00000000-0005-0000-0000-000094090000}"/>
    <cellStyle name="Normal 5 3 2 2 2 2 2" xfId="3291" xr:uid="{00000000-0005-0000-0000-0000DB0C0000}"/>
    <cellStyle name="Normal 5 3 2 2 2 2 2 2" xfId="4981" xr:uid="{00000000-0005-0000-0000-000075130000}"/>
    <cellStyle name="Normal 5 3 2 2 2 2 2 2 2" xfId="15054" xr:uid="{00000000-0005-0000-0000-0000CE3A0000}"/>
    <cellStyle name="Normal 5 3 2 2 2 2 2 2 2 3" xfId="30152" xr:uid="{00000000-0005-0000-0000-0000C8750000}"/>
    <cellStyle name="Normal 5 3 2 2 2 2 2 2 3" xfId="10034" xr:uid="{00000000-0005-0000-0000-000032270000}"/>
    <cellStyle name="Normal 5 3 2 2 2 2 2 2 3 3" xfId="25135" xr:uid="{00000000-0005-0000-0000-00002F620000}"/>
    <cellStyle name="Normal 5 3 2 2 2 2 2 2 5" xfId="20122" xr:uid="{00000000-0005-0000-0000-00009A4E0000}"/>
    <cellStyle name="Normal 5 3 2 2 2 2 2 3" xfId="6673" xr:uid="{00000000-0005-0000-0000-0000111A0000}"/>
    <cellStyle name="Normal 5 3 2 2 2 2 2 3 2" xfId="16725" xr:uid="{00000000-0005-0000-0000-000055410000}"/>
    <cellStyle name="Normal 5 3 2 2 2 2 2 3 3" xfId="11705" xr:uid="{00000000-0005-0000-0000-0000B92D0000}"/>
    <cellStyle name="Normal 5 3 2 2 2 2 2 3 3 3" xfId="26806" xr:uid="{00000000-0005-0000-0000-0000B6680000}"/>
    <cellStyle name="Normal 5 3 2 2 2 2 2 3 5" xfId="21793" xr:uid="{00000000-0005-0000-0000-000021550000}"/>
    <cellStyle name="Normal 5 3 2 2 2 2 2 4" xfId="13383" xr:uid="{00000000-0005-0000-0000-000047340000}"/>
    <cellStyle name="Normal 5 3 2 2 2 2 2 4 3" xfId="28481" xr:uid="{00000000-0005-0000-0000-0000416F0000}"/>
    <cellStyle name="Normal 5 3 2 2 2 2 2 5" xfId="8362" xr:uid="{00000000-0005-0000-0000-0000AA200000}"/>
    <cellStyle name="Normal 5 3 2 2 2 2 2 5 3" xfId="23464" xr:uid="{00000000-0005-0000-0000-0000A85B0000}"/>
    <cellStyle name="Normal 5 3 2 2 2 2 2 7" xfId="18451" xr:uid="{00000000-0005-0000-0000-000013480000}"/>
    <cellStyle name="Normal 5 3 2 2 2 2 3" xfId="4144" xr:uid="{00000000-0005-0000-0000-000030100000}"/>
    <cellStyle name="Normal 5 3 2 2 2 2 3 2" xfId="14218" xr:uid="{00000000-0005-0000-0000-00008A370000}"/>
    <cellStyle name="Normal 5 3 2 2 2 2 3 2 3" xfId="29316" xr:uid="{00000000-0005-0000-0000-000084720000}"/>
    <cellStyle name="Normal 5 3 2 2 2 2 3 3" xfId="9198" xr:uid="{00000000-0005-0000-0000-0000EE230000}"/>
    <cellStyle name="Normal 5 3 2 2 2 2 3 3 3" xfId="24299" xr:uid="{00000000-0005-0000-0000-0000EB5E0000}"/>
    <cellStyle name="Normal 5 3 2 2 2 2 3 5" xfId="19286" xr:uid="{00000000-0005-0000-0000-0000564B0000}"/>
    <cellStyle name="Normal 5 3 2 2 2 2 4" xfId="5837" xr:uid="{00000000-0005-0000-0000-0000CD160000}"/>
    <cellStyle name="Normal 5 3 2 2 2 2 4 2" xfId="15889" xr:uid="{00000000-0005-0000-0000-0000113E0000}"/>
    <cellStyle name="Normal 5 3 2 2 2 2 4 3" xfId="10869" xr:uid="{00000000-0005-0000-0000-0000752A0000}"/>
    <cellStyle name="Normal 5 3 2 2 2 2 4 3 3" xfId="25970" xr:uid="{00000000-0005-0000-0000-000072650000}"/>
    <cellStyle name="Normal 5 3 2 2 2 2 4 5" xfId="20957" xr:uid="{00000000-0005-0000-0000-0000DD510000}"/>
    <cellStyle name="Normal 5 3 2 2 2 2 5" xfId="12547" xr:uid="{00000000-0005-0000-0000-000003310000}"/>
    <cellStyle name="Normal 5 3 2 2 2 2 5 3" xfId="27645" xr:uid="{00000000-0005-0000-0000-0000FD6B0000}"/>
    <cellStyle name="Normal 5 3 2 2 2 2 6" xfId="7526" xr:uid="{00000000-0005-0000-0000-0000661D0000}"/>
    <cellStyle name="Normal 5 3 2 2 2 2 6 3" xfId="22628" xr:uid="{00000000-0005-0000-0000-000064580000}"/>
    <cellStyle name="Normal 5 3 2 2 2 2 8" xfId="17615" xr:uid="{00000000-0005-0000-0000-0000CF440000}"/>
    <cellStyle name="Normal 5 3 2 2 2 3" xfId="2873" xr:uid="{00000000-0005-0000-0000-0000390B0000}"/>
    <cellStyle name="Normal 5 3 2 2 2 3 2" xfId="4563" xr:uid="{00000000-0005-0000-0000-0000D3110000}"/>
    <cellStyle name="Normal 5 3 2 2 2 3 2 2" xfId="14636" xr:uid="{00000000-0005-0000-0000-00002C390000}"/>
    <cellStyle name="Normal 5 3 2 2 2 3 2 2 3" xfId="29734" xr:uid="{00000000-0005-0000-0000-000026740000}"/>
    <cellStyle name="Normal 5 3 2 2 2 3 2 3" xfId="9616" xr:uid="{00000000-0005-0000-0000-000090250000}"/>
    <cellStyle name="Normal 5 3 2 2 2 3 2 3 3" xfId="24717" xr:uid="{00000000-0005-0000-0000-00008D600000}"/>
    <cellStyle name="Normal 5 3 2 2 2 3 2 5" xfId="19704" xr:uid="{00000000-0005-0000-0000-0000F84C0000}"/>
    <cellStyle name="Normal 5 3 2 2 2 3 3" xfId="6255" xr:uid="{00000000-0005-0000-0000-00006F180000}"/>
    <cellStyle name="Normal 5 3 2 2 2 3 3 2" xfId="16307" xr:uid="{00000000-0005-0000-0000-0000B33F0000}"/>
    <cellStyle name="Normal 5 3 2 2 2 3 3 3" xfId="11287" xr:uid="{00000000-0005-0000-0000-0000172C0000}"/>
    <cellStyle name="Normal 5 3 2 2 2 3 3 3 3" xfId="26388" xr:uid="{00000000-0005-0000-0000-000014670000}"/>
    <cellStyle name="Normal 5 3 2 2 2 3 3 5" xfId="21375" xr:uid="{00000000-0005-0000-0000-00007F530000}"/>
    <cellStyle name="Normal 5 3 2 2 2 3 4" xfId="12965" xr:uid="{00000000-0005-0000-0000-0000A5320000}"/>
    <cellStyle name="Normal 5 3 2 2 2 3 4 3" xfId="28063" xr:uid="{00000000-0005-0000-0000-00009F6D0000}"/>
    <cellStyle name="Normal 5 3 2 2 2 3 5" xfId="7944" xr:uid="{00000000-0005-0000-0000-0000081F0000}"/>
    <cellStyle name="Normal 5 3 2 2 2 3 5 3" xfId="23046" xr:uid="{00000000-0005-0000-0000-0000065A0000}"/>
    <cellStyle name="Normal 5 3 2 2 2 3 7" xfId="18033" xr:uid="{00000000-0005-0000-0000-000071460000}"/>
    <cellStyle name="Normal 5 3 2 2 2 4" xfId="3726" xr:uid="{00000000-0005-0000-0000-00008E0E0000}"/>
    <cellStyle name="Normal 5 3 2 2 2 4 2" xfId="13800" xr:uid="{00000000-0005-0000-0000-0000E8350000}"/>
    <cellStyle name="Normal 5 3 2 2 2 4 2 3" xfId="28898" xr:uid="{00000000-0005-0000-0000-0000E2700000}"/>
    <cellStyle name="Normal 5 3 2 2 2 4 3" xfId="8780" xr:uid="{00000000-0005-0000-0000-00004C220000}"/>
    <cellStyle name="Normal 5 3 2 2 2 4 3 3" xfId="23881" xr:uid="{00000000-0005-0000-0000-0000495D0000}"/>
    <cellStyle name="Normal 5 3 2 2 2 4 5" xfId="18868" xr:uid="{00000000-0005-0000-0000-0000B4490000}"/>
    <cellStyle name="Normal 5 3 2 2 2 5" xfId="5419" xr:uid="{00000000-0005-0000-0000-00002B150000}"/>
    <cellStyle name="Normal 5 3 2 2 2 5 2" xfId="15471" xr:uid="{00000000-0005-0000-0000-00006F3C0000}"/>
    <cellStyle name="Normal 5 3 2 2 2 5 2 3" xfId="30569" xr:uid="{00000000-0005-0000-0000-000069770000}"/>
    <cellStyle name="Normal 5 3 2 2 2 5 3" xfId="10451" xr:uid="{00000000-0005-0000-0000-0000D3280000}"/>
    <cellStyle name="Normal 5 3 2 2 2 5 3 3" xfId="25552" xr:uid="{00000000-0005-0000-0000-0000D0630000}"/>
    <cellStyle name="Normal 5 3 2 2 2 5 5" xfId="20539" xr:uid="{00000000-0005-0000-0000-00003B500000}"/>
    <cellStyle name="Normal 5 3 2 2 2 6" xfId="12129" xr:uid="{00000000-0005-0000-0000-0000612F0000}"/>
    <cellStyle name="Normal 5 3 2 2 2 6 3" xfId="27227" xr:uid="{00000000-0005-0000-0000-00005B6A0000}"/>
    <cellStyle name="Normal 5 3 2 2 2 7" xfId="7108" xr:uid="{00000000-0005-0000-0000-0000C41B0000}"/>
    <cellStyle name="Normal 5 3 2 2 2 7 3" xfId="22210" xr:uid="{00000000-0005-0000-0000-0000C2560000}"/>
    <cellStyle name="Normal 5 3 2 2 2 9" xfId="17197" xr:uid="{00000000-0005-0000-0000-00002D430000}"/>
    <cellStyle name="Normal 5 3 2 2 3" xfId="2244" xr:uid="{00000000-0005-0000-0000-0000C4080000}"/>
    <cellStyle name="Normal 5 3 2 2 3 2" xfId="3083" xr:uid="{00000000-0005-0000-0000-00000B0C0000}"/>
    <cellStyle name="Normal 5 3 2 2 3 2 2" xfId="4773" xr:uid="{00000000-0005-0000-0000-0000A5120000}"/>
    <cellStyle name="Normal 5 3 2 2 3 2 2 2" xfId="14846" xr:uid="{00000000-0005-0000-0000-0000FE390000}"/>
    <cellStyle name="Normal 5 3 2 2 3 2 2 2 3" xfId="29944" xr:uid="{00000000-0005-0000-0000-0000F8740000}"/>
    <cellStyle name="Normal 5 3 2 2 3 2 2 3" xfId="9826" xr:uid="{00000000-0005-0000-0000-000062260000}"/>
    <cellStyle name="Normal 5 3 2 2 3 2 2 3 3" xfId="24927" xr:uid="{00000000-0005-0000-0000-00005F610000}"/>
    <cellStyle name="Normal 5 3 2 2 3 2 2 5" xfId="19914" xr:uid="{00000000-0005-0000-0000-0000CA4D0000}"/>
    <cellStyle name="Normal 5 3 2 2 3 2 3" xfId="6465" xr:uid="{00000000-0005-0000-0000-000041190000}"/>
    <cellStyle name="Normal 5 3 2 2 3 2 3 2" xfId="16517" xr:uid="{00000000-0005-0000-0000-000085400000}"/>
    <cellStyle name="Normal 5 3 2 2 3 2 3 3" xfId="11497" xr:uid="{00000000-0005-0000-0000-0000E92C0000}"/>
    <cellStyle name="Normal 5 3 2 2 3 2 3 3 3" xfId="26598" xr:uid="{00000000-0005-0000-0000-0000E6670000}"/>
    <cellStyle name="Normal 5 3 2 2 3 2 3 5" xfId="21585" xr:uid="{00000000-0005-0000-0000-000051540000}"/>
    <cellStyle name="Normal 5 3 2 2 3 2 4" xfId="13175" xr:uid="{00000000-0005-0000-0000-000077330000}"/>
    <cellStyle name="Normal 5 3 2 2 3 2 4 3" xfId="28273" xr:uid="{00000000-0005-0000-0000-0000716E0000}"/>
    <cellStyle name="Normal 5 3 2 2 3 2 5" xfId="8154" xr:uid="{00000000-0005-0000-0000-0000DA1F0000}"/>
    <cellStyle name="Normal 5 3 2 2 3 2 5 3" xfId="23256" xr:uid="{00000000-0005-0000-0000-0000D85A0000}"/>
    <cellStyle name="Normal 5 3 2 2 3 2 7" xfId="18243" xr:uid="{00000000-0005-0000-0000-000043470000}"/>
    <cellStyle name="Normal 5 3 2 2 3 3" xfId="3936" xr:uid="{00000000-0005-0000-0000-0000600F0000}"/>
    <cellStyle name="Normal 5 3 2 2 3 3 2" xfId="14010" xr:uid="{00000000-0005-0000-0000-0000BA360000}"/>
    <cellStyle name="Normal 5 3 2 2 3 3 2 3" xfId="29108" xr:uid="{00000000-0005-0000-0000-0000B4710000}"/>
    <cellStyle name="Normal 5 3 2 2 3 3 3" xfId="8990" xr:uid="{00000000-0005-0000-0000-00001E230000}"/>
    <cellStyle name="Normal 5 3 2 2 3 3 3 3" xfId="24091" xr:uid="{00000000-0005-0000-0000-00001B5E0000}"/>
    <cellStyle name="Normal 5 3 2 2 3 3 5" xfId="19078" xr:uid="{00000000-0005-0000-0000-0000864A0000}"/>
    <cellStyle name="Normal 5 3 2 2 3 4" xfId="5629" xr:uid="{00000000-0005-0000-0000-0000FD150000}"/>
    <cellStyle name="Normal 5 3 2 2 3 4 2" xfId="15681" xr:uid="{00000000-0005-0000-0000-0000413D0000}"/>
    <cellStyle name="Normal 5 3 2 2 3 4 2 3" xfId="30779" xr:uid="{00000000-0005-0000-0000-00003B780000}"/>
    <cellStyle name="Normal 5 3 2 2 3 4 3" xfId="10661" xr:uid="{00000000-0005-0000-0000-0000A5290000}"/>
    <cellStyle name="Normal 5 3 2 2 3 4 3 3" xfId="25762" xr:uid="{00000000-0005-0000-0000-0000A2640000}"/>
    <cellStyle name="Normal 5 3 2 2 3 4 5" xfId="20749" xr:uid="{00000000-0005-0000-0000-00000D510000}"/>
    <cellStyle name="Normal 5 3 2 2 3 5" xfId="12339" xr:uid="{00000000-0005-0000-0000-000033300000}"/>
    <cellStyle name="Normal 5 3 2 2 3 5 3" xfId="27437" xr:uid="{00000000-0005-0000-0000-00002D6B0000}"/>
    <cellStyle name="Normal 5 3 2 2 3 6" xfId="7318" xr:uid="{00000000-0005-0000-0000-0000961C0000}"/>
    <cellStyle name="Normal 5 3 2 2 3 6 3" xfId="22420" xr:uid="{00000000-0005-0000-0000-000094570000}"/>
    <cellStyle name="Normal 5 3 2 2 3 8" xfId="17407" xr:uid="{00000000-0005-0000-0000-0000FF430000}"/>
    <cellStyle name="Normal 5 3 2 2 4" xfId="2665" xr:uid="{00000000-0005-0000-0000-0000690A0000}"/>
    <cellStyle name="Normal 5 3 2 2 4 2" xfId="4355" xr:uid="{00000000-0005-0000-0000-000003110000}"/>
    <cellStyle name="Normal 5 3 2 2 4 2 2" xfId="14428" xr:uid="{00000000-0005-0000-0000-00005C380000}"/>
    <cellStyle name="Normal 5 3 2 2 4 2 2 3" xfId="29526" xr:uid="{00000000-0005-0000-0000-000056730000}"/>
    <cellStyle name="Normal 5 3 2 2 4 2 3" xfId="9408" xr:uid="{00000000-0005-0000-0000-0000C0240000}"/>
    <cellStyle name="Normal 5 3 2 2 4 2 3 3" xfId="24509" xr:uid="{00000000-0005-0000-0000-0000BD5F0000}"/>
    <cellStyle name="Normal 5 3 2 2 4 2 5" xfId="19496" xr:uid="{00000000-0005-0000-0000-0000284C0000}"/>
    <cellStyle name="Normal 5 3 2 2 4 3" xfId="6047" xr:uid="{00000000-0005-0000-0000-00009F170000}"/>
    <cellStyle name="Normal 5 3 2 2 4 3 2" xfId="16099" xr:uid="{00000000-0005-0000-0000-0000E33E0000}"/>
    <cellStyle name="Normal 5 3 2 2 4 3 3" xfId="11079" xr:uid="{00000000-0005-0000-0000-0000472B0000}"/>
    <cellStyle name="Normal 5 3 2 2 4 3 3 3" xfId="26180" xr:uid="{00000000-0005-0000-0000-000044660000}"/>
    <cellStyle name="Normal 5 3 2 2 4 3 5" xfId="21167" xr:uid="{00000000-0005-0000-0000-0000AF520000}"/>
    <cellStyle name="Normal 5 3 2 2 4 4" xfId="12757" xr:uid="{00000000-0005-0000-0000-0000D5310000}"/>
    <cellStyle name="Normal 5 3 2 2 4 4 3" xfId="27855" xr:uid="{00000000-0005-0000-0000-0000CF6C0000}"/>
    <cellStyle name="Normal 5 3 2 2 4 5" xfId="7736" xr:uid="{00000000-0005-0000-0000-0000381E0000}"/>
    <cellStyle name="Normal 5 3 2 2 4 5 3" xfId="22838" xr:uid="{00000000-0005-0000-0000-000036590000}"/>
    <cellStyle name="Normal 5 3 2 2 4 7" xfId="17825" xr:uid="{00000000-0005-0000-0000-0000A1450000}"/>
    <cellStyle name="Normal 5 3 2 2 5" xfId="3518" xr:uid="{00000000-0005-0000-0000-0000BE0D0000}"/>
    <cellStyle name="Normal 5 3 2 2 5 2" xfId="13592" xr:uid="{00000000-0005-0000-0000-000018350000}"/>
    <cellStyle name="Normal 5 3 2 2 5 2 3" xfId="28690" xr:uid="{00000000-0005-0000-0000-000012700000}"/>
    <cellStyle name="Normal 5 3 2 2 5 3" xfId="8572" xr:uid="{00000000-0005-0000-0000-00007C210000}"/>
    <cellStyle name="Normal 5 3 2 2 5 3 3" xfId="23673" xr:uid="{00000000-0005-0000-0000-0000795C0000}"/>
    <cellStyle name="Normal 5 3 2 2 5 5" xfId="18660" xr:uid="{00000000-0005-0000-0000-0000E4480000}"/>
    <cellStyle name="Normal 5 3 2 2 6" xfId="5211" xr:uid="{00000000-0005-0000-0000-00005B140000}"/>
    <cellStyle name="Normal 5 3 2 2 6 2" xfId="15263" xr:uid="{00000000-0005-0000-0000-00009F3B0000}"/>
    <cellStyle name="Normal 5 3 2 2 6 2 3" xfId="30361" xr:uid="{00000000-0005-0000-0000-000099760000}"/>
    <cellStyle name="Normal 5 3 2 2 6 3" xfId="10243" xr:uid="{00000000-0005-0000-0000-000003280000}"/>
    <cellStyle name="Normal 5 3 2 2 6 3 3" xfId="25344" xr:uid="{00000000-0005-0000-0000-000000630000}"/>
    <cellStyle name="Normal 5 3 2 2 6 5" xfId="20331" xr:uid="{00000000-0005-0000-0000-00006B4F0000}"/>
    <cellStyle name="Normal 5 3 2 2 7" xfId="11921" xr:uid="{00000000-0005-0000-0000-0000912E0000}"/>
    <cellStyle name="Normal 5 3 2 2 7 3" xfId="27019" xr:uid="{00000000-0005-0000-0000-00008B690000}"/>
    <cellStyle name="Normal 5 3 2 2 8" xfId="6900" xr:uid="{00000000-0005-0000-0000-0000F41A0000}"/>
    <cellStyle name="Normal 5 3 2 2 8 3" xfId="22002" xr:uid="{00000000-0005-0000-0000-0000F2550000}"/>
    <cellStyle name="Normal 5 3 2 3" xfId="754" xr:uid="{00000000-0005-0000-0000-0000F2020000}"/>
    <cellStyle name="Normal 5 3 2 3 10" xfId="1927" xr:uid="{00000000-0005-0000-0000-000087070000}"/>
    <cellStyle name="Normal 5 3 2 3 2" xfId="2348" xr:uid="{00000000-0005-0000-0000-00002C090000}"/>
    <cellStyle name="Normal 5 3 2 3 2 2" xfId="3187" xr:uid="{00000000-0005-0000-0000-0000730C0000}"/>
    <cellStyle name="Normal 5 3 2 3 2 2 2" xfId="4877" xr:uid="{00000000-0005-0000-0000-00000D130000}"/>
    <cellStyle name="Normal 5 3 2 3 2 2 2 2" xfId="14950" xr:uid="{00000000-0005-0000-0000-0000663A0000}"/>
    <cellStyle name="Normal 5 3 2 3 2 2 2 2 3" xfId="30048" xr:uid="{00000000-0005-0000-0000-000060750000}"/>
    <cellStyle name="Normal 5 3 2 3 2 2 2 3" xfId="9930" xr:uid="{00000000-0005-0000-0000-0000CA260000}"/>
    <cellStyle name="Normal 5 3 2 3 2 2 2 3 3" xfId="25031" xr:uid="{00000000-0005-0000-0000-0000C7610000}"/>
    <cellStyle name="Normal 5 3 2 3 2 2 2 5" xfId="20018" xr:uid="{00000000-0005-0000-0000-0000324E0000}"/>
    <cellStyle name="Normal 5 3 2 3 2 2 3" xfId="6569" xr:uid="{00000000-0005-0000-0000-0000A9190000}"/>
    <cellStyle name="Normal 5 3 2 3 2 2 3 2" xfId="16621" xr:uid="{00000000-0005-0000-0000-0000ED400000}"/>
    <cellStyle name="Normal 5 3 2 3 2 2 3 3" xfId="11601" xr:uid="{00000000-0005-0000-0000-0000512D0000}"/>
    <cellStyle name="Normal 5 3 2 3 2 2 3 3 3" xfId="26702" xr:uid="{00000000-0005-0000-0000-00004E680000}"/>
    <cellStyle name="Normal 5 3 2 3 2 2 3 5" xfId="21689" xr:uid="{00000000-0005-0000-0000-0000B9540000}"/>
    <cellStyle name="Normal 5 3 2 3 2 2 4" xfId="13279" xr:uid="{00000000-0005-0000-0000-0000DF330000}"/>
    <cellStyle name="Normal 5 3 2 3 2 2 4 3" xfId="28377" xr:uid="{00000000-0005-0000-0000-0000D96E0000}"/>
    <cellStyle name="Normal 5 3 2 3 2 2 5" xfId="8258" xr:uid="{00000000-0005-0000-0000-000042200000}"/>
    <cellStyle name="Normal 5 3 2 3 2 2 5 3" xfId="23360" xr:uid="{00000000-0005-0000-0000-0000405B0000}"/>
    <cellStyle name="Normal 5 3 2 3 2 2 7" xfId="18347" xr:uid="{00000000-0005-0000-0000-0000AB470000}"/>
    <cellStyle name="Normal 5 3 2 3 2 3" xfId="4040" xr:uid="{00000000-0005-0000-0000-0000C80F0000}"/>
    <cellStyle name="Normal 5 3 2 3 2 3 2" xfId="14114" xr:uid="{00000000-0005-0000-0000-000022370000}"/>
    <cellStyle name="Normal 5 3 2 3 2 3 2 3" xfId="29212" xr:uid="{00000000-0005-0000-0000-00001C720000}"/>
    <cellStyle name="Normal 5 3 2 3 2 3 3" xfId="9094" xr:uid="{00000000-0005-0000-0000-000086230000}"/>
    <cellStyle name="Normal 5 3 2 3 2 3 3 3" xfId="24195" xr:uid="{00000000-0005-0000-0000-0000835E0000}"/>
    <cellStyle name="Normal 5 3 2 3 2 3 5" xfId="19182" xr:uid="{00000000-0005-0000-0000-0000EE4A0000}"/>
    <cellStyle name="Normal 5 3 2 3 2 4" xfId="5733" xr:uid="{00000000-0005-0000-0000-000065160000}"/>
    <cellStyle name="Normal 5 3 2 3 2 4 2" xfId="15785" xr:uid="{00000000-0005-0000-0000-0000A93D0000}"/>
    <cellStyle name="Normal 5 3 2 3 2 4 2 3" xfId="30883" xr:uid="{00000000-0005-0000-0000-0000A3780000}"/>
    <cellStyle name="Normal 5 3 2 3 2 4 3" xfId="10765" xr:uid="{00000000-0005-0000-0000-00000D2A0000}"/>
    <cellStyle name="Normal 5 3 2 3 2 4 3 3" xfId="25866" xr:uid="{00000000-0005-0000-0000-00000A650000}"/>
    <cellStyle name="Normal 5 3 2 3 2 4 5" xfId="20853" xr:uid="{00000000-0005-0000-0000-000075510000}"/>
    <cellStyle name="Normal 5 3 2 3 2 5" xfId="12443" xr:uid="{00000000-0005-0000-0000-00009B300000}"/>
    <cellStyle name="Normal 5 3 2 3 2 5 3" xfId="27541" xr:uid="{00000000-0005-0000-0000-0000956B0000}"/>
    <cellStyle name="Normal 5 3 2 3 2 6" xfId="7422" xr:uid="{00000000-0005-0000-0000-0000FE1C0000}"/>
    <cellStyle name="Normal 5 3 2 3 2 6 3" xfId="22524" xr:uid="{00000000-0005-0000-0000-0000FC570000}"/>
    <cellStyle name="Normal 5 3 2 3 2 8" xfId="17511" xr:uid="{00000000-0005-0000-0000-000067440000}"/>
    <cellStyle name="Normal 5 3 2 3 3" xfId="2769" xr:uid="{00000000-0005-0000-0000-0000D10A0000}"/>
    <cellStyle name="Normal 5 3 2 3 3 2" xfId="4459" xr:uid="{00000000-0005-0000-0000-00006B110000}"/>
    <cellStyle name="Normal 5 3 2 3 3 2 2" xfId="14532" xr:uid="{00000000-0005-0000-0000-0000C4380000}"/>
    <cellStyle name="Normal 5 3 2 3 3 2 2 3" xfId="29630" xr:uid="{00000000-0005-0000-0000-0000BE730000}"/>
    <cellStyle name="Normal 5 3 2 3 3 2 3" xfId="9512" xr:uid="{00000000-0005-0000-0000-000028250000}"/>
    <cellStyle name="Normal 5 3 2 3 3 2 3 3" xfId="24613" xr:uid="{00000000-0005-0000-0000-000025600000}"/>
    <cellStyle name="Normal 5 3 2 3 3 2 5" xfId="19600" xr:uid="{00000000-0005-0000-0000-0000904C0000}"/>
    <cellStyle name="Normal 5 3 2 3 3 3" xfId="6151" xr:uid="{00000000-0005-0000-0000-000007180000}"/>
    <cellStyle name="Normal 5 3 2 3 3 3 2" xfId="16203" xr:uid="{00000000-0005-0000-0000-00004B3F0000}"/>
    <cellStyle name="Normal 5 3 2 3 3 3 3" xfId="11183" xr:uid="{00000000-0005-0000-0000-0000AF2B0000}"/>
    <cellStyle name="Normal 5 3 2 3 3 3 3 3" xfId="26284" xr:uid="{00000000-0005-0000-0000-0000AC660000}"/>
    <cellStyle name="Normal 5 3 2 3 3 3 5" xfId="21271" xr:uid="{00000000-0005-0000-0000-000017530000}"/>
    <cellStyle name="Normal 5 3 2 3 3 4" xfId="12861" xr:uid="{00000000-0005-0000-0000-00003D320000}"/>
    <cellStyle name="Normal 5 3 2 3 3 4 3" xfId="27959" xr:uid="{00000000-0005-0000-0000-0000376D0000}"/>
    <cellStyle name="Normal 5 3 2 3 3 5" xfId="7840" xr:uid="{00000000-0005-0000-0000-0000A01E0000}"/>
    <cellStyle name="Normal 5 3 2 3 3 5 3" xfId="22942" xr:uid="{00000000-0005-0000-0000-00009E590000}"/>
    <cellStyle name="Normal 5 3 2 3 3 7" xfId="17929" xr:uid="{00000000-0005-0000-0000-000009460000}"/>
    <cellStyle name="Normal 5 3 2 3 4" xfId="3622" xr:uid="{00000000-0005-0000-0000-0000260E0000}"/>
    <cellStyle name="Normal 5 3 2 3 4 2" xfId="13696" xr:uid="{00000000-0005-0000-0000-000080350000}"/>
    <cellStyle name="Normal 5 3 2 3 4 2 3" xfId="28794" xr:uid="{00000000-0005-0000-0000-00007A700000}"/>
    <cellStyle name="Normal 5 3 2 3 4 3" xfId="8676" xr:uid="{00000000-0005-0000-0000-0000E4210000}"/>
    <cellStyle name="Normal 5 3 2 3 4 3 3" xfId="23777" xr:uid="{00000000-0005-0000-0000-0000E15C0000}"/>
    <cellStyle name="Normal 5 3 2 3 4 5" xfId="18764" xr:uid="{00000000-0005-0000-0000-00004C490000}"/>
    <cellStyle name="Normal 5 3 2 3 5" xfId="5315" xr:uid="{00000000-0005-0000-0000-0000C3140000}"/>
    <cellStyle name="Normal 5 3 2 3 5 2" xfId="15367" xr:uid="{00000000-0005-0000-0000-0000073C0000}"/>
    <cellStyle name="Normal 5 3 2 3 5 2 3" xfId="30465" xr:uid="{00000000-0005-0000-0000-000001770000}"/>
    <cellStyle name="Normal 5 3 2 3 5 3" xfId="10347" xr:uid="{00000000-0005-0000-0000-00006B280000}"/>
    <cellStyle name="Normal 5 3 2 3 5 3 3" xfId="25448" xr:uid="{00000000-0005-0000-0000-000068630000}"/>
    <cellStyle name="Normal 5 3 2 3 5 5" xfId="20435" xr:uid="{00000000-0005-0000-0000-0000D34F0000}"/>
    <cellStyle name="Normal 5 3 2 3 6" xfId="12025" xr:uid="{00000000-0005-0000-0000-0000F92E0000}"/>
    <cellStyle name="Normal 5 3 2 3 6 3" xfId="27123" xr:uid="{00000000-0005-0000-0000-0000F3690000}"/>
    <cellStyle name="Normal 5 3 2 3 7" xfId="7004" xr:uid="{00000000-0005-0000-0000-00005C1B0000}"/>
    <cellStyle name="Normal 5 3 2 3 7 3" xfId="22106" xr:uid="{00000000-0005-0000-0000-00005A560000}"/>
    <cellStyle name="Normal 5 3 2 3 9" xfId="17093" xr:uid="{00000000-0005-0000-0000-0000C5420000}"/>
    <cellStyle name="Normal 5 3 2 4" xfId="2140" xr:uid="{00000000-0005-0000-0000-00005C080000}"/>
    <cellStyle name="Normal 5 3 2 4 2" xfId="2979" xr:uid="{00000000-0005-0000-0000-0000A30B0000}"/>
    <cellStyle name="Normal 5 3 2 4 2 2" xfId="4669" xr:uid="{00000000-0005-0000-0000-00003D120000}"/>
    <cellStyle name="Normal 5 3 2 4 2 2 2" xfId="14742" xr:uid="{00000000-0005-0000-0000-000096390000}"/>
    <cellStyle name="Normal 5 3 2 4 2 2 2 3" xfId="29840" xr:uid="{00000000-0005-0000-0000-000090740000}"/>
    <cellStyle name="Normal 5 3 2 4 2 2 3" xfId="9722" xr:uid="{00000000-0005-0000-0000-0000FA250000}"/>
    <cellStyle name="Normal 5 3 2 4 2 2 3 3" xfId="24823" xr:uid="{00000000-0005-0000-0000-0000F7600000}"/>
    <cellStyle name="Normal 5 3 2 4 2 2 5" xfId="19810" xr:uid="{00000000-0005-0000-0000-0000624D0000}"/>
    <cellStyle name="Normal 5 3 2 4 2 3" xfId="6361" xr:uid="{00000000-0005-0000-0000-0000D9180000}"/>
    <cellStyle name="Normal 5 3 2 4 2 3 2" xfId="16413" xr:uid="{00000000-0005-0000-0000-00001D400000}"/>
    <cellStyle name="Normal 5 3 2 4 2 3 3" xfId="11393" xr:uid="{00000000-0005-0000-0000-0000812C0000}"/>
    <cellStyle name="Normal 5 3 2 4 2 3 3 3" xfId="26494" xr:uid="{00000000-0005-0000-0000-00007E670000}"/>
    <cellStyle name="Normal 5 3 2 4 2 3 5" xfId="21481" xr:uid="{00000000-0005-0000-0000-0000E9530000}"/>
    <cellStyle name="Normal 5 3 2 4 2 4" xfId="13071" xr:uid="{00000000-0005-0000-0000-00000F330000}"/>
    <cellStyle name="Normal 5 3 2 4 2 4 3" xfId="28169" xr:uid="{00000000-0005-0000-0000-0000096E0000}"/>
    <cellStyle name="Normal 5 3 2 4 2 5" xfId="8050" xr:uid="{00000000-0005-0000-0000-0000721F0000}"/>
    <cellStyle name="Normal 5 3 2 4 2 5 3" xfId="23152" xr:uid="{00000000-0005-0000-0000-0000705A0000}"/>
    <cellStyle name="Normal 5 3 2 4 2 7" xfId="18139" xr:uid="{00000000-0005-0000-0000-0000DB460000}"/>
    <cellStyle name="Normal 5 3 2 4 3" xfId="3832" xr:uid="{00000000-0005-0000-0000-0000F80E0000}"/>
    <cellStyle name="Normal 5 3 2 4 3 2" xfId="13906" xr:uid="{00000000-0005-0000-0000-000052360000}"/>
    <cellStyle name="Normal 5 3 2 4 3 2 3" xfId="29004" xr:uid="{00000000-0005-0000-0000-00004C710000}"/>
    <cellStyle name="Normal 5 3 2 4 3 3" xfId="8886" xr:uid="{00000000-0005-0000-0000-0000B6220000}"/>
    <cellStyle name="Normal 5 3 2 4 3 3 3" xfId="23987" xr:uid="{00000000-0005-0000-0000-0000B35D0000}"/>
    <cellStyle name="Normal 5 3 2 4 3 5" xfId="18974" xr:uid="{00000000-0005-0000-0000-00001E4A0000}"/>
    <cellStyle name="Normal 5 3 2 4 4" xfId="5525" xr:uid="{00000000-0005-0000-0000-000095150000}"/>
    <cellStyle name="Normal 5 3 2 4 4 2" xfId="15577" xr:uid="{00000000-0005-0000-0000-0000D93C0000}"/>
    <cellStyle name="Normal 5 3 2 4 4 2 3" xfId="30675" xr:uid="{00000000-0005-0000-0000-0000D3770000}"/>
    <cellStyle name="Normal 5 3 2 4 4 3" xfId="10557" xr:uid="{00000000-0005-0000-0000-00003D290000}"/>
    <cellStyle name="Normal 5 3 2 4 4 3 3" xfId="25658" xr:uid="{00000000-0005-0000-0000-00003A640000}"/>
    <cellStyle name="Normal 5 3 2 4 4 5" xfId="20645" xr:uid="{00000000-0005-0000-0000-0000A5500000}"/>
    <cellStyle name="Normal 5 3 2 4 5" xfId="12235" xr:uid="{00000000-0005-0000-0000-0000CB2F0000}"/>
    <cellStyle name="Normal 5 3 2 4 5 3" xfId="27333" xr:uid="{00000000-0005-0000-0000-0000C56A0000}"/>
    <cellStyle name="Normal 5 3 2 4 6" xfId="7214" xr:uid="{00000000-0005-0000-0000-00002E1C0000}"/>
    <cellStyle name="Normal 5 3 2 4 6 3" xfId="22316" xr:uid="{00000000-0005-0000-0000-00002C570000}"/>
    <cellStyle name="Normal 5 3 2 4 8" xfId="17303" xr:uid="{00000000-0005-0000-0000-000097430000}"/>
    <cellStyle name="Normal 5 3 2 5" xfId="2561" xr:uid="{00000000-0005-0000-0000-0000010A0000}"/>
    <cellStyle name="Normal 5 3 2 5 2" xfId="4251" xr:uid="{00000000-0005-0000-0000-00009B100000}"/>
    <cellStyle name="Normal 5 3 2 5 2 2" xfId="14324" xr:uid="{00000000-0005-0000-0000-0000F4370000}"/>
    <cellStyle name="Normal 5 3 2 5 2 2 3" xfId="29422" xr:uid="{00000000-0005-0000-0000-0000EE720000}"/>
    <cellStyle name="Normal 5 3 2 5 2 3" xfId="9304" xr:uid="{00000000-0005-0000-0000-000058240000}"/>
    <cellStyle name="Normal 5 3 2 5 2 3 3" xfId="24405" xr:uid="{00000000-0005-0000-0000-0000555F0000}"/>
    <cellStyle name="Normal 5 3 2 5 2 5" xfId="19392" xr:uid="{00000000-0005-0000-0000-0000C04B0000}"/>
    <cellStyle name="Normal 5 3 2 5 3" xfId="5943" xr:uid="{00000000-0005-0000-0000-000037170000}"/>
    <cellStyle name="Normal 5 3 2 5 3 2" xfId="15995" xr:uid="{00000000-0005-0000-0000-00007B3E0000}"/>
    <cellStyle name="Normal 5 3 2 5 3 3" xfId="10975" xr:uid="{00000000-0005-0000-0000-0000DF2A0000}"/>
    <cellStyle name="Normal 5 3 2 5 3 3 3" xfId="26076" xr:uid="{00000000-0005-0000-0000-0000DC650000}"/>
    <cellStyle name="Normal 5 3 2 5 3 5" xfId="21063" xr:uid="{00000000-0005-0000-0000-000047520000}"/>
    <cellStyle name="Normal 5 3 2 5 4" xfId="12653" xr:uid="{00000000-0005-0000-0000-00006D310000}"/>
    <cellStyle name="Normal 5 3 2 5 4 3" xfId="27751" xr:uid="{00000000-0005-0000-0000-0000676C0000}"/>
    <cellStyle name="Normal 5 3 2 5 5" xfId="7632" xr:uid="{00000000-0005-0000-0000-0000D01D0000}"/>
    <cellStyle name="Normal 5 3 2 5 5 3" xfId="22734" xr:uid="{00000000-0005-0000-0000-0000CE580000}"/>
    <cellStyle name="Normal 5 3 2 5 7" xfId="17721" xr:uid="{00000000-0005-0000-0000-000039450000}"/>
    <cellStyle name="Normal 5 3 2 6" xfId="3414" xr:uid="{00000000-0005-0000-0000-0000560D0000}"/>
    <cellStyle name="Normal 5 3 2 6 2" xfId="13488" xr:uid="{00000000-0005-0000-0000-0000B0340000}"/>
    <cellStyle name="Normal 5 3 2 6 2 3" xfId="28586" xr:uid="{00000000-0005-0000-0000-0000AA6F0000}"/>
    <cellStyle name="Normal 5 3 2 6 3" xfId="8468" xr:uid="{00000000-0005-0000-0000-000014210000}"/>
    <cellStyle name="Normal 5 3 2 6 3 3" xfId="23569" xr:uid="{00000000-0005-0000-0000-0000115C0000}"/>
    <cellStyle name="Normal 5 3 2 6 5" xfId="18556" xr:uid="{00000000-0005-0000-0000-00007C480000}"/>
    <cellStyle name="Normal 5 3 2 7" xfId="5107" xr:uid="{00000000-0005-0000-0000-0000F3130000}"/>
    <cellStyle name="Normal 5 3 2 7 2" xfId="15159" xr:uid="{00000000-0005-0000-0000-0000373B0000}"/>
    <cellStyle name="Normal 5 3 2 7 2 3" xfId="30257" xr:uid="{00000000-0005-0000-0000-000031760000}"/>
    <cellStyle name="Normal 5 3 2 7 3" xfId="10139" xr:uid="{00000000-0005-0000-0000-00009B270000}"/>
    <cellStyle name="Normal 5 3 2 7 3 3" xfId="25240" xr:uid="{00000000-0005-0000-0000-000098620000}"/>
    <cellStyle name="Normal 5 3 2 7 5" xfId="20227" xr:uid="{00000000-0005-0000-0000-0000034F0000}"/>
    <cellStyle name="Normal 5 3 2 8" xfId="11817" xr:uid="{00000000-0005-0000-0000-0000292E0000}"/>
    <cellStyle name="Normal 5 3 2 8 3" xfId="26915" xr:uid="{00000000-0005-0000-0000-000023690000}"/>
    <cellStyle name="Normal 5 3 2 9" xfId="6796" xr:uid="{00000000-0005-0000-0000-00008C1A0000}"/>
    <cellStyle name="Normal 5 3 2 9 3" xfId="21898" xr:uid="{00000000-0005-0000-0000-00008A550000}"/>
    <cellStyle name="Normal 5 3 3" xfId="724" xr:uid="{00000000-0005-0000-0000-0000D4020000}"/>
    <cellStyle name="Normal 5 3 3 10" xfId="16937" xr:uid="{00000000-0005-0000-0000-000029420000}"/>
    <cellStyle name="Normal 5 3 3 11" xfId="1760" xr:uid="{00000000-0005-0000-0000-0000E0060000}"/>
    <cellStyle name="Normal 5 3 3 2" xfId="1979" xr:uid="{00000000-0005-0000-0000-0000BB070000}"/>
    <cellStyle name="Normal 5 3 3 2 2" xfId="2400" xr:uid="{00000000-0005-0000-0000-000060090000}"/>
    <cellStyle name="Normal 5 3 3 2 2 2" xfId="3239" xr:uid="{00000000-0005-0000-0000-0000A70C0000}"/>
    <cellStyle name="Normal 5 3 3 2 2 2 2" xfId="4929" xr:uid="{00000000-0005-0000-0000-000041130000}"/>
    <cellStyle name="Normal 5 3 3 2 2 2 2 2" xfId="15002" xr:uid="{00000000-0005-0000-0000-00009A3A0000}"/>
    <cellStyle name="Normal 5 3 3 2 2 2 2 2 3" xfId="30100" xr:uid="{00000000-0005-0000-0000-000094750000}"/>
    <cellStyle name="Normal 5 3 3 2 2 2 2 3" xfId="9982" xr:uid="{00000000-0005-0000-0000-0000FE260000}"/>
    <cellStyle name="Normal 5 3 3 2 2 2 2 3 3" xfId="25083" xr:uid="{00000000-0005-0000-0000-0000FB610000}"/>
    <cellStyle name="Normal 5 3 3 2 2 2 2 5" xfId="20070" xr:uid="{00000000-0005-0000-0000-0000664E0000}"/>
    <cellStyle name="Normal 5 3 3 2 2 2 3" xfId="6621" xr:uid="{00000000-0005-0000-0000-0000DD190000}"/>
    <cellStyle name="Normal 5 3 3 2 2 2 3 2" xfId="16673" xr:uid="{00000000-0005-0000-0000-000021410000}"/>
    <cellStyle name="Normal 5 3 3 2 2 2 3 3" xfId="11653" xr:uid="{00000000-0005-0000-0000-0000852D0000}"/>
    <cellStyle name="Normal 5 3 3 2 2 2 3 3 3" xfId="26754" xr:uid="{00000000-0005-0000-0000-000082680000}"/>
    <cellStyle name="Normal 5 3 3 2 2 2 3 5" xfId="21741" xr:uid="{00000000-0005-0000-0000-0000ED540000}"/>
    <cellStyle name="Normal 5 3 3 2 2 2 4" xfId="13331" xr:uid="{00000000-0005-0000-0000-000013340000}"/>
    <cellStyle name="Normal 5 3 3 2 2 2 4 3" xfId="28429" xr:uid="{00000000-0005-0000-0000-00000D6F0000}"/>
    <cellStyle name="Normal 5 3 3 2 2 2 5" xfId="8310" xr:uid="{00000000-0005-0000-0000-000076200000}"/>
    <cellStyle name="Normal 5 3 3 2 2 2 5 3" xfId="23412" xr:uid="{00000000-0005-0000-0000-0000745B0000}"/>
    <cellStyle name="Normal 5 3 3 2 2 2 7" xfId="18399" xr:uid="{00000000-0005-0000-0000-0000DF470000}"/>
    <cellStyle name="Normal 5 3 3 2 2 3" xfId="4092" xr:uid="{00000000-0005-0000-0000-0000FC0F0000}"/>
    <cellStyle name="Normal 5 3 3 2 2 3 2" xfId="14166" xr:uid="{00000000-0005-0000-0000-000056370000}"/>
    <cellStyle name="Normal 5 3 3 2 2 3 2 3" xfId="29264" xr:uid="{00000000-0005-0000-0000-000050720000}"/>
    <cellStyle name="Normal 5 3 3 2 2 3 3" xfId="9146" xr:uid="{00000000-0005-0000-0000-0000BA230000}"/>
    <cellStyle name="Normal 5 3 3 2 2 3 3 3" xfId="24247" xr:uid="{00000000-0005-0000-0000-0000B75E0000}"/>
    <cellStyle name="Normal 5 3 3 2 2 3 5" xfId="19234" xr:uid="{00000000-0005-0000-0000-0000224B0000}"/>
    <cellStyle name="Normal 5 3 3 2 2 4" xfId="5785" xr:uid="{00000000-0005-0000-0000-000099160000}"/>
    <cellStyle name="Normal 5 3 3 2 2 4 2" xfId="15837" xr:uid="{00000000-0005-0000-0000-0000DD3D0000}"/>
    <cellStyle name="Normal 5 3 3 2 2 4 2 3" xfId="30935" xr:uid="{00000000-0005-0000-0000-0000D7780000}"/>
    <cellStyle name="Normal 5 3 3 2 2 4 3" xfId="10817" xr:uid="{00000000-0005-0000-0000-0000412A0000}"/>
    <cellStyle name="Normal 5 3 3 2 2 4 3 3" xfId="25918" xr:uid="{00000000-0005-0000-0000-00003E650000}"/>
    <cellStyle name="Normal 5 3 3 2 2 4 5" xfId="20905" xr:uid="{00000000-0005-0000-0000-0000A9510000}"/>
    <cellStyle name="Normal 5 3 3 2 2 5" xfId="12495" xr:uid="{00000000-0005-0000-0000-0000CF300000}"/>
    <cellStyle name="Normal 5 3 3 2 2 5 3" xfId="27593" xr:uid="{00000000-0005-0000-0000-0000C96B0000}"/>
    <cellStyle name="Normal 5 3 3 2 2 6" xfId="7474" xr:uid="{00000000-0005-0000-0000-0000321D0000}"/>
    <cellStyle name="Normal 5 3 3 2 2 6 3" xfId="22576" xr:uid="{00000000-0005-0000-0000-000030580000}"/>
    <cellStyle name="Normal 5 3 3 2 2 8" xfId="17563" xr:uid="{00000000-0005-0000-0000-00009B440000}"/>
    <cellStyle name="Normal 5 3 3 2 3" xfId="2821" xr:uid="{00000000-0005-0000-0000-0000050B0000}"/>
    <cellStyle name="Normal 5 3 3 2 3 2" xfId="4511" xr:uid="{00000000-0005-0000-0000-00009F110000}"/>
    <cellStyle name="Normal 5 3 3 2 3 2 2" xfId="14584" xr:uid="{00000000-0005-0000-0000-0000F8380000}"/>
    <cellStyle name="Normal 5 3 3 2 3 2 2 3" xfId="29682" xr:uid="{00000000-0005-0000-0000-0000F2730000}"/>
    <cellStyle name="Normal 5 3 3 2 3 2 3" xfId="9564" xr:uid="{00000000-0005-0000-0000-00005C250000}"/>
    <cellStyle name="Normal 5 3 3 2 3 2 3 3" xfId="24665" xr:uid="{00000000-0005-0000-0000-000059600000}"/>
    <cellStyle name="Normal 5 3 3 2 3 2 5" xfId="19652" xr:uid="{00000000-0005-0000-0000-0000C44C0000}"/>
    <cellStyle name="Normal 5 3 3 2 3 3" xfId="6203" xr:uid="{00000000-0005-0000-0000-00003B180000}"/>
    <cellStyle name="Normal 5 3 3 2 3 3 2" xfId="16255" xr:uid="{00000000-0005-0000-0000-00007F3F0000}"/>
    <cellStyle name="Normal 5 3 3 2 3 3 3" xfId="11235" xr:uid="{00000000-0005-0000-0000-0000E32B0000}"/>
    <cellStyle name="Normal 5 3 3 2 3 3 3 3" xfId="26336" xr:uid="{00000000-0005-0000-0000-0000E0660000}"/>
    <cellStyle name="Normal 5 3 3 2 3 3 5" xfId="21323" xr:uid="{00000000-0005-0000-0000-00004B530000}"/>
    <cellStyle name="Normal 5 3 3 2 3 4" xfId="12913" xr:uid="{00000000-0005-0000-0000-000071320000}"/>
    <cellStyle name="Normal 5 3 3 2 3 4 3" xfId="28011" xr:uid="{00000000-0005-0000-0000-00006B6D0000}"/>
    <cellStyle name="Normal 5 3 3 2 3 5" xfId="7892" xr:uid="{00000000-0005-0000-0000-0000D41E0000}"/>
    <cellStyle name="Normal 5 3 3 2 3 5 3" xfId="22994" xr:uid="{00000000-0005-0000-0000-0000D2590000}"/>
    <cellStyle name="Normal 5 3 3 2 3 7" xfId="17981" xr:uid="{00000000-0005-0000-0000-00003D460000}"/>
    <cellStyle name="Normal 5 3 3 2 4" xfId="3674" xr:uid="{00000000-0005-0000-0000-00005A0E0000}"/>
    <cellStyle name="Normal 5 3 3 2 4 2" xfId="13748" xr:uid="{00000000-0005-0000-0000-0000B4350000}"/>
    <cellStyle name="Normal 5 3 3 2 4 2 3" xfId="28846" xr:uid="{00000000-0005-0000-0000-0000AE700000}"/>
    <cellStyle name="Normal 5 3 3 2 4 3" xfId="8728" xr:uid="{00000000-0005-0000-0000-000018220000}"/>
    <cellStyle name="Normal 5 3 3 2 4 3 3" xfId="23829" xr:uid="{00000000-0005-0000-0000-0000155D0000}"/>
    <cellStyle name="Normal 5 3 3 2 4 5" xfId="18816" xr:uid="{00000000-0005-0000-0000-000080490000}"/>
    <cellStyle name="Normal 5 3 3 2 5" xfId="5367" xr:uid="{00000000-0005-0000-0000-0000F7140000}"/>
    <cellStyle name="Normal 5 3 3 2 5 2" xfId="15419" xr:uid="{00000000-0005-0000-0000-00003B3C0000}"/>
    <cellStyle name="Normal 5 3 3 2 5 2 3" xfId="30517" xr:uid="{00000000-0005-0000-0000-000035770000}"/>
    <cellStyle name="Normal 5 3 3 2 5 3" xfId="10399" xr:uid="{00000000-0005-0000-0000-00009F280000}"/>
    <cellStyle name="Normal 5 3 3 2 5 3 3" xfId="25500" xr:uid="{00000000-0005-0000-0000-00009C630000}"/>
    <cellStyle name="Normal 5 3 3 2 5 5" xfId="20487" xr:uid="{00000000-0005-0000-0000-000007500000}"/>
    <cellStyle name="Normal 5 3 3 2 6" xfId="12077" xr:uid="{00000000-0005-0000-0000-00002D2F0000}"/>
    <cellStyle name="Normal 5 3 3 2 6 3" xfId="27175" xr:uid="{00000000-0005-0000-0000-0000276A0000}"/>
    <cellStyle name="Normal 5 3 3 2 7" xfId="7056" xr:uid="{00000000-0005-0000-0000-0000901B0000}"/>
    <cellStyle name="Normal 5 3 3 2 7 3" xfId="22158" xr:uid="{00000000-0005-0000-0000-00008E560000}"/>
    <cellStyle name="Normal 5 3 3 2 9" xfId="17145" xr:uid="{00000000-0005-0000-0000-0000F9420000}"/>
    <cellStyle name="Normal 5 3 3 3" xfId="2192" xr:uid="{00000000-0005-0000-0000-000090080000}"/>
    <cellStyle name="Normal 5 3 3 3 2" xfId="3031" xr:uid="{00000000-0005-0000-0000-0000D70B0000}"/>
    <cellStyle name="Normal 5 3 3 3 2 2" xfId="4721" xr:uid="{00000000-0005-0000-0000-000071120000}"/>
    <cellStyle name="Normal 5 3 3 3 2 2 2" xfId="14794" xr:uid="{00000000-0005-0000-0000-0000CA390000}"/>
    <cellStyle name="Normal 5 3 3 3 2 2 2 3" xfId="29892" xr:uid="{00000000-0005-0000-0000-0000C4740000}"/>
    <cellStyle name="Normal 5 3 3 3 2 2 3" xfId="9774" xr:uid="{00000000-0005-0000-0000-00002E260000}"/>
    <cellStyle name="Normal 5 3 3 3 2 2 3 3" xfId="24875" xr:uid="{00000000-0005-0000-0000-00002B610000}"/>
    <cellStyle name="Normal 5 3 3 3 2 2 5" xfId="19862" xr:uid="{00000000-0005-0000-0000-0000964D0000}"/>
    <cellStyle name="Normal 5 3 3 3 2 3" xfId="6413" xr:uid="{00000000-0005-0000-0000-00000D190000}"/>
    <cellStyle name="Normal 5 3 3 3 2 3 2" xfId="16465" xr:uid="{00000000-0005-0000-0000-000051400000}"/>
    <cellStyle name="Normal 5 3 3 3 2 3 3" xfId="11445" xr:uid="{00000000-0005-0000-0000-0000B52C0000}"/>
    <cellStyle name="Normal 5 3 3 3 2 3 3 3" xfId="26546" xr:uid="{00000000-0005-0000-0000-0000B2670000}"/>
    <cellStyle name="Normal 5 3 3 3 2 3 5" xfId="21533" xr:uid="{00000000-0005-0000-0000-00001D540000}"/>
    <cellStyle name="Normal 5 3 3 3 2 4" xfId="13123" xr:uid="{00000000-0005-0000-0000-000043330000}"/>
    <cellStyle name="Normal 5 3 3 3 2 4 3" xfId="28221" xr:uid="{00000000-0005-0000-0000-00003D6E0000}"/>
    <cellStyle name="Normal 5 3 3 3 2 5" xfId="8102" xr:uid="{00000000-0005-0000-0000-0000A61F0000}"/>
    <cellStyle name="Normal 5 3 3 3 2 5 3" xfId="23204" xr:uid="{00000000-0005-0000-0000-0000A45A0000}"/>
    <cellStyle name="Normal 5 3 3 3 2 7" xfId="18191" xr:uid="{00000000-0005-0000-0000-00000F470000}"/>
    <cellStyle name="Normal 5 3 3 3 3" xfId="3884" xr:uid="{00000000-0005-0000-0000-00002C0F0000}"/>
    <cellStyle name="Normal 5 3 3 3 3 2" xfId="13958" xr:uid="{00000000-0005-0000-0000-000086360000}"/>
    <cellStyle name="Normal 5 3 3 3 3 2 3" xfId="29056" xr:uid="{00000000-0005-0000-0000-000080710000}"/>
    <cellStyle name="Normal 5 3 3 3 3 3" xfId="8938" xr:uid="{00000000-0005-0000-0000-0000EA220000}"/>
    <cellStyle name="Normal 5 3 3 3 3 3 3" xfId="24039" xr:uid="{00000000-0005-0000-0000-0000E75D0000}"/>
    <cellStyle name="Normal 5 3 3 3 3 5" xfId="19026" xr:uid="{00000000-0005-0000-0000-0000524A0000}"/>
    <cellStyle name="Normal 5 3 3 3 4" xfId="5577" xr:uid="{00000000-0005-0000-0000-0000C9150000}"/>
    <cellStyle name="Normal 5 3 3 3 4 2" xfId="15629" xr:uid="{00000000-0005-0000-0000-00000D3D0000}"/>
    <cellStyle name="Normal 5 3 3 3 4 2 3" xfId="30727" xr:uid="{00000000-0005-0000-0000-000007780000}"/>
    <cellStyle name="Normal 5 3 3 3 4 3" xfId="10609" xr:uid="{00000000-0005-0000-0000-000071290000}"/>
    <cellStyle name="Normal 5 3 3 3 4 3 3" xfId="25710" xr:uid="{00000000-0005-0000-0000-00006E640000}"/>
    <cellStyle name="Normal 5 3 3 3 4 5" xfId="20697" xr:uid="{00000000-0005-0000-0000-0000D9500000}"/>
    <cellStyle name="Normal 5 3 3 3 5" xfId="12287" xr:uid="{00000000-0005-0000-0000-0000FF2F0000}"/>
    <cellStyle name="Normal 5 3 3 3 5 3" xfId="27385" xr:uid="{00000000-0005-0000-0000-0000F96A0000}"/>
    <cellStyle name="Normal 5 3 3 3 6" xfId="7266" xr:uid="{00000000-0005-0000-0000-0000621C0000}"/>
    <cellStyle name="Normal 5 3 3 3 6 3" xfId="22368" xr:uid="{00000000-0005-0000-0000-000060570000}"/>
    <cellStyle name="Normal 5 3 3 3 8" xfId="17355" xr:uid="{00000000-0005-0000-0000-0000CB430000}"/>
    <cellStyle name="Normal 5 3 3 4" xfId="2613" xr:uid="{00000000-0005-0000-0000-0000350A0000}"/>
    <cellStyle name="Normal 5 3 3 4 2" xfId="4303" xr:uid="{00000000-0005-0000-0000-0000CF100000}"/>
    <cellStyle name="Normal 5 3 3 4 2 2" xfId="14376" xr:uid="{00000000-0005-0000-0000-000028380000}"/>
    <cellStyle name="Normal 5 3 3 4 2 2 3" xfId="29474" xr:uid="{00000000-0005-0000-0000-000022730000}"/>
    <cellStyle name="Normal 5 3 3 4 2 3" xfId="9356" xr:uid="{00000000-0005-0000-0000-00008C240000}"/>
    <cellStyle name="Normal 5 3 3 4 2 3 3" xfId="24457" xr:uid="{00000000-0005-0000-0000-0000895F0000}"/>
    <cellStyle name="Normal 5 3 3 4 2 5" xfId="19444" xr:uid="{00000000-0005-0000-0000-0000F44B0000}"/>
    <cellStyle name="Normal 5 3 3 4 3" xfId="5995" xr:uid="{00000000-0005-0000-0000-00006B170000}"/>
    <cellStyle name="Normal 5 3 3 4 3 2" xfId="16047" xr:uid="{00000000-0005-0000-0000-0000AF3E0000}"/>
    <cellStyle name="Normal 5 3 3 4 3 3" xfId="11027" xr:uid="{00000000-0005-0000-0000-0000132B0000}"/>
    <cellStyle name="Normal 5 3 3 4 3 3 3" xfId="26128" xr:uid="{00000000-0005-0000-0000-000010660000}"/>
    <cellStyle name="Normal 5 3 3 4 3 5" xfId="21115" xr:uid="{00000000-0005-0000-0000-00007B520000}"/>
    <cellStyle name="Normal 5 3 3 4 4" xfId="12705" xr:uid="{00000000-0005-0000-0000-0000A1310000}"/>
    <cellStyle name="Normal 5 3 3 4 4 3" xfId="27803" xr:uid="{00000000-0005-0000-0000-00009B6C0000}"/>
    <cellStyle name="Normal 5 3 3 4 5" xfId="7684" xr:uid="{00000000-0005-0000-0000-0000041E0000}"/>
    <cellStyle name="Normal 5 3 3 4 5 3" xfId="22786" xr:uid="{00000000-0005-0000-0000-000002590000}"/>
    <cellStyle name="Normal 5 3 3 4 7" xfId="17773" xr:uid="{00000000-0005-0000-0000-00006D450000}"/>
    <cellStyle name="Normal 5 3 3 5" xfId="3466" xr:uid="{00000000-0005-0000-0000-00008A0D0000}"/>
    <cellStyle name="Normal 5 3 3 5 2" xfId="13540" xr:uid="{00000000-0005-0000-0000-0000E4340000}"/>
    <cellStyle name="Normal 5 3 3 5 2 3" xfId="28638" xr:uid="{00000000-0005-0000-0000-0000DE6F0000}"/>
    <cellStyle name="Normal 5 3 3 5 3" xfId="8520" xr:uid="{00000000-0005-0000-0000-000048210000}"/>
    <cellStyle name="Normal 5 3 3 5 3 3" xfId="23621" xr:uid="{00000000-0005-0000-0000-0000455C0000}"/>
    <cellStyle name="Normal 5 3 3 5 5" xfId="18608" xr:uid="{00000000-0005-0000-0000-0000B0480000}"/>
    <cellStyle name="Normal 5 3 3 6" xfId="5159" xr:uid="{00000000-0005-0000-0000-000027140000}"/>
    <cellStyle name="Normal 5 3 3 6 2" xfId="15211" xr:uid="{00000000-0005-0000-0000-00006B3B0000}"/>
    <cellStyle name="Normal 5 3 3 6 2 3" xfId="30309" xr:uid="{00000000-0005-0000-0000-000065760000}"/>
    <cellStyle name="Normal 5 3 3 6 3" xfId="10191" xr:uid="{00000000-0005-0000-0000-0000CF270000}"/>
    <cellStyle name="Normal 5 3 3 6 3 3" xfId="25292" xr:uid="{00000000-0005-0000-0000-0000CC620000}"/>
    <cellStyle name="Normal 5 3 3 6 5" xfId="20279" xr:uid="{00000000-0005-0000-0000-0000374F0000}"/>
    <cellStyle name="Normal 5 3 3 7" xfId="11869" xr:uid="{00000000-0005-0000-0000-00005D2E0000}"/>
    <cellStyle name="Normal 5 3 3 7 3" xfId="26967" xr:uid="{00000000-0005-0000-0000-000057690000}"/>
    <cellStyle name="Normal 5 3 3 8" xfId="6848" xr:uid="{00000000-0005-0000-0000-0000C01A0000}"/>
    <cellStyle name="Normal 5 3 3 8 3" xfId="21950" xr:uid="{00000000-0005-0000-0000-0000BE550000}"/>
    <cellStyle name="Normal 5 3 4" xfId="745" xr:uid="{00000000-0005-0000-0000-0000E9020000}"/>
    <cellStyle name="Normal 5 3 4 10" xfId="1873" xr:uid="{00000000-0005-0000-0000-000051070000}"/>
    <cellStyle name="Normal 5 3 4 2" xfId="2296" xr:uid="{00000000-0005-0000-0000-0000F8080000}"/>
    <cellStyle name="Normal 5 3 4 2 2" xfId="3135" xr:uid="{00000000-0005-0000-0000-00003F0C0000}"/>
    <cellStyle name="Normal 5 3 4 2 2 2" xfId="4825" xr:uid="{00000000-0005-0000-0000-0000D9120000}"/>
    <cellStyle name="Normal 5 3 4 2 2 2 2" xfId="14898" xr:uid="{00000000-0005-0000-0000-0000323A0000}"/>
    <cellStyle name="Normal 5 3 4 2 2 2 2 3" xfId="29996" xr:uid="{00000000-0005-0000-0000-00002C750000}"/>
    <cellStyle name="Normal 5 3 4 2 2 2 3" xfId="9878" xr:uid="{00000000-0005-0000-0000-000096260000}"/>
    <cellStyle name="Normal 5 3 4 2 2 2 3 3" xfId="24979" xr:uid="{00000000-0005-0000-0000-000093610000}"/>
    <cellStyle name="Normal 5 3 4 2 2 2 5" xfId="19966" xr:uid="{00000000-0005-0000-0000-0000FE4D0000}"/>
    <cellStyle name="Normal 5 3 4 2 2 3" xfId="6517" xr:uid="{00000000-0005-0000-0000-000075190000}"/>
    <cellStyle name="Normal 5 3 4 2 2 3 2" xfId="16569" xr:uid="{00000000-0005-0000-0000-0000B9400000}"/>
    <cellStyle name="Normal 5 3 4 2 2 3 3" xfId="11549" xr:uid="{00000000-0005-0000-0000-00001D2D0000}"/>
    <cellStyle name="Normal 5 3 4 2 2 3 3 3" xfId="26650" xr:uid="{00000000-0005-0000-0000-00001A680000}"/>
    <cellStyle name="Normal 5 3 4 2 2 3 5" xfId="21637" xr:uid="{00000000-0005-0000-0000-000085540000}"/>
    <cellStyle name="Normal 5 3 4 2 2 4" xfId="13227" xr:uid="{00000000-0005-0000-0000-0000AB330000}"/>
    <cellStyle name="Normal 5 3 4 2 2 4 3" xfId="28325" xr:uid="{00000000-0005-0000-0000-0000A56E0000}"/>
    <cellStyle name="Normal 5 3 4 2 2 5" xfId="8206" xr:uid="{00000000-0005-0000-0000-00000E200000}"/>
    <cellStyle name="Normal 5 3 4 2 2 5 3" xfId="23308" xr:uid="{00000000-0005-0000-0000-00000C5B0000}"/>
    <cellStyle name="Normal 5 3 4 2 2 7" xfId="18295" xr:uid="{00000000-0005-0000-0000-000077470000}"/>
    <cellStyle name="Normal 5 3 4 2 3" xfId="3988" xr:uid="{00000000-0005-0000-0000-0000940F0000}"/>
    <cellStyle name="Normal 5 3 4 2 3 2" xfId="14062" xr:uid="{00000000-0005-0000-0000-0000EE360000}"/>
    <cellStyle name="Normal 5 3 4 2 3 2 3" xfId="29160" xr:uid="{00000000-0005-0000-0000-0000E8710000}"/>
    <cellStyle name="Normal 5 3 4 2 3 3" xfId="9042" xr:uid="{00000000-0005-0000-0000-000052230000}"/>
    <cellStyle name="Normal 5 3 4 2 3 3 3" xfId="24143" xr:uid="{00000000-0005-0000-0000-00004F5E0000}"/>
    <cellStyle name="Normal 5 3 4 2 3 5" xfId="19130" xr:uid="{00000000-0005-0000-0000-0000BA4A0000}"/>
    <cellStyle name="Normal 5 3 4 2 4" xfId="5681" xr:uid="{00000000-0005-0000-0000-000031160000}"/>
    <cellStyle name="Normal 5 3 4 2 4 2" xfId="15733" xr:uid="{00000000-0005-0000-0000-0000753D0000}"/>
    <cellStyle name="Normal 5 3 4 2 4 2 3" xfId="30831" xr:uid="{00000000-0005-0000-0000-00006F780000}"/>
    <cellStyle name="Normal 5 3 4 2 4 3" xfId="10713" xr:uid="{00000000-0005-0000-0000-0000D9290000}"/>
    <cellStyle name="Normal 5 3 4 2 4 3 3" xfId="25814" xr:uid="{00000000-0005-0000-0000-0000D6640000}"/>
    <cellStyle name="Normal 5 3 4 2 4 5" xfId="20801" xr:uid="{00000000-0005-0000-0000-000041510000}"/>
    <cellStyle name="Normal 5 3 4 2 5" xfId="12391" xr:uid="{00000000-0005-0000-0000-000067300000}"/>
    <cellStyle name="Normal 5 3 4 2 5 3" xfId="27489" xr:uid="{00000000-0005-0000-0000-0000616B0000}"/>
    <cellStyle name="Normal 5 3 4 2 6" xfId="7370" xr:uid="{00000000-0005-0000-0000-0000CA1C0000}"/>
    <cellStyle name="Normal 5 3 4 2 6 3" xfId="22472" xr:uid="{00000000-0005-0000-0000-0000C8570000}"/>
    <cellStyle name="Normal 5 3 4 2 8" xfId="17459" xr:uid="{00000000-0005-0000-0000-000033440000}"/>
    <cellStyle name="Normal 5 3 4 3" xfId="2717" xr:uid="{00000000-0005-0000-0000-00009D0A0000}"/>
    <cellStyle name="Normal 5 3 4 3 2" xfId="4407" xr:uid="{00000000-0005-0000-0000-000037110000}"/>
    <cellStyle name="Normal 5 3 4 3 2 2" xfId="14480" xr:uid="{00000000-0005-0000-0000-000090380000}"/>
    <cellStyle name="Normal 5 3 4 3 2 2 3" xfId="29578" xr:uid="{00000000-0005-0000-0000-00008A730000}"/>
    <cellStyle name="Normal 5 3 4 3 2 3" xfId="9460" xr:uid="{00000000-0005-0000-0000-0000F4240000}"/>
    <cellStyle name="Normal 5 3 4 3 2 3 3" xfId="24561" xr:uid="{00000000-0005-0000-0000-0000F15F0000}"/>
    <cellStyle name="Normal 5 3 4 3 2 5" xfId="19548" xr:uid="{00000000-0005-0000-0000-00005C4C0000}"/>
    <cellStyle name="Normal 5 3 4 3 3" xfId="6099" xr:uid="{00000000-0005-0000-0000-0000D3170000}"/>
    <cellStyle name="Normal 5 3 4 3 3 2" xfId="16151" xr:uid="{00000000-0005-0000-0000-0000173F0000}"/>
    <cellStyle name="Normal 5 3 4 3 3 3" xfId="11131" xr:uid="{00000000-0005-0000-0000-00007B2B0000}"/>
    <cellStyle name="Normal 5 3 4 3 3 3 3" xfId="26232" xr:uid="{00000000-0005-0000-0000-000078660000}"/>
    <cellStyle name="Normal 5 3 4 3 3 5" xfId="21219" xr:uid="{00000000-0005-0000-0000-0000E3520000}"/>
    <cellStyle name="Normal 5 3 4 3 4" xfId="12809" xr:uid="{00000000-0005-0000-0000-000009320000}"/>
    <cellStyle name="Normal 5 3 4 3 4 3" xfId="27907" xr:uid="{00000000-0005-0000-0000-0000036D0000}"/>
    <cellStyle name="Normal 5 3 4 3 5" xfId="7788" xr:uid="{00000000-0005-0000-0000-00006C1E0000}"/>
    <cellStyle name="Normal 5 3 4 3 5 3" xfId="22890" xr:uid="{00000000-0005-0000-0000-00006A590000}"/>
    <cellStyle name="Normal 5 3 4 3 7" xfId="17877" xr:uid="{00000000-0005-0000-0000-0000D5450000}"/>
    <cellStyle name="Normal 5 3 4 4" xfId="3570" xr:uid="{00000000-0005-0000-0000-0000F20D0000}"/>
    <cellStyle name="Normal 5 3 4 4 2" xfId="13644" xr:uid="{00000000-0005-0000-0000-00004C350000}"/>
    <cellStyle name="Normal 5 3 4 4 2 3" xfId="28742" xr:uid="{00000000-0005-0000-0000-000046700000}"/>
    <cellStyle name="Normal 5 3 4 4 3" xfId="8624" xr:uid="{00000000-0005-0000-0000-0000B0210000}"/>
    <cellStyle name="Normal 5 3 4 4 3 3" xfId="23725" xr:uid="{00000000-0005-0000-0000-0000AD5C0000}"/>
    <cellStyle name="Normal 5 3 4 4 5" xfId="18712" xr:uid="{00000000-0005-0000-0000-000018490000}"/>
    <cellStyle name="Normal 5 3 4 5" xfId="5263" xr:uid="{00000000-0005-0000-0000-00008F140000}"/>
    <cellStyle name="Normal 5 3 4 5 2" xfId="15315" xr:uid="{00000000-0005-0000-0000-0000D33B0000}"/>
    <cellStyle name="Normal 5 3 4 5 2 3" xfId="30413" xr:uid="{00000000-0005-0000-0000-0000CD760000}"/>
    <cellStyle name="Normal 5 3 4 5 3" xfId="10295" xr:uid="{00000000-0005-0000-0000-000037280000}"/>
    <cellStyle name="Normal 5 3 4 5 3 3" xfId="25396" xr:uid="{00000000-0005-0000-0000-000034630000}"/>
    <cellStyle name="Normal 5 3 4 5 5" xfId="20383" xr:uid="{00000000-0005-0000-0000-00009F4F0000}"/>
    <cellStyle name="Normal 5 3 4 6" xfId="11973" xr:uid="{00000000-0005-0000-0000-0000C52E0000}"/>
    <cellStyle name="Normal 5 3 4 6 3" xfId="27071" xr:uid="{00000000-0005-0000-0000-0000BF690000}"/>
    <cellStyle name="Normal 5 3 4 7" xfId="6952" xr:uid="{00000000-0005-0000-0000-0000281B0000}"/>
    <cellStyle name="Normal 5 3 4 7 3" xfId="22054" xr:uid="{00000000-0005-0000-0000-000026560000}"/>
    <cellStyle name="Normal 5 3 4 9" xfId="17041" xr:uid="{00000000-0005-0000-0000-000091420000}"/>
    <cellStyle name="Normal 5 3 5" xfId="2086" xr:uid="{00000000-0005-0000-0000-000026080000}"/>
    <cellStyle name="Normal 5 3 5 2" xfId="2927" xr:uid="{00000000-0005-0000-0000-00006F0B0000}"/>
    <cellStyle name="Normal 5 3 5 2 2" xfId="4617" xr:uid="{00000000-0005-0000-0000-000009120000}"/>
    <cellStyle name="Normal 5 3 5 2 2 2" xfId="14690" xr:uid="{00000000-0005-0000-0000-000062390000}"/>
    <cellStyle name="Normal 5 3 5 2 2 2 3" xfId="29788" xr:uid="{00000000-0005-0000-0000-00005C740000}"/>
    <cellStyle name="Normal 5 3 5 2 2 3" xfId="9670" xr:uid="{00000000-0005-0000-0000-0000C6250000}"/>
    <cellStyle name="Normal 5 3 5 2 2 3 3" xfId="24771" xr:uid="{00000000-0005-0000-0000-0000C3600000}"/>
    <cellStyle name="Normal 5 3 5 2 2 5" xfId="19758" xr:uid="{00000000-0005-0000-0000-00002E4D0000}"/>
    <cellStyle name="Normal 5 3 5 2 3" xfId="6309" xr:uid="{00000000-0005-0000-0000-0000A5180000}"/>
    <cellStyle name="Normal 5 3 5 2 3 2" xfId="16361" xr:uid="{00000000-0005-0000-0000-0000E93F0000}"/>
    <cellStyle name="Normal 5 3 5 2 3 3" xfId="11341" xr:uid="{00000000-0005-0000-0000-00004D2C0000}"/>
    <cellStyle name="Normal 5 3 5 2 3 3 3" xfId="26442" xr:uid="{00000000-0005-0000-0000-00004A670000}"/>
    <cellStyle name="Normal 5 3 5 2 3 5" xfId="21429" xr:uid="{00000000-0005-0000-0000-0000B5530000}"/>
    <cellStyle name="Normal 5 3 5 2 4" xfId="13019" xr:uid="{00000000-0005-0000-0000-0000DB320000}"/>
    <cellStyle name="Normal 5 3 5 2 4 3" xfId="28117" xr:uid="{00000000-0005-0000-0000-0000D56D0000}"/>
    <cellStyle name="Normal 5 3 5 2 5" xfId="7998" xr:uid="{00000000-0005-0000-0000-00003E1F0000}"/>
    <cellStyle name="Normal 5 3 5 2 5 3" xfId="23100" xr:uid="{00000000-0005-0000-0000-00003C5A0000}"/>
    <cellStyle name="Normal 5 3 5 2 7" xfId="18087" xr:uid="{00000000-0005-0000-0000-0000A7460000}"/>
    <cellStyle name="Normal 5 3 5 3" xfId="3780" xr:uid="{00000000-0005-0000-0000-0000C40E0000}"/>
    <cellStyle name="Normal 5 3 5 3 2" xfId="13854" xr:uid="{00000000-0005-0000-0000-00001E360000}"/>
    <cellStyle name="Normal 5 3 5 3 2 3" xfId="28952" xr:uid="{00000000-0005-0000-0000-000018710000}"/>
    <cellStyle name="Normal 5 3 5 3 3" xfId="8834" xr:uid="{00000000-0005-0000-0000-000082220000}"/>
    <cellStyle name="Normal 5 3 5 3 3 3" xfId="23935" xr:uid="{00000000-0005-0000-0000-00007F5D0000}"/>
    <cellStyle name="Normal 5 3 5 3 5" xfId="18922" xr:uid="{00000000-0005-0000-0000-0000EA490000}"/>
    <cellStyle name="Normal 5 3 5 4" xfId="5473" xr:uid="{00000000-0005-0000-0000-000061150000}"/>
    <cellStyle name="Normal 5 3 5 4 2" xfId="15525" xr:uid="{00000000-0005-0000-0000-0000A53C0000}"/>
    <cellStyle name="Normal 5 3 5 4 2 3" xfId="30623" xr:uid="{00000000-0005-0000-0000-00009F770000}"/>
    <cellStyle name="Normal 5 3 5 4 3" xfId="10505" xr:uid="{00000000-0005-0000-0000-000009290000}"/>
    <cellStyle name="Normal 5 3 5 4 3 3" xfId="25606" xr:uid="{00000000-0005-0000-0000-000006640000}"/>
    <cellStyle name="Normal 5 3 5 4 5" xfId="20593" xr:uid="{00000000-0005-0000-0000-000071500000}"/>
    <cellStyle name="Normal 5 3 5 5" xfId="12183" xr:uid="{00000000-0005-0000-0000-0000972F0000}"/>
    <cellStyle name="Normal 5 3 5 5 3" xfId="27281" xr:uid="{00000000-0005-0000-0000-0000916A0000}"/>
    <cellStyle name="Normal 5 3 5 6" xfId="7162" xr:uid="{00000000-0005-0000-0000-0000FA1B0000}"/>
    <cellStyle name="Normal 5 3 5 6 3" xfId="22264" xr:uid="{00000000-0005-0000-0000-0000F8560000}"/>
    <cellStyle name="Normal 5 3 5 8" xfId="17251" xr:uid="{00000000-0005-0000-0000-000063430000}"/>
    <cellStyle name="Normal 5 3 6" xfId="2507" xr:uid="{00000000-0005-0000-0000-0000CB090000}"/>
    <cellStyle name="Normal 5 3 6 2" xfId="4199" xr:uid="{00000000-0005-0000-0000-000067100000}"/>
    <cellStyle name="Normal 5 3 6 2 2" xfId="14272" xr:uid="{00000000-0005-0000-0000-0000C0370000}"/>
    <cellStyle name="Normal 5 3 6 2 2 3" xfId="29370" xr:uid="{00000000-0005-0000-0000-0000BA720000}"/>
    <cellStyle name="Normal 5 3 6 2 3" xfId="9252" xr:uid="{00000000-0005-0000-0000-000024240000}"/>
    <cellStyle name="Normal 5 3 6 2 3 3" xfId="24353" xr:uid="{00000000-0005-0000-0000-0000215F0000}"/>
    <cellStyle name="Normal 5 3 6 2 5" xfId="19340" xr:uid="{00000000-0005-0000-0000-00008C4B0000}"/>
    <cellStyle name="Normal 5 3 6 3" xfId="5891" xr:uid="{00000000-0005-0000-0000-000003170000}"/>
    <cellStyle name="Normal 5 3 6 3 2" xfId="15943" xr:uid="{00000000-0005-0000-0000-0000473E0000}"/>
    <cellStyle name="Normal 5 3 6 3 3" xfId="10923" xr:uid="{00000000-0005-0000-0000-0000AB2A0000}"/>
    <cellStyle name="Normal 5 3 6 3 3 3" xfId="26024" xr:uid="{00000000-0005-0000-0000-0000A8650000}"/>
    <cellStyle name="Normal 5 3 6 3 5" xfId="21011" xr:uid="{00000000-0005-0000-0000-000013520000}"/>
    <cellStyle name="Normal 5 3 6 4" xfId="12601" xr:uid="{00000000-0005-0000-0000-000039310000}"/>
    <cellStyle name="Normal 5 3 6 4 3" xfId="27699" xr:uid="{00000000-0005-0000-0000-0000336C0000}"/>
    <cellStyle name="Normal 5 3 6 5" xfId="7580" xr:uid="{00000000-0005-0000-0000-00009C1D0000}"/>
    <cellStyle name="Normal 5 3 6 5 3" xfId="22682" xr:uid="{00000000-0005-0000-0000-00009A580000}"/>
    <cellStyle name="Normal 5 3 6 7" xfId="17669" xr:uid="{00000000-0005-0000-0000-000005450000}"/>
    <cellStyle name="Normal 5 3 7" xfId="3353" xr:uid="{00000000-0005-0000-0000-0000190D0000}"/>
    <cellStyle name="Normal 5 3 7 2" xfId="13436" xr:uid="{00000000-0005-0000-0000-00007C340000}"/>
    <cellStyle name="Normal 5 3 7 2 3" xfId="28534" xr:uid="{00000000-0005-0000-0000-0000766F0000}"/>
    <cellStyle name="Normal 5 3 7 3" xfId="8415" xr:uid="{00000000-0005-0000-0000-0000DF200000}"/>
    <cellStyle name="Normal 5 3 7 3 3" xfId="23517" xr:uid="{00000000-0005-0000-0000-0000DD5B0000}"/>
    <cellStyle name="Normal 5 3 7 5" xfId="18504" xr:uid="{00000000-0005-0000-0000-000048480000}"/>
    <cellStyle name="Normal 5 3 8" xfId="5051" xr:uid="{00000000-0005-0000-0000-0000BB130000}"/>
    <cellStyle name="Normal 5 3 8 2" xfId="15107" xr:uid="{00000000-0005-0000-0000-0000033B0000}"/>
    <cellStyle name="Normal 5 3 8 2 3" xfId="30205" xr:uid="{00000000-0005-0000-0000-0000FD750000}"/>
    <cellStyle name="Normal 5 3 8 3" xfId="10087" xr:uid="{00000000-0005-0000-0000-000067270000}"/>
    <cellStyle name="Normal 5 3 8 3 3" xfId="25188" xr:uid="{00000000-0005-0000-0000-000064620000}"/>
    <cellStyle name="Normal 5 3 8 5" xfId="20175" xr:uid="{00000000-0005-0000-0000-0000CF4E0000}"/>
    <cellStyle name="Normal 5 3 9" xfId="11763" xr:uid="{00000000-0005-0000-0000-0000F32D0000}"/>
    <cellStyle name="Normal 5 3 9 3" xfId="26863" xr:uid="{00000000-0005-0000-0000-0000EF680000}"/>
    <cellStyle name="Normal 5 4" xfId="708" xr:uid="{00000000-0005-0000-0000-0000C4020000}"/>
    <cellStyle name="Normal 5 4 2" xfId="729" xr:uid="{00000000-0005-0000-0000-0000D9020000}"/>
    <cellStyle name="Normal 5 4 3" xfId="750" xr:uid="{00000000-0005-0000-0000-0000EE020000}"/>
    <cellStyle name="Normal 5 5" xfId="720" xr:uid="{00000000-0005-0000-0000-0000D0020000}"/>
    <cellStyle name="Normal 5 6" xfId="741" xr:uid="{00000000-0005-0000-0000-0000E5020000}"/>
    <cellStyle name="Normal 5 7" xfId="781" xr:uid="{00000000-0005-0000-0000-00000D030000}"/>
    <cellStyle name="Normal 5 8" xfId="488" xr:uid="{00000000-0005-0000-0000-0000E8010000}"/>
    <cellStyle name="Normal 5 9" xfId="972" xr:uid="{00000000-0005-0000-0000-0000CC030000}"/>
    <cellStyle name="Normal 50" xfId="1053" xr:uid="{00000000-0005-0000-0000-00001D040000}"/>
    <cellStyle name="Normal 50 2" xfId="1450" xr:uid="{00000000-0005-0000-0000-0000AA050000}"/>
    <cellStyle name="Normal 51" xfId="1451" xr:uid="{00000000-0005-0000-0000-0000AB050000}"/>
    <cellStyle name="Normal 51 10" xfId="6772" xr:uid="{00000000-0005-0000-0000-0000741A0000}"/>
    <cellStyle name="Normal 51 10 3" xfId="21876" xr:uid="{00000000-0005-0000-0000-000074550000}"/>
    <cellStyle name="Normal 51 12" xfId="16861" xr:uid="{00000000-0005-0000-0000-0000DD410000}"/>
    <cellStyle name="Normal 51 2" xfId="1736" xr:uid="{00000000-0005-0000-0000-0000C8060000}"/>
    <cellStyle name="Normal 51 2 11" xfId="16915" xr:uid="{00000000-0005-0000-0000-000013420000}"/>
    <cellStyle name="Normal 51 2 2" xfId="1844" xr:uid="{00000000-0005-0000-0000-000034070000}"/>
    <cellStyle name="Normal 51 2 2 10" xfId="17019" xr:uid="{00000000-0005-0000-0000-00007B420000}"/>
    <cellStyle name="Normal 51 2 2 2" xfId="2061" xr:uid="{00000000-0005-0000-0000-00000D080000}"/>
    <cellStyle name="Normal 51 2 2 2 2" xfId="2482" xr:uid="{00000000-0005-0000-0000-0000B2090000}"/>
    <cellStyle name="Normal 51 2 2 2 2 2" xfId="3321" xr:uid="{00000000-0005-0000-0000-0000F90C0000}"/>
    <cellStyle name="Normal 51 2 2 2 2 2 2" xfId="5011" xr:uid="{00000000-0005-0000-0000-000093130000}"/>
    <cellStyle name="Normal 51 2 2 2 2 2 2 2" xfId="15084" xr:uid="{00000000-0005-0000-0000-0000EC3A0000}"/>
    <cellStyle name="Normal 51 2 2 2 2 2 2 2 3" xfId="30182" xr:uid="{00000000-0005-0000-0000-0000E6750000}"/>
    <cellStyle name="Normal 51 2 2 2 2 2 2 3" xfId="10064" xr:uid="{00000000-0005-0000-0000-000050270000}"/>
    <cellStyle name="Normal 51 2 2 2 2 2 2 3 3" xfId="25165" xr:uid="{00000000-0005-0000-0000-00004D620000}"/>
    <cellStyle name="Normal 51 2 2 2 2 2 2 5" xfId="20152" xr:uid="{00000000-0005-0000-0000-0000B84E0000}"/>
    <cellStyle name="Normal 51 2 2 2 2 2 3" xfId="6703" xr:uid="{00000000-0005-0000-0000-00002F1A0000}"/>
    <cellStyle name="Normal 51 2 2 2 2 2 3 2" xfId="16755" xr:uid="{00000000-0005-0000-0000-000073410000}"/>
    <cellStyle name="Normal 51 2 2 2 2 2 3 3" xfId="11735" xr:uid="{00000000-0005-0000-0000-0000D72D0000}"/>
    <cellStyle name="Normal 51 2 2 2 2 2 3 3 3" xfId="26836" xr:uid="{00000000-0005-0000-0000-0000D4680000}"/>
    <cellStyle name="Normal 51 2 2 2 2 2 3 5" xfId="21823" xr:uid="{00000000-0005-0000-0000-00003F550000}"/>
    <cellStyle name="Normal 51 2 2 2 2 2 4" xfId="13413" xr:uid="{00000000-0005-0000-0000-000065340000}"/>
    <cellStyle name="Normal 51 2 2 2 2 2 4 3" xfId="28511" xr:uid="{00000000-0005-0000-0000-00005F6F0000}"/>
    <cellStyle name="Normal 51 2 2 2 2 2 5" xfId="8392" xr:uid="{00000000-0005-0000-0000-0000C8200000}"/>
    <cellStyle name="Normal 51 2 2 2 2 2 5 3" xfId="23494" xr:uid="{00000000-0005-0000-0000-0000C65B0000}"/>
    <cellStyle name="Normal 51 2 2 2 2 2 7" xfId="18481" xr:uid="{00000000-0005-0000-0000-000031480000}"/>
    <cellStyle name="Normal 51 2 2 2 2 3" xfId="4174" xr:uid="{00000000-0005-0000-0000-00004E100000}"/>
    <cellStyle name="Normal 51 2 2 2 2 3 2" xfId="14248" xr:uid="{00000000-0005-0000-0000-0000A8370000}"/>
    <cellStyle name="Normal 51 2 2 2 2 3 2 3" xfId="29346" xr:uid="{00000000-0005-0000-0000-0000A2720000}"/>
    <cellStyle name="Normal 51 2 2 2 2 3 3" xfId="9228" xr:uid="{00000000-0005-0000-0000-00000C240000}"/>
    <cellStyle name="Normal 51 2 2 2 2 3 3 3" xfId="24329" xr:uid="{00000000-0005-0000-0000-0000095F0000}"/>
    <cellStyle name="Normal 51 2 2 2 2 3 5" xfId="19316" xr:uid="{00000000-0005-0000-0000-0000744B0000}"/>
    <cellStyle name="Normal 51 2 2 2 2 4" xfId="5867" xr:uid="{00000000-0005-0000-0000-0000EB160000}"/>
    <cellStyle name="Normal 51 2 2 2 2 4 2" xfId="15919" xr:uid="{00000000-0005-0000-0000-00002F3E0000}"/>
    <cellStyle name="Normal 51 2 2 2 2 4 3" xfId="10899" xr:uid="{00000000-0005-0000-0000-0000932A0000}"/>
    <cellStyle name="Normal 51 2 2 2 2 4 3 3" xfId="26000" xr:uid="{00000000-0005-0000-0000-000090650000}"/>
    <cellStyle name="Normal 51 2 2 2 2 4 5" xfId="20987" xr:uid="{00000000-0005-0000-0000-0000FB510000}"/>
    <cellStyle name="Normal 51 2 2 2 2 5" xfId="12577" xr:uid="{00000000-0005-0000-0000-000021310000}"/>
    <cellStyle name="Normal 51 2 2 2 2 5 3" xfId="27675" xr:uid="{00000000-0005-0000-0000-00001B6C0000}"/>
    <cellStyle name="Normal 51 2 2 2 2 6" xfId="7556" xr:uid="{00000000-0005-0000-0000-0000841D0000}"/>
    <cellStyle name="Normal 51 2 2 2 2 6 3" xfId="22658" xr:uid="{00000000-0005-0000-0000-000082580000}"/>
    <cellStyle name="Normal 51 2 2 2 2 8" xfId="17645" xr:uid="{00000000-0005-0000-0000-0000ED440000}"/>
    <cellStyle name="Normal 51 2 2 2 3" xfId="2903" xr:uid="{00000000-0005-0000-0000-0000570B0000}"/>
    <cellStyle name="Normal 51 2 2 2 3 2" xfId="4593" xr:uid="{00000000-0005-0000-0000-0000F1110000}"/>
    <cellStyle name="Normal 51 2 2 2 3 2 2" xfId="14666" xr:uid="{00000000-0005-0000-0000-00004A390000}"/>
    <cellStyle name="Normal 51 2 2 2 3 2 2 3" xfId="29764" xr:uid="{00000000-0005-0000-0000-000044740000}"/>
    <cellStyle name="Normal 51 2 2 2 3 2 3" xfId="9646" xr:uid="{00000000-0005-0000-0000-0000AE250000}"/>
    <cellStyle name="Normal 51 2 2 2 3 2 3 3" xfId="24747" xr:uid="{00000000-0005-0000-0000-0000AB600000}"/>
    <cellStyle name="Normal 51 2 2 2 3 2 5" xfId="19734" xr:uid="{00000000-0005-0000-0000-0000164D0000}"/>
    <cellStyle name="Normal 51 2 2 2 3 3" xfId="6285" xr:uid="{00000000-0005-0000-0000-00008D180000}"/>
    <cellStyle name="Normal 51 2 2 2 3 3 2" xfId="16337" xr:uid="{00000000-0005-0000-0000-0000D13F0000}"/>
    <cellStyle name="Normal 51 2 2 2 3 3 3" xfId="11317" xr:uid="{00000000-0005-0000-0000-0000352C0000}"/>
    <cellStyle name="Normal 51 2 2 2 3 3 3 3" xfId="26418" xr:uid="{00000000-0005-0000-0000-000032670000}"/>
    <cellStyle name="Normal 51 2 2 2 3 3 5" xfId="21405" xr:uid="{00000000-0005-0000-0000-00009D530000}"/>
    <cellStyle name="Normal 51 2 2 2 3 4" xfId="12995" xr:uid="{00000000-0005-0000-0000-0000C3320000}"/>
    <cellStyle name="Normal 51 2 2 2 3 4 3" xfId="28093" xr:uid="{00000000-0005-0000-0000-0000BD6D0000}"/>
    <cellStyle name="Normal 51 2 2 2 3 5" xfId="7974" xr:uid="{00000000-0005-0000-0000-0000261F0000}"/>
    <cellStyle name="Normal 51 2 2 2 3 5 3" xfId="23076" xr:uid="{00000000-0005-0000-0000-0000245A0000}"/>
    <cellStyle name="Normal 51 2 2 2 3 7" xfId="18063" xr:uid="{00000000-0005-0000-0000-00008F460000}"/>
    <cellStyle name="Normal 51 2 2 2 4" xfId="3756" xr:uid="{00000000-0005-0000-0000-0000AC0E0000}"/>
    <cellStyle name="Normal 51 2 2 2 4 2" xfId="13830" xr:uid="{00000000-0005-0000-0000-000006360000}"/>
    <cellStyle name="Normal 51 2 2 2 4 2 3" xfId="28928" xr:uid="{00000000-0005-0000-0000-000000710000}"/>
    <cellStyle name="Normal 51 2 2 2 4 3" xfId="8810" xr:uid="{00000000-0005-0000-0000-00006A220000}"/>
    <cellStyle name="Normal 51 2 2 2 4 3 3" xfId="23911" xr:uid="{00000000-0005-0000-0000-0000675D0000}"/>
    <cellStyle name="Normal 51 2 2 2 4 5" xfId="18898" xr:uid="{00000000-0005-0000-0000-0000D2490000}"/>
    <cellStyle name="Normal 51 2 2 2 5" xfId="5449" xr:uid="{00000000-0005-0000-0000-000049150000}"/>
    <cellStyle name="Normal 51 2 2 2 5 2" xfId="15501" xr:uid="{00000000-0005-0000-0000-00008D3C0000}"/>
    <cellStyle name="Normal 51 2 2 2 5 2 3" xfId="30599" xr:uid="{00000000-0005-0000-0000-000087770000}"/>
    <cellStyle name="Normal 51 2 2 2 5 3" xfId="10481" xr:uid="{00000000-0005-0000-0000-0000F1280000}"/>
    <cellStyle name="Normal 51 2 2 2 5 3 3" xfId="25582" xr:uid="{00000000-0005-0000-0000-0000EE630000}"/>
    <cellStyle name="Normal 51 2 2 2 5 5" xfId="20569" xr:uid="{00000000-0005-0000-0000-000059500000}"/>
    <cellStyle name="Normal 51 2 2 2 6" xfId="12159" xr:uid="{00000000-0005-0000-0000-00007F2F0000}"/>
    <cellStyle name="Normal 51 2 2 2 6 3" xfId="27257" xr:uid="{00000000-0005-0000-0000-0000796A0000}"/>
    <cellStyle name="Normal 51 2 2 2 7" xfId="7138" xr:uid="{00000000-0005-0000-0000-0000E21B0000}"/>
    <cellStyle name="Normal 51 2 2 2 7 3" xfId="22240" xr:uid="{00000000-0005-0000-0000-0000E0560000}"/>
    <cellStyle name="Normal 51 2 2 2 9" xfId="17227" xr:uid="{00000000-0005-0000-0000-00004B430000}"/>
    <cellStyle name="Normal 51 2 2 3" xfId="2274" xr:uid="{00000000-0005-0000-0000-0000E2080000}"/>
    <cellStyle name="Normal 51 2 2 3 2" xfId="3113" xr:uid="{00000000-0005-0000-0000-0000290C0000}"/>
    <cellStyle name="Normal 51 2 2 3 2 2" xfId="4803" xr:uid="{00000000-0005-0000-0000-0000C3120000}"/>
    <cellStyle name="Normal 51 2 2 3 2 2 2" xfId="14876" xr:uid="{00000000-0005-0000-0000-00001C3A0000}"/>
    <cellStyle name="Normal 51 2 2 3 2 2 2 3" xfId="29974" xr:uid="{00000000-0005-0000-0000-000016750000}"/>
    <cellStyle name="Normal 51 2 2 3 2 2 3" xfId="9856" xr:uid="{00000000-0005-0000-0000-000080260000}"/>
    <cellStyle name="Normal 51 2 2 3 2 2 3 3" xfId="24957" xr:uid="{00000000-0005-0000-0000-00007D610000}"/>
    <cellStyle name="Normal 51 2 2 3 2 2 5" xfId="19944" xr:uid="{00000000-0005-0000-0000-0000E84D0000}"/>
    <cellStyle name="Normal 51 2 2 3 2 3" xfId="6495" xr:uid="{00000000-0005-0000-0000-00005F190000}"/>
    <cellStyle name="Normal 51 2 2 3 2 3 2" xfId="16547" xr:uid="{00000000-0005-0000-0000-0000A3400000}"/>
    <cellStyle name="Normal 51 2 2 3 2 3 3" xfId="11527" xr:uid="{00000000-0005-0000-0000-0000072D0000}"/>
    <cellStyle name="Normal 51 2 2 3 2 3 3 3" xfId="26628" xr:uid="{00000000-0005-0000-0000-000004680000}"/>
    <cellStyle name="Normal 51 2 2 3 2 3 5" xfId="21615" xr:uid="{00000000-0005-0000-0000-00006F540000}"/>
    <cellStyle name="Normal 51 2 2 3 2 4" xfId="13205" xr:uid="{00000000-0005-0000-0000-000095330000}"/>
    <cellStyle name="Normal 51 2 2 3 2 4 3" xfId="28303" xr:uid="{00000000-0005-0000-0000-00008F6E0000}"/>
    <cellStyle name="Normal 51 2 2 3 2 5" xfId="8184" xr:uid="{00000000-0005-0000-0000-0000F81F0000}"/>
    <cellStyle name="Normal 51 2 2 3 2 5 3" xfId="23286" xr:uid="{00000000-0005-0000-0000-0000F65A0000}"/>
    <cellStyle name="Normal 51 2 2 3 2 7" xfId="18273" xr:uid="{00000000-0005-0000-0000-000061470000}"/>
    <cellStyle name="Normal 51 2 2 3 3" xfId="3966" xr:uid="{00000000-0005-0000-0000-00007E0F0000}"/>
    <cellStyle name="Normal 51 2 2 3 3 2" xfId="14040" xr:uid="{00000000-0005-0000-0000-0000D8360000}"/>
    <cellStyle name="Normal 51 2 2 3 3 2 3" xfId="29138" xr:uid="{00000000-0005-0000-0000-0000D2710000}"/>
    <cellStyle name="Normal 51 2 2 3 3 3" xfId="9020" xr:uid="{00000000-0005-0000-0000-00003C230000}"/>
    <cellStyle name="Normal 51 2 2 3 3 3 3" xfId="24121" xr:uid="{00000000-0005-0000-0000-0000395E0000}"/>
    <cellStyle name="Normal 51 2 2 3 3 5" xfId="19108" xr:uid="{00000000-0005-0000-0000-0000A44A0000}"/>
    <cellStyle name="Normal 51 2 2 3 4" xfId="5659" xr:uid="{00000000-0005-0000-0000-00001B160000}"/>
    <cellStyle name="Normal 51 2 2 3 4 2" xfId="15711" xr:uid="{00000000-0005-0000-0000-00005F3D0000}"/>
    <cellStyle name="Normal 51 2 2 3 4 2 3" xfId="30809" xr:uid="{00000000-0005-0000-0000-000059780000}"/>
    <cellStyle name="Normal 51 2 2 3 4 3" xfId="10691" xr:uid="{00000000-0005-0000-0000-0000C3290000}"/>
    <cellStyle name="Normal 51 2 2 3 4 3 3" xfId="25792" xr:uid="{00000000-0005-0000-0000-0000C0640000}"/>
    <cellStyle name="Normal 51 2 2 3 4 5" xfId="20779" xr:uid="{00000000-0005-0000-0000-00002B510000}"/>
    <cellStyle name="Normal 51 2 2 3 5" xfId="12369" xr:uid="{00000000-0005-0000-0000-000051300000}"/>
    <cellStyle name="Normal 51 2 2 3 5 3" xfId="27467" xr:uid="{00000000-0005-0000-0000-00004B6B0000}"/>
    <cellStyle name="Normal 51 2 2 3 6" xfId="7348" xr:uid="{00000000-0005-0000-0000-0000B41C0000}"/>
    <cellStyle name="Normal 51 2 2 3 6 3" xfId="22450" xr:uid="{00000000-0005-0000-0000-0000B2570000}"/>
    <cellStyle name="Normal 51 2 2 3 8" xfId="17437" xr:uid="{00000000-0005-0000-0000-00001D440000}"/>
    <cellStyle name="Normal 51 2 2 4" xfId="2695" xr:uid="{00000000-0005-0000-0000-0000870A0000}"/>
    <cellStyle name="Normal 51 2 2 4 2" xfId="4385" xr:uid="{00000000-0005-0000-0000-000021110000}"/>
    <cellStyle name="Normal 51 2 2 4 2 2" xfId="14458" xr:uid="{00000000-0005-0000-0000-00007A380000}"/>
    <cellStyle name="Normal 51 2 2 4 2 2 3" xfId="29556" xr:uid="{00000000-0005-0000-0000-000074730000}"/>
    <cellStyle name="Normal 51 2 2 4 2 3" xfId="9438" xr:uid="{00000000-0005-0000-0000-0000DE240000}"/>
    <cellStyle name="Normal 51 2 2 4 2 3 3" xfId="24539" xr:uid="{00000000-0005-0000-0000-0000DB5F0000}"/>
    <cellStyle name="Normal 51 2 2 4 2 5" xfId="19526" xr:uid="{00000000-0005-0000-0000-0000464C0000}"/>
    <cellStyle name="Normal 51 2 2 4 3" xfId="6077" xr:uid="{00000000-0005-0000-0000-0000BD170000}"/>
    <cellStyle name="Normal 51 2 2 4 3 2" xfId="16129" xr:uid="{00000000-0005-0000-0000-0000013F0000}"/>
    <cellStyle name="Normal 51 2 2 4 3 3" xfId="11109" xr:uid="{00000000-0005-0000-0000-0000652B0000}"/>
    <cellStyle name="Normal 51 2 2 4 3 3 3" xfId="26210" xr:uid="{00000000-0005-0000-0000-000062660000}"/>
    <cellStyle name="Normal 51 2 2 4 3 5" xfId="21197" xr:uid="{00000000-0005-0000-0000-0000CD520000}"/>
    <cellStyle name="Normal 51 2 2 4 4" xfId="12787" xr:uid="{00000000-0005-0000-0000-0000F3310000}"/>
    <cellStyle name="Normal 51 2 2 4 4 3" xfId="27885" xr:uid="{00000000-0005-0000-0000-0000ED6C0000}"/>
    <cellStyle name="Normal 51 2 2 4 5" xfId="7766" xr:uid="{00000000-0005-0000-0000-0000561E0000}"/>
    <cellStyle name="Normal 51 2 2 4 5 3" xfId="22868" xr:uid="{00000000-0005-0000-0000-000054590000}"/>
    <cellStyle name="Normal 51 2 2 4 7" xfId="17855" xr:uid="{00000000-0005-0000-0000-0000BF450000}"/>
    <cellStyle name="Normal 51 2 2 5" xfId="3548" xr:uid="{00000000-0005-0000-0000-0000DC0D0000}"/>
    <cellStyle name="Normal 51 2 2 5 2" xfId="13622" xr:uid="{00000000-0005-0000-0000-000036350000}"/>
    <cellStyle name="Normal 51 2 2 5 2 3" xfId="28720" xr:uid="{00000000-0005-0000-0000-000030700000}"/>
    <cellStyle name="Normal 51 2 2 5 3" xfId="8602" xr:uid="{00000000-0005-0000-0000-00009A210000}"/>
    <cellStyle name="Normal 51 2 2 5 3 3" xfId="23703" xr:uid="{00000000-0005-0000-0000-0000975C0000}"/>
    <cellStyle name="Normal 51 2 2 5 5" xfId="18690" xr:uid="{00000000-0005-0000-0000-000002490000}"/>
    <cellStyle name="Normal 51 2 2 6" xfId="5241" xr:uid="{00000000-0005-0000-0000-000079140000}"/>
    <cellStyle name="Normal 51 2 2 6 2" xfId="15293" xr:uid="{00000000-0005-0000-0000-0000BD3B0000}"/>
    <cellStyle name="Normal 51 2 2 6 2 3" xfId="30391" xr:uid="{00000000-0005-0000-0000-0000B7760000}"/>
    <cellStyle name="Normal 51 2 2 6 3" xfId="10273" xr:uid="{00000000-0005-0000-0000-000021280000}"/>
    <cellStyle name="Normal 51 2 2 6 3 3" xfId="25374" xr:uid="{00000000-0005-0000-0000-00001E630000}"/>
    <cellStyle name="Normal 51 2 2 6 5" xfId="20361" xr:uid="{00000000-0005-0000-0000-0000894F0000}"/>
    <cellStyle name="Normal 51 2 2 7" xfId="11951" xr:uid="{00000000-0005-0000-0000-0000AF2E0000}"/>
    <cellStyle name="Normal 51 2 2 7 3" xfId="27049" xr:uid="{00000000-0005-0000-0000-0000A9690000}"/>
    <cellStyle name="Normal 51 2 2 8" xfId="6930" xr:uid="{00000000-0005-0000-0000-0000121B0000}"/>
    <cellStyle name="Normal 51 2 2 8 3" xfId="22032" xr:uid="{00000000-0005-0000-0000-000010560000}"/>
    <cellStyle name="Normal 51 2 3" xfId="1957" xr:uid="{00000000-0005-0000-0000-0000A5070000}"/>
    <cellStyle name="Normal 51 2 3 2" xfId="2378" xr:uid="{00000000-0005-0000-0000-00004A090000}"/>
    <cellStyle name="Normal 51 2 3 2 2" xfId="3217" xr:uid="{00000000-0005-0000-0000-0000910C0000}"/>
    <cellStyle name="Normal 51 2 3 2 2 2" xfId="4907" xr:uid="{00000000-0005-0000-0000-00002B130000}"/>
    <cellStyle name="Normal 51 2 3 2 2 2 2" xfId="14980" xr:uid="{00000000-0005-0000-0000-0000843A0000}"/>
    <cellStyle name="Normal 51 2 3 2 2 2 2 3" xfId="30078" xr:uid="{00000000-0005-0000-0000-00007E750000}"/>
    <cellStyle name="Normal 51 2 3 2 2 2 3" xfId="9960" xr:uid="{00000000-0005-0000-0000-0000E8260000}"/>
    <cellStyle name="Normal 51 2 3 2 2 2 3 3" xfId="25061" xr:uid="{00000000-0005-0000-0000-0000E5610000}"/>
    <cellStyle name="Normal 51 2 3 2 2 2 5" xfId="20048" xr:uid="{00000000-0005-0000-0000-0000504E0000}"/>
    <cellStyle name="Normal 51 2 3 2 2 3" xfId="6599" xr:uid="{00000000-0005-0000-0000-0000C7190000}"/>
    <cellStyle name="Normal 51 2 3 2 2 3 2" xfId="16651" xr:uid="{00000000-0005-0000-0000-00000B410000}"/>
    <cellStyle name="Normal 51 2 3 2 2 3 3" xfId="11631" xr:uid="{00000000-0005-0000-0000-00006F2D0000}"/>
    <cellStyle name="Normal 51 2 3 2 2 3 3 3" xfId="26732" xr:uid="{00000000-0005-0000-0000-00006C680000}"/>
    <cellStyle name="Normal 51 2 3 2 2 3 5" xfId="21719" xr:uid="{00000000-0005-0000-0000-0000D7540000}"/>
    <cellStyle name="Normal 51 2 3 2 2 4" xfId="13309" xr:uid="{00000000-0005-0000-0000-0000FD330000}"/>
    <cellStyle name="Normal 51 2 3 2 2 4 3" xfId="28407" xr:uid="{00000000-0005-0000-0000-0000F76E0000}"/>
    <cellStyle name="Normal 51 2 3 2 2 5" xfId="8288" xr:uid="{00000000-0005-0000-0000-000060200000}"/>
    <cellStyle name="Normal 51 2 3 2 2 5 3" xfId="23390" xr:uid="{00000000-0005-0000-0000-00005E5B0000}"/>
    <cellStyle name="Normal 51 2 3 2 2 7" xfId="18377" xr:uid="{00000000-0005-0000-0000-0000C9470000}"/>
    <cellStyle name="Normal 51 2 3 2 3" xfId="4070" xr:uid="{00000000-0005-0000-0000-0000E60F0000}"/>
    <cellStyle name="Normal 51 2 3 2 3 2" xfId="14144" xr:uid="{00000000-0005-0000-0000-000040370000}"/>
    <cellStyle name="Normal 51 2 3 2 3 2 3" xfId="29242" xr:uid="{00000000-0005-0000-0000-00003A720000}"/>
    <cellStyle name="Normal 51 2 3 2 3 3" xfId="9124" xr:uid="{00000000-0005-0000-0000-0000A4230000}"/>
    <cellStyle name="Normal 51 2 3 2 3 3 3" xfId="24225" xr:uid="{00000000-0005-0000-0000-0000A15E0000}"/>
    <cellStyle name="Normal 51 2 3 2 3 5" xfId="19212" xr:uid="{00000000-0005-0000-0000-00000C4B0000}"/>
    <cellStyle name="Normal 51 2 3 2 4" xfId="5763" xr:uid="{00000000-0005-0000-0000-000083160000}"/>
    <cellStyle name="Normal 51 2 3 2 4 2" xfId="15815" xr:uid="{00000000-0005-0000-0000-0000C73D0000}"/>
    <cellStyle name="Normal 51 2 3 2 4 2 3" xfId="30913" xr:uid="{00000000-0005-0000-0000-0000C1780000}"/>
    <cellStyle name="Normal 51 2 3 2 4 3" xfId="10795" xr:uid="{00000000-0005-0000-0000-00002B2A0000}"/>
    <cellStyle name="Normal 51 2 3 2 4 3 3" xfId="25896" xr:uid="{00000000-0005-0000-0000-000028650000}"/>
    <cellStyle name="Normal 51 2 3 2 4 5" xfId="20883" xr:uid="{00000000-0005-0000-0000-000093510000}"/>
    <cellStyle name="Normal 51 2 3 2 5" xfId="12473" xr:uid="{00000000-0005-0000-0000-0000B9300000}"/>
    <cellStyle name="Normal 51 2 3 2 5 3" xfId="27571" xr:uid="{00000000-0005-0000-0000-0000B36B0000}"/>
    <cellStyle name="Normal 51 2 3 2 6" xfId="7452" xr:uid="{00000000-0005-0000-0000-00001C1D0000}"/>
    <cellStyle name="Normal 51 2 3 2 6 3" xfId="22554" xr:uid="{00000000-0005-0000-0000-00001A580000}"/>
    <cellStyle name="Normal 51 2 3 2 8" xfId="17541" xr:uid="{00000000-0005-0000-0000-000085440000}"/>
    <cellStyle name="Normal 51 2 3 3" xfId="2799" xr:uid="{00000000-0005-0000-0000-0000EF0A0000}"/>
    <cellStyle name="Normal 51 2 3 3 2" xfId="4489" xr:uid="{00000000-0005-0000-0000-000089110000}"/>
    <cellStyle name="Normal 51 2 3 3 2 2" xfId="14562" xr:uid="{00000000-0005-0000-0000-0000E2380000}"/>
    <cellStyle name="Normal 51 2 3 3 2 2 3" xfId="29660" xr:uid="{00000000-0005-0000-0000-0000DC730000}"/>
    <cellStyle name="Normal 51 2 3 3 2 3" xfId="9542" xr:uid="{00000000-0005-0000-0000-000046250000}"/>
    <cellStyle name="Normal 51 2 3 3 2 3 3" xfId="24643" xr:uid="{00000000-0005-0000-0000-000043600000}"/>
    <cellStyle name="Normal 51 2 3 3 2 5" xfId="19630" xr:uid="{00000000-0005-0000-0000-0000AE4C0000}"/>
    <cellStyle name="Normal 51 2 3 3 3" xfId="6181" xr:uid="{00000000-0005-0000-0000-000025180000}"/>
    <cellStyle name="Normal 51 2 3 3 3 2" xfId="16233" xr:uid="{00000000-0005-0000-0000-0000693F0000}"/>
    <cellStyle name="Normal 51 2 3 3 3 3" xfId="11213" xr:uid="{00000000-0005-0000-0000-0000CD2B0000}"/>
    <cellStyle name="Normal 51 2 3 3 3 3 3" xfId="26314" xr:uid="{00000000-0005-0000-0000-0000CA660000}"/>
    <cellStyle name="Normal 51 2 3 3 3 5" xfId="21301" xr:uid="{00000000-0005-0000-0000-000035530000}"/>
    <cellStyle name="Normal 51 2 3 3 4" xfId="12891" xr:uid="{00000000-0005-0000-0000-00005B320000}"/>
    <cellStyle name="Normal 51 2 3 3 4 3" xfId="27989" xr:uid="{00000000-0005-0000-0000-0000556D0000}"/>
    <cellStyle name="Normal 51 2 3 3 5" xfId="7870" xr:uid="{00000000-0005-0000-0000-0000BE1E0000}"/>
    <cellStyle name="Normal 51 2 3 3 5 3" xfId="22972" xr:uid="{00000000-0005-0000-0000-0000BC590000}"/>
    <cellStyle name="Normal 51 2 3 3 7" xfId="17959" xr:uid="{00000000-0005-0000-0000-000027460000}"/>
    <cellStyle name="Normal 51 2 3 4" xfId="3652" xr:uid="{00000000-0005-0000-0000-0000440E0000}"/>
    <cellStyle name="Normal 51 2 3 4 2" xfId="13726" xr:uid="{00000000-0005-0000-0000-00009E350000}"/>
    <cellStyle name="Normal 51 2 3 4 2 3" xfId="28824" xr:uid="{00000000-0005-0000-0000-000098700000}"/>
    <cellStyle name="Normal 51 2 3 4 3" xfId="8706" xr:uid="{00000000-0005-0000-0000-000002220000}"/>
    <cellStyle name="Normal 51 2 3 4 3 3" xfId="23807" xr:uid="{00000000-0005-0000-0000-0000FF5C0000}"/>
    <cellStyle name="Normal 51 2 3 4 5" xfId="18794" xr:uid="{00000000-0005-0000-0000-00006A490000}"/>
    <cellStyle name="Normal 51 2 3 5" xfId="5345" xr:uid="{00000000-0005-0000-0000-0000E1140000}"/>
    <cellStyle name="Normal 51 2 3 5 2" xfId="15397" xr:uid="{00000000-0005-0000-0000-0000253C0000}"/>
    <cellStyle name="Normal 51 2 3 5 2 3" xfId="30495" xr:uid="{00000000-0005-0000-0000-00001F770000}"/>
    <cellStyle name="Normal 51 2 3 5 3" xfId="10377" xr:uid="{00000000-0005-0000-0000-000089280000}"/>
    <cellStyle name="Normal 51 2 3 5 3 3" xfId="25478" xr:uid="{00000000-0005-0000-0000-000086630000}"/>
    <cellStyle name="Normal 51 2 3 5 5" xfId="20465" xr:uid="{00000000-0005-0000-0000-0000F14F0000}"/>
    <cellStyle name="Normal 51 2 3 6" xfId="12055" xr:uid="{00000000-0005-0000-0000-0000172F0000}"/>
    <cellStyle name="Normal 51 2 3 6 3" xfId="27153" xr:uid="{00000000-0005-0000-0000-0000116A0000}"/>
    <cellStyle name="Normal 51 2 3 7" xfId="7034" xr:uid="{00000000-0005-0000-0000-00007A1B0000}"/>
    <cellStyle name="Normal 51 2 3 7 3" xfId="22136" xr:uid="{00000000-0005-0000-0000-000078560000}"/>
    <cellStyle name="Normal 51 2 3 9" xfId="17123" xr:uid="{00000000-0005-0000-0000-0000E3420000}"/>
    <cellStyle name="Normal 51 2 4" xfId="2170" xr:uid="{00000000-0005-0000-0000-00007A080000}"/>
    <cellStyle name="Normal 51 2 4 2" xfId="3009" xr:uid="{00000000-0005-0000-0000-0000C10B0000}"/>
    <cellStyle name="Normal 51 2 4 2 2" xfId="4699" xr:uid="{00000000-0005-0000-0000-00005B120000}"/>
    <cellStyle name="Normal 51 2 4 2 2 2" xfId="14772" xr:uid="{00000000-0005-0000-0000-0000B4390000}"/>
    <cellStyle name="Normal 51 2 4 2 2 2 3" xfId="29870" xr:uid="{00000000-0005-0000-0000-0000AE740000}"/>
    <cellStyle name="Normal 51 2 4 2 2 3" xfId="9752" xr:uid="{00000000-0005-0000-0000-000018260000}"/>
    <cellStyle name="Normal 51 2 4 2 2 3 3" xfId="24853" xr:uid="{00000000-0005-0000-0000-000015610000}"/>
    <cellStyle name="Normal 51 2 4 2 2 5" xfId="19840" xr:uid="{00000000-0005-0000-0000-0000804D0000}"/>
    <cellStyle name="Normal 51 2 4 2 3" xfId="6391" xr:uid="{00000000-0005-0000-0000-0000F7180000}"/>
    <cellStyle name="Normal 51 2 4 2 3 2" xfId="16443" xr:uid="{00000000-0005-0000-0000-00003B400000}"/>
    <cellStyle name="Normal 51 2 4 2 3 3" xfId="11423" xr:uid="{00000000-0005-0000-0000-00009F2C0000}"/>
    <cellStyle name="Normal 51 2 4 2 3 3 3" xfId="26524" xr:uid="{00000000-0005-0000-0000-00009C670000}"/>
    <cellStyle name="Normal 51 2 4 2 3 5" xfId="21511" xr:uid="{00000000-0005-0000-0000-000007540000}"/>
    <cellStyle name="Normal 51 2 4 2 4" xfId="13101" xr:uid="{00000000-0005-0000-0000-00002D330000}"/>
    <cellStyle name="Normal 51 2 4 2 4 3" xfId="28199" xr:uid="{00000000-0005-0000-0000-0000276E0000}"/>
    <cellStyle name="Normal 51 2 4 2 5" xfId="8080" xr:uid="{00000000-0005-0000-0000-0000901F0000}"/>
    <cellStyle name="Normal 51 2 4 2 5 3" xfId="23182" xr:uid="{00000000-0005-0000-0000-00008E5A0000}"/>
    <cellStyle name="Normal 51 2 4 2 7" xfId="18169" xr:uid="{00000000-0005-0000-0000-0000F9460000}"/>
    <cellStyle name="Normal 51 2 4 3" xfId="3862" xr:uid="{00000000-0005-0000-0000-0000160F0000}"/>
    <cellStyle name="Normal 51 2 4 3 2" xfId="13936" xr:uid="{00000000-0005-0000-0000-000070360000}"/>
    <cellStyle name="Normal 51 2 4 3 2 3" xfId="29034" xr:uid="{00000000-0005-0000-0000-00006A710000}"/>
    <cellStyle name="Normal 51 2 4 3 3" xfId="8916" xr:uid="{00000000-0005-0000-0000-0000D4220000}"/>
    <cellStyle name="Normal 51 2 4 3 3 3" xfId="24017" xr:uid="{00000000-0005-0000-0000-0000D15D0000}"/>
    <cellStyle name="Normal 51 2 4 3 5" xfId="19004" xr:uid="{00000000-0005-0000-0000-00003C4A0000}"/>
    <cellStyle name="Normal 51 2 4 4" xfId="5555" xr:uid="{00000000-0005-0000-0000-0000B3150000}"/>
    <cellStyle name="Normal 51 2 4 4 2" xfId="15607" xr:uid="{00000000-0005-0000-0000-0000F73C0000}"/>
    <cellStyle name="Normal 51 2 4 4 2 3" xfId="30705" xr:uid="{00000000-0005-0000-0000-0000F1770000}"/>
    <cellStyle name="Normal 51 2 4 4 3" xfId="10587" xr:uid="{00000000-0005-0000-0000-00005B290000}"/>
    <cellStyle name="Normal 51 2 4 4 3 3" xfId="25688" xr:uid="{00000000-0005-0000-0000-000058640000}"/>
    <cellStyle name="Normal 51 2 4 4 5" xfId="20675" xr:uid="{00000000-0005-0000-0000-0000C3500000}"/>
    <cellStyle name="Normal 51 2 4 5" xfId="12265" xr:uid="{00000000-0005-0000-0000-0000E92F0000}"/>
    <cellStyle name="Normal 51 2 4 5 3" xfId="27363" xr:uid="{00000000-0005-0000-0000-0000E36A0000}"/>
    <cellStyle name="Normal 51 2 4 6" xfId="7244" xr:uid="{00000000-0005-0000-0000-00004C1C0000}"/>
    <cellStyle name="Normal 51 2 4 6 3" xfId="22346" xr:uid="{00000000-0005-0000-0000-00004A570000}"/>
    <cellStyle name="Normal 51 2 4 8" xfId="17333" xr:uid="{00000000-0005-0000-0000-0000B5430000}"/>
    <cellStyle name="Normal 51 2 5" xfId="2591" xr:uid="{00000000-0005-0000-0000-00001F0A0000}"/>
    <cellStyle name="Normal 51 2 5 2" xfId="4281" xr:uid="{00000000-0005-0000-0000-0000B9100000}"/>
    <cellStyle name="Normal 51 2 5 2 2" xfId="14354" xr:uid="{00000000-0005-0000-0000-000012380000}"/>
    <cellStyle name="Normal 51 2 5 2 2 3" xfId="29452" xr:uid="{00000000-0005-0000-0000-00000C730000}"/>
    <cellStyle name="Normal 51 2 5 2 3" xfId="9334" xr:uid="{00000000-0005-0000-0000-000076240000}"/>
    <cellStyle name="Normal 51 2 5 2 3 3" xfId="24435" xr:uid="{00000000-0005-0000-0000-0000735F0000}"/>
    <cellStyle name="Normal 51 2 5 2 5" xfId="19422" xr:uid="{00000000-0005-0000-0000-0000DE4B0000}"/>
    <cellStyle name="Normal 51 2 5 3" xfId="5973" xr:uid="{00000000-0005-0000-0000-000055170000}"/>
    <cellStyle name="Normal 51 2 5 3 2" xfId="16025" xr:uid="{00000000-0005-0000-0000-0000993E0000}"/>
    <cellStyle name="Normal 51 2 5 3 3" xfId="11005" xr:uid="{00000000-0005-0000-0000-0000FD2A0000}"/>
    <cellStyle name="Normal 51 2 5 3 3 3" xfId="26106" xr:uid="{00000000-0005-0000-0000-0000FA650000}"/>
    <cellStyle name="Normal 51 2 5 3 5" xfId="21093" xr:uid="{00000000-0005-0000-0000-000065520000}"/>
    <cellStyle name="Normal 51 2 5 4" xfId="12683" xr:uid="{00000000-0005-0000-0000-00008B310000}"/>
    <cellStyle name="Normal 51 2 5 4 3" xfId="27781" xr:uid="{00000000-0005-0000-0000-0000856C0000}"/>
    <cellStyle name="Normal 51 2 5 5" xfId="7662" xr:uid="{00000000-0005-0000-0000-0000EE1D0000}"/>
    <cellStyle name="Normal 51 2 5 5 3" xfId="22764" xr:uid="{00000000-0005-0000-0000-0000EC580000}"/>
    <cellStyle name="Normal 51 2 5 7" xfId="17751" xr:uid="{00000000-0005-0000-0000-000057450000}"/>
    <cellStyle name="Normal 51 2 6" xfId="3444" xr:uid="{00000000-0005-0000-0000-0000740D0000}"/>
    <cellStyle name="Normal 51 2 6 2" xfId="13518" xr:uid="{00000000-0005-0000-0000-0000CE340000}"/>
    <cellStyle name="Normal 51 2 6 2 3" xfId="28616" xr:uid="{00000000-0005-0000-0000-0000C86F0000}"/>
    <cellStyle name="Normal 51 2 6 3" xfId="8498" xr:uid="{00000000-0005-0000-0000-000032210000}"/>
    <cellStyle name="Normal 51 2 6 3 3" xfId="23599" xr:uid="{00000000-0005-0000-0000-00002F5C0000}"/>
    <cellStyle name="Normal 51 2 6 5" xfId="18586" xr:uid="{00000000-0005-0000-0000-00009A480000}"/>
    <cellStyle name="Normal 51 2 7" xfId="5137" xr:uid="{00000000-0005-0000-0000-000011140000}"/>
    <cellStyle name="Normal 51 2 7 2" xfId="15189" xr:uid="{00000000-0005-0000-0000-0000553B0000}"/>
    <cellStyle name="Normal 51 2 7 2 3" xfId="30287" xr:uid="{00000000-0005-0000-0000-00004F760000}"/>
    <cellStyle name="Normal 51 2 7 3" xfId="10169" xr:uid="{00000000-0005-0000-0000-0000B9270000}"/>
    <cellStyle name="Normal 51 2 7 3 3" xfId="25270" xr:uid="{00000000-0005-0000-0000-0000B6620000}"/>
    <cellStyle name="Normal 51 2 7 5" xfId="20257" xr:uid="{00000000-0005-0000-0000-0000214F0000}"/>
    <cellStyle name="Normal 51 2 8" xfId="11847" xr:uid="{00000000-0005-0000-0000-0000472E0000}"/>
    <cellStyle name="Normal 51 2 8 3" xfId="26945" xr:uid="{00000000-0005-0000-0000-000041690000}"/>
    <cellStyle name="Normal 51 2 9" xfId="6826" xr:uid="{00000000-0005-0000-0000-0000AA1A0000}"/>
    <cellStyle name="Normal 51 2 9 3" xfId="21928" xr:uid="{00000000-0005-0000-0000-0000A8550000}"/>
    <cellStyle name="Normal 51 3" xfId="1790" xr:uid="{00000000-0005-0000-0000-0000FE060000}"/>
    <cellStyle name="Normal 51 3 10" xfId="16967" xr:uid="{00000000-0005-0000-0000-000047420000}"/>
    <cellStyle name="Normal 51 3 2" xfId="2009" xr:uid="{00000000-0005-0000-0000-0000D9070000}"/>
    <cellStyle name="Normal 51 3 2 2" xfId="2430" xr:uid="{00000000-0005-0000-0000-00007E090000}"/>
    <cellStyle name="Normal 51 3 2 2 2" xfId="3269" xr:uid="{00000000-0005-0000-0000-0000C50C0000}"/>
    <cellStyle name="Normal 51 3 2 2 2 2" xfId="4959" xr:uid="{00000000-0005-0000-0000-00005F130000}"/>
    <cellStyle name="Normal 51 3 2 2 2 2 2" xfId="15032" xr:uid="{00000000-0005-0000-0000-0000B83A0000}"/>
    <cellStyle name="Normal 51 3 2 2 2 2 2 3" xfId="30130" xr:uid="{00000000-0005-0000-0000-0000B2750000}"/>
    <cellStyle name="Normal 51 3 2 2 2 2 3" xfId="10012" xr:uid="{00000000-0005-0000-0000-00001C270000}"/>
    <cellStyle name="Normal 51 3 2 2 2 2 3 3" xfId="25113" xr:uid="{00000000-0005-0000-0000-000019620000}"/>
    <cellStyle name="Normal 51 3 2 2 2 2 5" xfId="20100" xr:uid="{00000000-0005-0000-0000-0000844E0000}"/>
    <cellStyle name="Normal 51 3 2 2 2 3" xfId="6651" xr:uid="{00000000-0005-0000-0000-0000FB190000}"/>
    <cellStyle name="Normal 51 3 2 2 2 3 2" xfId="16703" xr:uid="{00000000-0005-0000-0000-00003F410000}"/>
    <cellStyle name="Normal 51 3 2 2 2 3 3" xfId="11683" xr:uid="{00000000-0005-0000-0000-0000A32D0000}"/>
    <cellStyle name="Normal 51 3 2 2 2 3 3 3" xfId="26784" xr:uid="{00000000-0005-0000-0000-0000A0680000}"/>
    <cellStyle name="Normal 51 3 2 2 2 3 5" xfId="21771" xr:uid="{00000000-0005-0000-0000-00000B550000}"/>
    <cellStyle name="Normal 51 3 2 2 2 4" xfId="13361" xr:uid="{00000000-0005-0000-0000-000031340000}"/>
    <cellStyle name="Normal 51 3 2 2 2 4 3" xfId="28459" xr:uid="{00000000-0005-0000-0000-00002B6F0000}"/>
    <cellStyle name="Normal 51 3 2 2 2 5" xfId="8340" xr:uid="{00000000-0005-0000-0000-000094200000}"/>
    <cellStyle name="Normal 51 3 2 2 2 5 3" xfId="23442" xr:uid="{00000000-0005-0000-0000-0000925B0000}"/>
    <cellStyle name="Normal 51 3 2 2 2 7" xfId="18429" xr:uid="{00000000-0005-0000-0000-0000FD470000}"/>
    <cellStyle name="Normal 51 3 2 2 3" xfId="4122" xr:uid="{00000000-0005-0000-0000-00001A100000}"/>
    <cellStyle name="Normal 51 3 2 2 3 2" xfId="14196" xr:uid="{00000000-0005-0000-0000-000074370000}"/>
    <cellStyle name="Normal 51 3 2 2 3 2 3" xfId="29294" xr:uid="{00000000-0005-0000-0000-00006E720000}"/>
    <cellStyle name="Normal 51 3 2 2 3 3" xfId="9176" xr:uid="{00000000-0005-0000-0000-0000D8230000}"/>
    <cellStyle name="Normal 51 3 2 2 3 3 3" xfId="24277" xr:uid="{00000000-0005-0000-0000-0000D55E0000}"/>
    <cellStyle name="Normal 51 3 2 2 3 5" xfId="19264" xr:uid="{00000000-0005-0000-0000-0000404B0000}"/>
    <cellStyle name="Normal 51 3 2 2 4" xfId="5815" xr:uid="{00000000-0005-0000-0000-0000B7160000}"/>
    <cellStyle name="Normal 51 3 2 2 4 2" xfId="15867" xr:uid="{00000000-0005-0000-0000-0000FB3D0000}"/>
    <cellStyle name="Normal 51 3 2 2 4 3" xfId="10847" xr:uid="{00000000-0005-0000-0000-00005F2A0000}"/>
    <cellStyle name="Normal 51 3 2 2 4 3 3" xfId="25948" xr:uid="{00000000-0005-0000-0000-00005C650000}"/>
    <cellStyle name="Normal 51 3 2 2 4 5" xfId="20935" xr:uid="{00000000-0005-0000-0000-0000C7510000}"/>
    <cellStyle name="Normal 51 3 2 2 5" xfId="12525" xr:uid="{00000000-0005-0000-0000-0000ED300000}"/>
    <cellStyle name="Normal 51 3 2 2 5 3" xfId="27623" xr:uid="{00000000-0005-0000-0000-0000E76B0000}"/>
    <cellStyle name="Normal 51 3 2 2 6" xfId="7504" xr:uid="{00000000-0005-0000-0000-0000501D0000}"/>
    <cellStyle name="Normal 51 3 2 2 6 3" xfId="22606" xr:uid="{00000000-0005-0000-0000-00004E580000}"/>
    <cellStyle name="Normal 51 3 2 2 8" xfId="17593" xr:uid="{00000000-0005-0000-0000-0000B9440000}"/>
    <cellStyle name="Normal 51 3 2 3" xfId="2851" xr:uid="{00000000-0005-0000-0000-0000230B0000}"/>
    <cellStyle name="Normal 51 3 2 3 2" xfId="4541" xr:uid="{00000000-0005-0000-0000-0000BD110000}"/>
    <cellStyle name="Normal 51 3 2 3 2 2" xfId="14614" xr:uid="{00000000-0005-0000-0000-000016390000}"/>
    <cellStyle name="Normal 51 3 2 3 2 2 3" xfId="29712" xr:uid="{00000000-0005-0000-0000-000010740000}"/>
    <cellStyle name="Normal 51 3 2 3 2 3" xfId="9594" xr:uid="{00000000-0005-0000-0000-00007A250000}"/>
    <cellStyle name="Normal 51 3 2 3 2 3 3" xfId="24695" xr:uid="{00000000-0005-0000-0000-000077600000}"/>
    <cellStyle name="Normal 51 3 2 3 2 5" xfId="19682" xr:uid="{00000000-0005-0000-0000-0000E24C0000}"/>
    <cellStyle name="Normal 51 3 2 3 3" xfId="6233" xr:uid="{00000000-0005-0000-0000-000059180000}"/>
    <cellStyle name="Normal 51 3 2 3 3 2" xfId="16285" xr:uid="{00000000-0005-0000-0000-00009D3F0000}"/>
    <cellStyle name="Normal 51 3 2 3 3 3" xfId="11265" xr:uid="{00000000-0005-0000-0000-0000012C0000}"/>
    <cellStyle name="Normal 51 3 2 3 3 3 3" xfId="26366" xr:uid="{00000000-0005-0000-0000-0000FE660000}"/>
    <cellStyle name="Normal 51 3 2 3 3 5" xfId="21353" xr:uid="{00000000-0005-0000-0000-000069530000}"/>
    <cellStyle name="Normal 51 3 2 3 4" xfId="12943" xr:uid="{00000000-0005-0000-0000-00008F320000}"/>
    <cellStyle name="Normal 51 3 2 3 4 3" xfId="28041" xr:uid="{00000000-0005-0000-0000-0000896D0000}"/>
    <cellStyle name="Normal 51 3 2 3 5" xfId="7922" xr:uid="{00000000-0005-0000-0000-0000F21E0000}"/>
    <cellStyle name="Normal 51 3 2 3 5 3" xfId="23024" xr:uid="{00000000-0005-0000-0000-0000F0590000}"/>
    <cellStyle name="Normal 51 3 2 3 7" xfId="18011" xr:uid="{00000000-0005-0000-0000-00005B460000}"/>
    <cellStyle name="Normal 51 3 2 4" xfId="3704" xr:uid="{00000000-0005-0000-0000-0000780E0000}"/>
    <cellStyle name="Normal 51 3 2 4 2" xfId="13778" xr:uid="{00000000-0005-0000-0000-0000D2350000}"/>
    <cellStyle name="Normal 51 3 2 4 2 3" xfId="28876" xr:uid="{00000000-0005-0000-0000-0000CC700000}"/>
    <cellStyle name="Normal 51 3 2 4 3" xfId="8758" xr:uid="{00000000-0005-0000-0000-000036220000}"/>
    <cellStyle name="Normal 51 3 2 4 3 3" xfId="23859" xr:uid="{00000000-0005-0000-0000-0000335D0000}"/>
    <cellStyle name="Normal 51 3 2 4 5" xfId="18846" xr:uid="{00000000-0005-0000-0000-00009E490000}"/>
    <cellStyle name="Normal 51 3 2 5" xfId="5397" xr:uid="{00000000-0005-0000-0000-000015150000}"/>
    <cellStyle name="Normal 51 3 2 5 2" xfId="15449" xr:uid="{00000000-0005-0000-0000-0000593C0000}"/>
    <cellStyle name="Normal 51 3 2 5 2 3" xfId="30547" xr:uid="{00000000-0005-0000-0000-000053770000}"/>
    <cellStyle name="Normal 51 3 2 5 3" xfId="10429" xr:uid="{00000000-0005-0000-0000-0000BD280000}"/>
    <cellStyle name="Normal 51 3 2 5 3 3" xfId="25530" xr:uid="{00000000-0005-0000-0000-0000BA630000}"/>
    <cellStyle name="Normal 51 3 2 5 5" xfId="20517" xr:uid="{00000000-0005-0000-0000-000025500000}"/>
    <cellStyle name="Normal 51 3 2 6" xfId="12107" xr:uid="{00000000-0005-0000-0000-00004B2F0000}"/>
    <cellStyle name="Normal 51 3 2 6 3" xfId="27205" xr:uid="{00000000-0005-0000-0000-0000456A0000}"/>
    <cellStyle name="Normal 51 3 2 7" xfId="7086" xr:uid="{00000000-0005-0000-0000-0000AE1B0000}"/>
    <cellStyle name="Normal 51 3 2 7 3" xfId="22188" xr:uid="{00000000-0005-0000-0000-0000AC560000}"/>
    <cellStyle name="Normal 51 3 2 9" xfId="17175" xr:uid="{00000000-0005-0000-0000-000017430000}"/>
    <cellStyle name="Normal 51 3 3" xfId="2222" xr:uid="{00000000-0005-0000-0000-0000AE080000}"/>
    <cellStyle name="Normal 51 3 3 2" xfId="3061" xr:uid="{00000000-0005-0000-0000-0000F50B0000}"/>
    <cellStyle name="Normal 51 3 3 2 2" xfId="4751" xr:uid="{00000000-0005-0000-0000-00008F120000}"/>
    <cellStyle name="Normal 51 3 3 2 2 2" xfId="14824" xr:uid="{00000000-0005-0000-0000-0000E8390000}"/>
    <cellStyle name="Normal 51 3 3 2 2 2 3" xfId="29922" xr:uid="{00000000-0005-0000-0000-0000E2740000}"/>
    <cellStyle name="Normal 51 3 3 2 2 3" xfId="9804" xr:uid="{00000000-0005-0000-0000-00004C260000}"/>
    <cellStyle name="Normal 51 3 3 2 2 3 3" xfId="24905" xr:uid="{00000000-0005-0000-0000-000049610000}"/>
    <cellStyle name="Normal 51 3 3 2 2 5" xfId="19892" xr:uid="{00000000-0005-0000-0000-0000B44D0000}"/>
    <cellStyle name="Normal 51 3 3 2 3" xfId="6443" xr:uid="{00000000-0005-0000-0000-00002B190000}"/>
    <cellStyle name="Normal 51 3 3 2 3 2" xfId="16495" xr:uid="{00000000-0005-0000-0000-00006F400000}"/>
    <cellStyle name="Normal 51 3 3 2 3 3" xfId="11475" xr:uid="{00000000-0005-0000-0000-0000D32C0000}"/>
    <cellStyle name="Normal 51 3 3 2 3 3 3" xfId="26576" xr:uid="{00000000-0005-0000-0000-0000D0670000}"/>
    <cellStyle name="Normal 51 3 3 2 3 5" xfId="21563" xr:uid="{00000000-0005-0000-0000-00003B540000}"/>
    <cellStyle name="Normal 51 3 3 2 4" xfId="13153" xr:uid="{00000000-0005-0000-0000-000061330000}"/>
    <cellStyle name="Normal 51 3 3 2 4 3" xfId="28251" xr:uid="{00000000-0005-0000-0000-00005B6E0000}"/>
    <cellStyle name="Normal 51 3 3 2 5" xfId="8132" xr:uid="{00000000-0005-0000-0000-0000C41F0000}"/>
    <cellStyle name="Normal 51 3 3 2 5 3" xfId="23234" xr:uid="{00000000-0005-0000-0000-0000C25A0000}"/>
    <cellStyle name="Normal 51 3 3 2 7" xfId="18221" xr:uid="{00000000-0005-0000-0000-00002D470000}"/>
    <cellStyle name="Normal 51 3 3 3" xfId="3914" xr:uid="{00000000-0005-0000-0000-00004A0F0000}"/>
    <cellStyle name="Normal 51 3 3 3 2" xfId="13988" xr:uid="{00000000-0005-0000-0000-0000A4360000}"/>
    <cellStyle name="Normal 51 3 3 3 2 3" xfId="29086" xr:uid="{00000000-0005-0000-0000-00009E710000}"/>
    <cellStyle name="Normal 51 3 3 3 3" xfId="8968" xr:uid="{00000000-0005-0000-0000-000008230000}"/>
    <cellStyle name="Normal 51 3 3 3 3 3" xfId="24069" xr:uid="{00000000-0005-0000-0000-0000055E0000}"/>
    <cellStyle name="Normal 51 3 3 3 5" xfId="19056" xr:uid="{00000000-0005-0000-0000-0000704A0000}"/>
    <cellStyle name="Normal 51 3 3 4" xfId="5607" xr:uid="{00000000-0005-0000-0000-0000E7150000}"/>
    <cellStyle name="Normal 51 3 3 4 2" xfId="15659" xr:uid="{00000000-0005-0000-0000-00002B3D0000}"/>
    <cellStyle name="Normal 51 3 3 4 2 3" xfId="30757" xr:uid="{00000000-0005-0000-0000-000025780000}"/>
    <cellStyle name="Normal 51 3 3 4 3" xfId="10639" xr:uid="{00000000-0005-0000-0000-00008F290000}"/>
    <cellStyle name="Normal 51 3 3 4 3 3" xfId="25740" xr:uid="{00000000-0005-0000-0000-00008C640000}"/>
    <cellStyle name="Normal 51 3 3 4 5" xfId="20727" xr:uid="{00000000-0005-0000-0000-0000F7500000}"/>
    <cellStyle name="Normal 51 3 3 5" xfId="12317" xr:uid="{00000000-0005-0000-0000-00001D300000}"/>
    <cellStyle name="Normal 51 3 3 5 3" xfId="27415" xr:uid="{00000000-0005-0000-0000-0000176B0000}"/>
    <cellStyle name="Normal 51 3 3 6" xfId="7296" xr:uid="{00000000-0005-0000-0000-0000801C0000}"/>
    <cellStyle name="Normal 51 3 3 6 3" xfId="22398" xr:uid="{00000000-0005-0000-0000-00007E570000}"/>
    <cellStyle name="Normal 51 3 3 8" xfId="17385" xr:uid="{00000000-0005-0000-0000-0000E9430000}"/>
    <cellStyle name="Normal 51 3 4" xfId="2643" xr:uid="{00000000-0005-0000-0000-0000530A0000}"/>
    <cellStyle name="Normal 51 3 4 2" xfId="4333" xr:uid="{00000000-0005-0000-0000-0000ED100000}"/>
    <cellStyle name="Normal 51 3 4 2 2" xfId="14406" xr:uid="{00000000-0005-0000-0000-000046380000}"/>
    <cellStyle name="Normal 51 3 4 2 2 3" xfId="29504" xr:uid="{00000000-0005-0000-0000-000040730000}"/>
    <cellStyle name="Normal 51 3 4 2 3" xfId="9386" xr:uid="{00000000-0005-0000-0000-0000AA240000}"/>
    <cellStyle name="Normal 51 3 4 2 3 3" xfId="24487" xr:uid="{00000000-0005-0000-0000-0000A75F0000}"/>
    <cellStyle name="Normal 51 3 4 2 5" xfId="19474" xr:uid="{00000000-0005-0000-0000-0000124C0000}"/>
    <cellStyle name="Normal 51 3 4 3" xfId="6025" xr:uid="{00000000-0005-0000-0000-000089170000}"/>
    <cellStyle name="Normal 51 3 4 3 2" xfId="16077" xr:uid="{00000000-0005-0000-0000-0000CD3E0000}"/>
    <cellStyle name="Normal 51 3 4 3 3" xfId="11057" xr:uid="{00000000-0005-0000-0000-0000312B0000}"/>
    <cellStyle name="Normal 51 3 4 3 3 3" xfId="26158" xr:uid="{00000000-0005-0000-0000-00002E660000}"/>
    <cellStyle name="Normal 51 3 4 3 5" xfId="21145" xr:uid="{00000000-0005-0000-0000-000099520000}"/>
    <cellStyle name="Normal 51 3 4 4" xfId="12735" xr:uid="{00000000-0005-0000-0000-0000BF310000}"/>
    <cellStyle name="Normal 51 3 4 4 3" xfId="27833" xr:uid="{00000000-0005-0000-0000-0000B96C0000}"/>
    <cellStyle name="Normal 51 3 4 5" xfId="7714" xr:uid="{00000000-0005-0000-0000-0000221E0000}"/>
    <cellStyle name="Normal 51 3 4 5 3" xfId="22816" xr:uid="{00000000-0005-0000-0000-000020590000}"/>
    <cellStyle name="Normal 51 3 4 7" xfId="17803" xr:uid="{00000000-0005-0000-0000-00008B450000}"/>
    <cellStyle name="Normal 51 3 5" xfId="3496" xr:uid="{00000000-0005-0000-0000-0000A80D0000}"/>
    <cellStyle name="Normal 51 3 5 2" xfId="13570" xr:uid="{00000000-0005-0000-0000-000002350000}"/>
    <cellStyle name="Normal 51 3 5 2 3" xfId="28668" xr:uid="{00000000-0005-0000-0000-0000FC6F0000}"/>
    <cellStyle name="Normal 51 3 5 3" xfId="8550" xr:uid="{00000000-0005-0000-0000-000066210000}"/>
    <cellStyle name="Normal 51 3 5 3 3" xfId="23651" xr:uid="{00000000-0005-0000-0000-0000635C0000}"/>
    <cellStyle name="Normal 51 3 5 5" xfId="18638" xr:uid="{00000000-0005-0000-0000-0000CE480000}"/>
    <cellStyle name="Normal 51 3 6" xfId="5189" xr:uid="{00000000-0005-0000-0000-000045140000}"/>
    <cellStyle name="Normal 51 3 6 2" xfId="15241" xr:uid="{00000000-0005-0000-0000-0000893B0000}"/>
    <cellStyle name="Normal 51 3 6 2 3" xfId="30339" xr:uid="{00000000-0005-0000-0000-000083760000}"/>
    <cellStyle name="Normal 51 3 6 3" xfId="10221" xr:uid="{00000000-0005-0000-0000-0000ED270000}"/>
    <cellStyle name="Normal 51 3 6 3 3" xfId="25322" xr:uid="{00000000-0005-0000-0000-0000EA620000}"/>
    <cellStyle name="Normal 51 3 6 5" xfId="20309" xr:uid="{00000000-0005-0000-0000-0000554F0000}"/>
    <cellStyle name="Normal 51 3 7" xfId="11899" xr:uid="{00000000-0005-0000-0000-00007B2E0000}"/>
    <cellStyle name="Normal 51 3 7 3" xfId="26997" xr:uid="{00000000-0005-0000-0000-000075690000}"/>
    <cellStyle name="Normal 51 3 8" xfId="6878" xr:uid="{00000000-0005-0000-0000-0000DE1A0000}"/>
    <cellStyle name="Normal 51 3 8 3" xfId="21980" xr:uid="{00000000-0005-0000-0000-0000DC550000}"/>
    <cellStyle name="Normal 51 4" xfId="1903" xr:uid="{00000000-0005-0000-0000-00006F070000}"/>
    <cellStyle name="Normal 51 4 2" xfId="2326" xr:uid="{00000000-0005-0000-0000-000016090000}"/>
    <cellStyle name="Normal 51 4 2 2" xfId="3165" xr:uid="{00000000-0005-0000-0000-00005D0C0000}"/>
    <cellStyle name="Normal 51 4 2 2 2" xfId="4855" xr:uid="{00000000-0005-0000-0000-0000F7120000}"/>
    <cellStyle name="Normal 51 4 2 2 2 2" xfId="14928" xr:uid="{00000000-0005-0000-0000-0000503A0000}"/>
    <cellStyle name="Normal 51 4 2 2 2 2 3" xfId="30026" xr:uid="{00000000-0005-0000-0000-00004A750000}"/>
    <cellStyle name="Normal 51 4 2 2 2 3" xfId="9908" xr:uid="{00000000-0005-0000-0000-0000B4260000}"/>
    <cellStyle name="Normal 51 4 2 2 2 3 3" xfId="25009" xr:uid="{00000000-0005-0000-0000-0000B1610000}"/>
    <cellStyle name="Normal 51 4 2 2 2 5" xfId="19996" xr:uid="{00000000-0005-0000-0000-00001C4E0000}"/>
    <cellStyle name="Normal 51 4 2 2 3" xfId="6547" xr:uid="{00000000-0005-0000-0000-000093190000}"/>
    <cellStyle name="Normal 51 4 2 2 3 2" xfId="16599" xr:uid="{00000000-0005-0000-0000-0000D7400000}"/>
    <cellStyle name="Normal 51 4 2 2 3 3" xfId="11579" xr:uid="{00000000-0005-0000-0000-00003B2D0000}"/>
    <cellStyle name="Normal 51 4 2 2 3 3 3" xfId="26680" xr:uid="{00000000-0005-0000-0000-000038680000}"/>
    <cellStyle name="Normal 51 4 2 2 3 5" xfId="21667" xr:uid="{00000000-0005-0000-0000-0000A3540000}"/>
    <cellStyle name="Normal 51 4 2 2 4" xfId="13257" xr:uid="{00000000-0005-0000-0000-0000C9330000}"/>
    <cellStyle name="Normal 51 4 2 2 4 3" xfId="28355" xr:uid="{00000000-0005-0000-0000-0000C36E0000}"/>
    <cellStyle name="Normal 51 4 2 2 5" xfId="8236" xr:uid="{00000000-0005-0000-0000-00002C200000}"/>
    <cellStyle name="Normal 51 4 2 2 5 3" xfId="23338" xr:uid="{00000000-0005-0000-0000-00002A5B0000}"/>
    <cellStyle name="Normal 51 4 2 2 7" xfId="18325" xr:uid="{00000000-0005-0000-0000-000095470000}"/>
    <cellStyle name="Normal 51 4 2 3" xfId="4018" xr:uid="{00000000-0005-0000-0000-0000B20F0000}"/>
    <cellStyle name="Normal 51 4 2 3 2" xfId="14092" xr:uid="{00000000-0005-0000-0000-00000C370000}"/>
    <cellStyle name="Normal 51 4 2 3 2 3" xfId="29190" xr:uid="{00000000-0005-0000-0000-000006720000}"/>
    <cellStyle name="Normal 51 4 2 3 3" xfId="9072" xr:uid="{00000000-0005-0000-0000-000070230000}"/>
    <cellStyle name="Normal 51 4 2 3 3 3" xfId="24173" xr:uid="{00000000-0005-0000-0000-00006D5E0000}"/>
    <cellStyle name="Normal 51 4 2 3 5" xfId="19160" xr:uid="{00000000-0005-0000-0000-0000D84A0000}"/>
    <cellStyle name="Normal 51 4 2 4" xfId="5711" xr:uid="{00000000-0005-0000-0000-00004F160000}"/>
    <cellStyle name="Normal 51 4 2 4 2" xfId="15763" xr:uid="{00000000-0005-0000-0000-0000933D0000}"/>
    <cellStyle name="Normal 51 4 2 4 2 3" xfId="30861" xr:uid="{00000000-0005-0000-0000-00008D780000}"/>
    <cellStyle name="Normal 51 4 2 4 3" xfId="10743" xr:uid="{00000000-0005-0000-0000-0000F7290000}"/>
    <cellStyle name="Normal 51 4 2 4 3 3" xfId="25844" xr:uid="{00000000-0005-0000-0000-0000F4640000}"/>
    <cellStyle name="Normal 51 4 2 4 5" xfId="20831" xr:uid="{00000000-0005-0000-0000-00005F510000}"/>
    <cellStyle name="Normal 51 4 2 5" xfId="12421" xr:uid="{00000000-0005-0000-0000-000085300000}"/>
    <cellStyle name="Normal 51 4 2 5 3" xfId="27519" xr:uid="{00000000-0005-0000-0000-00007F6B0000}"/>
    <cellStyle name="Normal 51 4 2 6" xfId="7400" xr:uid="{00000000-0005-0000-0000-0000E81C0000}"/>
    <cellStyle name="Normal 51 4 2 6 3" xfId="22502" xr:uid="{00000000-0005-0000-0000-0000E6570000}"/>
    <cellStyle name="Normal 51 4 2 8" xfId="17489" xr:uid="{00000000-0005-0000-0000-000051440000}"/>
    <cellStyle name="Normal 51 4 3" xfId="2747" xr:uid="{00000000-0005-0000-0000-0000BB0A0000}"/>
    <cellStyle name="Normal 51 4 3 2" xfId="4437" xr:uid="{00000000-0005-0000-0000-000055110000}"/>
    <cellStyle name="Normal 51 4 3 2 2" xfId="14510" xr:uid="{00000000-0005-0000-0000-0000AE380000}"/>
    <cellStyle name="Normal 51 4 3 2 2 3" xfId="29608" xr:uid="{00000000-0005-0000-0000-0000A8730000}"/>
    <cellStyle name="Normal 51 4 3 2 3" xfId="9490" xr:uid="{00000000-0005-0000-0000-000012250000}"/>
    <cellStyle name="Normal 51 4 3 2 3 3" xfId="24591" xr:uid="{00000000-0005-0000-0000-00000F600000}"/>
    <cellStyle name="Normal 51 4 3 2 5" xfId="19578" xr:uid="{00000000-0005-0000-0000-00007A4C0000}"/>
    <cellStyle name="Normal 51 4 3 3" xfId="6129" xr:uid="{00000000-0005-0000-0000-0000F1170000}"/>
    <cellStyle name="Normal 51 4 3 3 2" xfId="16181" xr:uid="{00000000-0005-0000-0000-0000353F0000}"/>
    <cellStyle name="Normal 51 4 3 3 3" xfId="11161" xr:uid="{00000000-0005-0000-0000-0000992B0000}"/>
    <cellStyle name="Normal 51 4 3 3 3 3" xfId="26262" xr:uid="{00000000-0005-0000-0000-000096660000}"/>
    <cellStyle name="Normal 51 4 3 3 5" xfId="21249" xr:uid="{00000000-0005-0000-0000-000001530000}"/>
    <cellStyle name="Normal 51 4 3 4" xfId="12839" xr:uid="{00000000-0005-0000-0000-000027320000}"/>
    <cellStyle name="Normal 51 4 3 4 3" xfId="27937" xr:uid="{00000000-0005-0000-0000-0000216D0000}"/>
    <cellStyle name="Normal 51 4 3 5" xfId="7818" xr:uid="{00000000-0005-0000-0000-00008A1E0000}"/>
    <cellStyle name="Normal 51 4 3 5 3" xfId="22920" xr:uid="{00000000-0005-0000-0000-000088590000}"/>
    <cellStyle name="Normal 51 4 3 7" xfId="17907" xr:uid="{00000000-0005-0000-0000-0000F3450000}"/>
    <cellStyle name="Normal 51 4 4" xfId="3600" xr:uid="{00000000-0005-0000-0000-0000100E0000}"/>
    <cellStyle name="Normal 51 4 4 2" xfId="13674" xr:uid="{00000000-0005-0000-0000-00006A350000}"/>
    <cellStyle name="Normal 51 4 4 2 3" xfId="28772" xr:uid="{00000000-0005-0000-0000-000064700000}"/>
    <cellStyle name="Normal 51 4 4 3" xfId="8654" xr:uid="{00000000-0005-0000-0000-0000CE210000}"/>
    <cellStyle name="Normal 51 4 4 3 3" xfId="23755" xr:uid="{00000000-0005-0000-0000-0000CB5C0000}"/>
    <cellStyle name="Normal 51 4 4 5" xfId="18742" xr:uid="{00000000-0005-0000-0000-000036490000}"/>
    <cellStyle name="Normal 51 4 5" xfId="5293" xr:uid="{00000000-0005-0000-0000-0000AD140000}"/>
    <cellStyle name="Normal 51 4 5 2" xfId="15345" xr:uid="{00000000-0005-0000-0000-0000F13B0000}"/>
    <cellStyle name="Normal 51 4 5 2 3" xfId="30443" xr:uid="{00000000-0005-0000-0000-0000EB760000}"/>
    <cellStyle name="Normal 51 4 5 3" xfId="10325" xr:uid="{00000000-0005-0000-0000-000055280000}"/>
    <cellStyle name="Normal 51 4 5 3 3" xfId="25426" xr:uid="{00000000-0005-0000-0000-000052630000}"/>
    <cellStyle name="Normal 51 4 5 5" xfId="20413" xr:uid="{00000000-0005-0000-0000-0000BD4F0000}"/>
    <cellStyle name="Normal 51 4 6" xfId="12003" xr:uid="{00000000-0005-0000-0000-0000E32E0000}"/>
    <cellStyle name="Normal 51 4 6 3" xfId="27101" xr:uid="{00000000-0005-0000-0000-0000DD690000}"/>
    <cellStyle name="Normal 51 4 7" xfId="6982" xr:uid="{00000000-0005-0000-0000-0000461B0000}"/>
    <cellStyle name="Normal 51 4 7 3" xfId="22084" xr:uid="{00000000-0005-0000-0000-000044560000}"/>
    <cellStyle name="Normal 51 4 9" xfId="17071" xr:uid="{00000000-0005-0000-0000-0000AF420000}"/>
    <cellStyle name="Normal 51 5" xfId="2116" xr:uid="{00000000-0005-0000-0000-000044080000}"/>
    <cellStyle name="Normal 51 5 2" xfId="2957" xr:uid="{00000000-0005-0000-0000-00008D0B0000}"/>
    <cellStyle name="Normal 51 5 2 2" xfId="4647" xr:uid="{00000000-0005-0000-0000-000027120000}"/>
    <cellStyle name="Normal 51 5 2 2 2" xfId="14720" xr:uid="{00000000-0005-0000-0000-000080390000}"/>
    <cellStyle name="Normal 51 5 2 2 2 3" xfId="29818" xr:uid="{00000000-0005-0000-0000-00007A740000}"/>
    <cellStyle name="Normal 51 5 2 2 3" xfId="9700" xr:uid="{00000000-0005-0000-0000-0000E4250000}"/>
    <cellStyle name="Normal 51 5 2 2 3 3" xfId="24801" xr:uid="{00000000-0005-0000-0000-0000E1600000}"/>
    <cellStyle name="Normal 51 5 2 2 5" xfId="19788" xr:uid="{00000000-0005-0000-0000-00004C4D0000}"/>
    <cellStyle name="Normal 51 5 2 3" xfId="6339" xr:uid="{00000000-0005-0000-0000-0000C3180000}"/>
    <cellStyle name="Normal 51 5 2 3 2" xfId="16391" xr:uid="{00000000-0005-0000-0000-000007400000}"/>
    <cellStyle name="Normal 51 5 2 3 3" xfId="11371" xr:uid="{00000000-0005-0000-0000-00006B2C0000}"/>
    <cellStyle name="Normal 51 5 2 3 3 3" xfId="26472" xr:uid="{00000000-0005-0000-0000-000068670000}"/>
    <cellStyle name="Normal 51 5 2 3 5" xfId="21459" xr:uid="{00000000-0005-0000-0000-0000D3530000}"/>
    <cellStyle name="Normal 51 5 2 4" xfId="13049" xr:uid="{00000000-0005-0000-0000-0000F9320000}"/>
    <cellStyle name="Normal 51 5 2 4 3" xfId="28147" xr:uid="{00000000-0005-0000-0000-0000F36D0000}"/>
    <cellStyle name="Normal 51 5 2 5" xfId="8028" xr:uid="{00000000-0005-0000-0000-00005C1F0000}"/>
    <cellStyle name="Normal 51 5 2 5 3" xfId="23130" xr:uid="{00000000-0005-0000-0000-00005A5A0000}"/>
    <cellStyle name="Normal 51 5 2 7" xfId="18117" xr:uid="{00000000-0005-0000-0000-0000C5460000}"/>
    <cellStyle name="Normal 51 5 3" xfId="3810" xr:uid="{00000000-0005-0000-0000-0000E20E0000}"/>
    <cellStyle name="Normal 51 5 3 2" xfId="13884" xr:uid="{00000000-0005-0000-0000-00003C360000}"/>
    <cellStyle name="Normal 51 5 3 2 3" xfId="28982" xr:uid="{00000000-0005-0000-0000-000036710000}"/>
    <cellStyle name="Normal 51 5 3 3" xfId="8864" xr:uid="{00000000-0005-0000-0000-0000A0220000}"/>
    <cellStyle name="Normal 51 5 3 3 3" xfId="23965" xr:uid="{00000000-0005-0000-0000-00009D5D0000}"/>
    <cellStyle name="Normal 51 5 3 5" xfId="18952" xr:uid="{00000000-0005-0000-0000-0000084A0000}"/>
    <cellStyle name="Normal 51 5 4" xfId="5503" xr:uid="{00000000-0005-0000-0000-00007F150000}"/>
    <cellStyle name="Normal 51 5 4 2" xfId="15555" xr:uid="{00000000-0005-0000-0000-0000C33C0000}"/>
    <cellStyle name="Normal 51 5 4 2 3" xfId="30653" xr:uid="{00000000-0005-0000-0000-0000BD770000}"/>
    <cellStyle name="Normal 51 5 4 3" xfId="10535" xr:uid="{00000000-0005-0000-0000-000027290000}"/>
    <cellStyle name="Normal 51 5 4 3 3" xfId="25636" xr:uid="{00000000-0005-0000-0000-000024640000}"/>
    <cellStyle name="Normal 51 5 4 5" xfId="20623" xr:uid="{00000000-0005-0000-0000-00008F500000}"/>
    <cellStyle name="Normal 51 5 5" xfId="12213" xr:uid="{00000000-0005-0000-0000-0000B52F0000}"/>
    <cellStyle name="Normal 51 5 5 3" xfId="27311" xr:uid="{00000000-0005-0000-0000-0000AF6A0000}"/>
    <cellStyle name="Normal 51 5 6" xfId="7192" xr:uid="{00000000-0005-0000-0000-0000181C0000}"/>
    <cellStyle name="Normal 51 5 6 3" xfId="22294" xr:uid="{00000000-0005-0000-0000-000016570000}"/>
    <cellStyle name="Normal 51 5 8" xfId="17281" xr:uid="{00000000-0005-0000-0000-000081430000}"/>
    <cellStyle name="Normal 51 6" xfId="2537" xr:uid="{00000000-0005-0000-0000-0000E9090000}"/>
    <cellStyle name="Normal 51 6 2" xfId="4229" xr:uid="{00000000-0005-0000-0000-000085100000}"/>
    <cellStyle name="Normal 51 6 2 2" xfId="14302" xr:uid="{00000000-0005-0000-0000-0000DE370000}"/>
    <cellStyle name="Normal 51 6 2 2 3" xfId="29400" xr:uid="{00000000-0005-0000-0000-0000D8720000}"/>
    <cellStyle name="Normal 51 6 2 3" xfId="9282" xr:uid="{00000000-0005-0000-0000-000042240000}"/>
    <cellStyle name="Normal 51 6 2 3 3" xfId="24383" xr:uid="{00000000-0005-0000-0000-00003F5F0000}"/>
    <cellStyle name="Normal 51 6 2 5" xfId="19370" xr:uid="{00000000-0005-0000-0000-0000AA4B0000}"/>
    <cellStyle name="Normal 51 6 3" xfId="5921" xr:uid="{00000000-0005-0000-0000-000021170000}"/>
    <cellStyle name="Normal 51 6 3 2" xfId="15973" xr:uid="{00000000-0005-0000-0000-0000653E0000}"/>
    <cellStyle name="Normal 51 6 3 3" xfId="10953" xr:uid="{00000000-0005-0000-0000-0000C92A0000}"/>
    <cellStyle name="Normal 51 6 3 3 3" xfId="26054" xr:uid="{00000000-0005-0000-0000-0000C6650000}"/>
    <cellStyle name="Normal 51 6 3 5" xfId="21041" xr:uid="{00000000-0005-0000-0000-000031520000}"/>
    <cellStyle name="Normal 51 6 4" xfId="12631" xr:uid="{00000000-0005-0000-0000-000057310000}"/>
    <cellStyle name="Normal 51 6 4 3" xfId="27729" xr:uid="{00000000-0005-0000-0000-0000516C0000}"/>
    <cellStyle name="Normal 51 6 5" xfId="7610" xr:uid="{00000000-0005-0000-0000-0000BA1D0000}"/>
    <cellStyle name="Normal 51 6 5 3" xfId="22712" xr:uid="{00000000-0005-0000-0000-0000B8580000}"/>
    <cellStyle name="Normal 51 6 7" xfId="17699" xr:uid="{00000000-0005-0000-0000-000023450000}"/>
    <cellStyle name="Normal 51 7" xfId="3388" xr:uid="{00000000-0005-0000-0000-00003C0D0000}"/>
    <cellStyle name="Normal 51 7 2" xfId="13466" xr:uid="{00000000-0005-0000-0000-00009A340000}"/>
    <cellStyle name="Normal 51 7 2 3" xfId="28564" xr:uid="{00000000-0005-0000-0000-0000946F0000}"/>
    <cellStyle name="Normal 51 7 3" xfId="8446" xr:uid="{00000000-0005-0000-0000-0000FE200000}"/>
    <cellStyle name="Normal 51 7 3 3" xfId="23547" xr:uid="{00000000-0005-0000-0000-0000FB5B0000}"/>
    <cellStyle name="Normal 51 7 5" xfId="18534" xr:uid="{00000000-0005-0000-0000-000066480000}"/>
    <cellStyle name="Normal 51 8" xfId="5082" xr:uid="{00000000-0005-0000-0000-0000DA130000}"/>
    <cellStyle name="Normal 51 8 2" xfId="15137" xr:uid="{00000000-0005-0000-0000-0000213B0000}"/>
    <cellStyle name="Normal 51 8 2 3" xfId="30235" xr:uid="{00000000-0005-0000-0000-00001B760000}"/>
    <cellStyle name="Normal 51 8 3" xfId="10117" xr:uid="{00000000-0005-0000-0000-000085270000}"/>
    <cellStyle name="Normal 51 8 3 3" xfId="25218" xr:uid="{00000000-0005-0000-0000-000082620000}"/>
    <cellStyle name="Normal 51 8 5" xfId="20205" xr:uid="{00000000-0005-0000-0000-0000ED4E0000}"/>
    <cellStyle name="Normal 51 9" xfId="11793" xr:uid="{00000000-0005-0000-0000-0000112E0000}"/>
    <cellStyle name="Normal 51 9 3" xfId="26893" xr:uid="{00000000-0005-0000-0000-00000D690000}"/>
    <cellStyle name="Normal 52" xfId="1452" xr:uid="{00000000-0005-0000-0000-0000AC050000}"/>
    <cellStyle name="Normal 52 10" xfId="6773" xr:uid="{00000000-0005-0000-0000-0000751A0000}"/>
    <cellStyle name="Normal 52 10 3" xfId="21877" xr:uid="{00000000-0005-0000-0000-000075550000}"/>
    <cellStyle name="Normal 52 12" xfId="16862" xr:uid="{00000000-0005-0000-0000-0000DE410000}"/>
    <cellStyle name="Normal 52 2" xfId="1737" xr:uid="{00000000-0005-0000-0000-0000C9060000}"/>
    <cellStyle name="Normal 52 2 11" xfId="16916" xr:uid="{00000000-0005-0000-0000-000014420000}"/>
    <cellStyle name="Normal 52 2 2" xfId="1845" xr:uid="{00000000-0005-0000-0000-000035070000}"/>
    <cellStyle name="Normal 52 2 2 10" xfId="17020" xr:uid="{00000000-0005-0000-0000-00007C420000}"/>
    <cellStyle name="Normal 52 2 2 2" xfId="2062" xr:uid="{00000000-0005-0000-0000-00000E080000}"/>
    <cellStyle name="Normal 52 2 2 2 2" xfId="2483" xr:uid="{00000000-0005-0000-0000-0000B3090000}"/>
    <cellStyle name="Normal 52 2 2 2 2 2" xfId="3322" xr:uid="{00000000-0005-0000-0000-0000FA0C0000}"/>
    <cellStyle name="Normal 52 2 2 2 2 2 2" xfId="5012" xr:uid="{00000000-0005-0000-0000-000094130000}"/>
    <cellStyle name="Normal 52 2 2 2 2 2 2 2" xfId="15085" xr:uid="{00000000-0005-0000-0000-0000ED3A0000}"/>
    <cellStyle name="Normal 52 2 2 2 2 2 2 2 3" xfId="30183" xr:uid="{00000000-0005-0000-0000-0000E7750000}"/>
    <cellStyle name="Normal 52 2 2 2 2 2 2 3" xfId="10065" xr:uid="{00000000-0005-0000-0000-000051270000}"/>
    <cellStyle name="Normal 52 2 2 2 2 2 2 3 3" xfId="25166" xr:uid="{00000000-0005-0000-0000-00004E620000}"/>
    <cellStyle name="Normal 52 2 2 2 2 2 2 5" xfId="20153" xr:uid="{00000000-0005-0000-0000-0000B94E0000}"/>
    <cellStyle name="Normal 52 2 2 2 2 2 3" xfId="6704" xr:uid="{00000000-0005-0000-0000-0000301A0000}"/>
    <cellStyle name="Normal 52 2 2 2 2 2 3 2" xfId="16756" xr:uid="{00000000-0005-0000-0000-000074410000}"/>
    <cellStyle name="Normal 52 2 2 2 2 2 3 3" xfId="11736" xr:uid="{00000000-0005-0000-0000-0000D82D0000}"/>
    <cellStyle name="Normal 52 2 2 2 2 2 3 3 3" xfId="26837" xr:uid="{00000000-0005-0000-0000-0000D5680000}"/>
    <cellStyle name="Normal 52 2 2 2 2 2 3 5" xfId="21824" xr:uid="{00000000-0005-0000-0000-000040550000}"/>
    <cellStyle name="Normal 52 2 2 2 2 2 4" xfId="13414" xr:uid="{00000000-0005-0000-0000-000066340000}"/>
    <cellStyle name="Normal 52 2 2 2 2 2 4 3" xfId="28512" xr:uid="{00000000-0005-0000-0000-0000606F0000}"/>
    <cellStyle name="Normal 52 2 2 2 2 2 5" xfId="8393" xr:uid="{00000000-0005-0000-0000-0000C9200000}"/>
    <cellStyle name="Normal 52 2 2 2 2 2 5 3" xfId="23495" xr:uid="{00000000-0005-0000-0000-0000C75B0000}"/>
    <cellStyle name="Normal 52 2 2 2 2 2 7" xfId="18482" xr:uid="{00000000-0005-0000-0000-000032480000}"/>
    <cellStyle name="Normal 52 2 2 2 2 3" xfId="4175" xr:uid="{00000000-0005-0000-0000-00004F100000}"/>
    <cellStyle name="Normal 52 2 2 2 2 3 2" xfId="14249" xr:uid="{00000000-0005-0000-0000-0000A9370000}"/>
    <cellStyle name="Normal 52 2 2 2 2 3 2 3" xfId="29347" xr:uid="{00000000-0005-0000-0000-0000A3720000}"/>
    <cellStyle name="Normal 52 2 2 2 2 3 3" xfId="9229" xr:uid="{00000000-0005-0000-0000-00000D240000}"/>
    <cellStyle name="Normal 52 2 2 2 2 3 3 3" xfId="24330" xr:uid="{00000000-0005-0000-0000-00000A5F0000}"/>
    <cellStyle name="Normal 52 2 2 2 2 3 5" xfId="19317" xr:uid="{00000000-0005-0000-0000-0000754B0000}"/>
    <cellStyle name="Normal 52 2 2 2 2 4" xfId="5868" xr:uid="{00000000-0005-0000-0000-0000EC160000}"/>
    <cellStyle name="Normal 52 2 2 2 2 4 2" xfId="15920" xr:uid="{00000000-0005-0000-0000-0000303E0000}"/>
    <cellStyle name="Normal 52 2 2 2 2 4 3" xfId="10900" xr:uid="{00000000-0005-0000-0000-0000942A0000}"/>
    <cellStyle name="Normal 52 2 2 2 2 4 3 3" xfId="26001" xr:uid="{00000000-0005-0000-0000-000091650000}"/>
    <cellStyle name="Normal 52 2 2 2 2 4 5" xfId="20988" xr:uid="{00000000-0005-0000-0000-0000FC510000}"/>
    <cellStyle name="Normal 52 2 2 2 2 5" xfId="12578" xr:uid="{00000000-0005-0000-0000-000022310000}"/>
    <cellStyle name="Normal 52 2 2 2 2 5 3" xfId="27676" xr:uid="{00000000-0005-0000-0000-00001C6C0000}"/>
    <cellStyle name="Normal 52 2 2 2 2 6" xfId="7557" xr:uid="{00000000-0005-0000-0000-0000851D0000}"/>
    <cellStyle name="Normal 52 2 2 2 2 6 3" xfId="22659" xr:uid="{00000000-0005-0000-0000-000083580000}"/>
    <cellStyle name="Normal 52 2 2 2 2 8" xfId="17646" xr:uid="{00000000-0005-0000-0000-0000EE440000}"/>
    <cellStyle name="Normal 52 2 2 2 3" xfId="2904" xr:uid="{00000000-0005-0000-0000-0000580B0000}"/>
    <cellStyle name="Normal 52 2 2 2 3 2" xfId="4594" xr:uid="{00000000-0005-0000-0000-0000F2110000}"/>
    <cellStyle name="Normal 52 2 2 2 3 2 2" xfId="14667" xr:uid="{00000000-0005-0000-0000-00004B390000}"/>
    <cellStyle name="Normal 52 2 2 2 3 2 2 3" xfId="29765" xr:uid="{00000000-0005-0000-0000-000045740000}"/>
    <cellStyle name="Normal 52 2 2 2 3 2 3" xfId="9647" xr:uid="{00000000-0005-0000-0000-0000AF250000}"/>
    <cellStyle name="Normal 52 2 2 2 3 2 3 3" xfId="24748" xr:uid="{00000000-0005-0000-0000-0000AC600000}"/>
    <cellStyle name="Normal 52 2 2 2 3 2 5" xfId="19735" xr:uid="{00000000-0005-0000-0000-0000174D0000}"/>
    <cellStyle name="Normal 52 2 2 2 3 3" xfId="6286" xr:uid="{00000000-0005-0000-0000-00008E180000}"/>
    <cellStyle name="Normal 52 2 2 2 3 3 2" xfId="16338" xr:uid="{00000000-0005-0000-0000-0000D23F0000}"/>
    <cellStyle name="Normal 52 2 2 2 3 3 3" xfId="11318" xr:uid="{00000000-0005-0000-0000-0000362C0000}"/>
    <cellStyle name="Normal 52 2 2 2 3 3 3 3" xfId="26419" xr:uid="{00000000-0005-0000-0000-000033670000}"/>
    <cellStyle name="Normal 52 2 2 2 3 3 5" xfId="21406" xr:uid="{00000000-0005-0000-0000-00009E530000}"/>
    <cellStyle name="Normal 52 2 2 2 3 4" xfId="12996" xr:uid="{00000000-0005-0000-0000-0000C4320000}"/>
    <cellStyle name="Normal 52 2 2 2 3 4 3" xfId="28094" xr:uid="{00000000-0005-0000-0000-0000BE6D0000}"/>
    <cellStyle name="Normal 52 2 2 2 3 5" xfId="7975" xr:uid="{00000000-0005-0000-0000-0000271F0000}"/>
    <cellStyle name="Normal 52 2 2 2 3 5 3" xfId="23077" xr:uid="{00000000-0005-0000-0000-0000255A0000}"/>
    <cellStyle name="Normal 52 2 2 2 3 7" xfId="18064" xr:uid="{00000000-0005-0000-0000-000090460000}"/>
    <cellStyle name="Normal 52 2 2 2 4" xfId="3757" xr:uid="{00000000-0005-0000-0000-0000AD0E0000}"/>
    <cellStyle name="Normal 52 2 2 2 4 2" xfId="13831" xr:uid="{00000000-0005-0000-0000-000007360000}"/>
    <cellStyle name="Normal 52 2 2 2 4 2 3" xfId="28929" xr:uid="{00000000-0005-0000-0000-000001710000}"/>
    <cellStyle name="Normal 52 2 2 2 4 3" xfId="8811" xr:uid="{00000000-0005-0000-0000-00006B220000}"/>
    <cellStyle name="Normal 52 2 2 2 4 3 3" xfId="23912" xr:uid="{00000000-0005-0000-0000-0000685D0000}"/>
    <cellStyle name="Normal 52 2 2 2 4 5" xfId="18899" xr:uid="{00000000-0005-0000-0000-0000D3490000}"/>
    <cellStyle name="Normal 52 2 2 2 5" xfId="5450" xr:uid="{00000000-0005-0000-0000-00004A150000}"/>
    <cellStyle name="Normal 52 2 2 2 5 2" xfId="15502" xr:uid="{00000000-0005-0000-0000-00008E3C0000}"/>
    <cellStyle name="Normal 52 2 2 2 5 2 3" xfId="30600" xr:uid="{00000000-0005-0000-0000-000088770000}"/>
    <cellStyle name="Normal 52 2 2 2 5 3" xfId="10482" xr:uid="{00000000-0005-0000-0000-0000F2280000}"/>
    <cellStyle name="Normal 52 2 2 2 5 3 3" xfId="25583" xr:uid="{00000000-0005-0000-0000-0000EF630000}"/>
    <cellStyle name="Normal 52 2 2 2 5 5" xfId="20570" xr:uid="{00000000-0005-0000-0000-00005A500000}"/>
    <cellStyle name="Normal 52 2 2 2 6" xfId="12160" xr:uid="{00000000-0005-0000-0000-0000802F0000}"/>
    <cellStyle name="Normal 52 2 2 2 6 3" xfId="27258" xr:uid="{00000000-0005-0000-0000-00007A6A0000}"/>
    <cellStyle name="Normal 52 2 2 2 7" xfId="7139" xr:uid="{00000000-0005-0000-0000-0000E31B0000}"/>
    <cellStyle name="Normal 52 2 2 2 7 3" xfId="22241" xr:uid="{00000000-0005-0000-0000-0000E1560000}"/>
    <cellStyle name="Normal 52 2 2 2 9" xfId="17228" xr:uid="{00000000-0005-0000-0000-00004C430000}"/>
    <cellStyle name="Normal 52 2 2 3" xfId="2275" xr:uid="{00000000-0005-0000-0000-0000E3080000}"/>
    <cellStyle name="Normal 52 2 2 3 2" xfId="3114" xr:uid="{00000000-0005-0000-0000-00002A0C0000}"/>
    <cellStyle name="Normal 52 2 2 3 2 2" xfId="4804" xr:uid="{00000000-0005-0000-0000-0000C4120000}"/>
    <cellStyle name="Normal 52 2 2 3 2 2 2" xfId="14877" xr:uid="{00000000-0005-0000-0000-00001D3A0000}"/>
    <cellStyle name="Normal 52 2 2 3 2 2 2 3" xfId="29975" xr:uid="{00000000-0005-0000-0000-000017750000}"/>
    <cellStyle name="Normal 52 2 2 3 2 2 3" xfId="9857" xr:uid="{00000000-0005-0000-0000-000081260000}"/>
    <cellStyle name="Normal 52 2 2 3 2 2 3 3" xfId="24958" xr:uid="{00000000-0005-0000-0000-00007E610000}"/>
    <cellStyle name="Normal 52 2 2 3 2 2 5" xfId="19945" xr:uid="{00000000-0005-0000-0000-0000E94D0000}"/>
    <cellStyle name="Normal 52 2 2 3 2 3" xfId="6496" xr:uid="{00000000-0005-0000-0000-000060190000}"/>
    <cellStyle name="Normal 52 2 2 3 2 3 2" xfId="16548" xr:uid="{00000000-0005-0000-0000-0000A4400000}"/>
    <cellStyle name="Normal 52 2 2 3 2 3 3" xfId="11528" xr:uid="{00000000-0005-0000-0000-0000082D0000}"/>
    <cellStyle name="Normal 52 2 2 3 2 3 3 3" xfId="26629" xr:uid="{00000000-0005-0000-0000-000005680000}"/>
    <cellStyle name="Normal 52 2 2 3 2 3 5" xfId="21616" xr:uid="{00000000-0005-0000-0000-000070540000}"/>
    <cellStyle name="Normal 52 2 2 3 2 4" xfId="13206" xr:uid="{00000000-0005-0000-0000-000096330000}"/>
    <cellStyle name="Normal 52 2 2 3 2 4 3" xfId="28304" xr:uid="{00000000-0005-0000-0000-0000906E0000}"/>
    <cellStyle name="Normal 52 2 2 3 2 5" xfId="8185" xr:uid="{00000000-0005-0000-0000-0000F91F0000}"/>
    <cellStyle name="Normal 52 2 2 3 2 5 3" xfId="23287" xr:uid="{00000000-0005-0000-0000-0000F75A0000}"/>
    <cellStyle name="Normal 52 2 2 3 2 7" xfId="18274" xr:uid="{00000000-0005-0000-0000-000062470000}"/>
    <cellStyle name="Normal 52 2 2 3 3" xfId="3967" xr:uid="{00000000-0005-0000-0000-00007F0F0000}"/>
    <cellStyle name="Normal 52 2 2 3 3 2" xfId="14041" xr:uid="{00000000-0005-0000-0000-0000D9360000}"/>
    <cellStyle name="Normal 52 2 2 3 3 2 3" xfId="29139" xr:uid="{00000000-0005-0000-0000-0000D3710000}"/>
    <cellStyle name="Normal 52 2 2 3 3 3" xfId="9021" xr:uid="{00000000-0005-0000-0000-00003D230000}"/>
    <cellStyle name="Normal 52 2 2 3 3 3 3" xfId="24122" xr:uid="{00000000-0005-0000-0000-00003A5E0000}"/>
    <cellStyle name="Normal 52 2 2 3 3 5" xfId="19109" xr:uid="{00000000-0005-0000-0000-0000A54A0000}"/>
    <cellStyle name="Normal 52 2 2 3 4" xfId="5660" xr:uid="{00000000-0005-0000-0000-00001C160000}"/>
    <cellStyle name="Normal 52 2 2 3 4 2" xfId="15712" xr:uid="{00000000-0005-0000-0000-0000603D0000}"/>
    <cellStyle name="Normal 52 2 2 3 4 2 3" xfId="30810" xr:uid="{00000000-0005-0000-0000-00005A780000}"/>
    <cellStyle name="Normal 52 2 2 3 4 3" xfId="10692" xr:uid="{00000000-0005-0000-0000-0000C4290000}"/>
    <cellStyle name="Normal 52 2 2 3 4 3 3" xfId="25793" xr:uid="{00000000-0005-0000-0000-0000C1640000}"/>
    <cellStyle name="Normal 52 2 2 3 4 5" xfId="20780" xr:uid="{00000000-0005-0000-0000-00002C510000}"/>
    <cellStyle name="Normal 52 2 2 3 5" xfId="12370" xr:uid="{00000000-0005-0000-0000-000052300000}"/>
    <cellStyle name="Normal 52 2 2 3 5 3" xfId="27468" xr:uid="{00000000-0005-0000-0000-00004C6B0000}"/>
    <cellStyle name="Normal 52 2 2 3 6" xfId="7349" xr:uid="{00000000-0005-0000-0000-0000B51C0000}"/>
    <cellStyle name="Normal 52 2 2 3 6 3" xfId="22451" xr:uid="{00000000-0005-0000-0000-0000B3570000}"/>
    <cellStyle name="Normal 52 2 2 3 8" xfId="17438" xr:uid="{00000000-0005-0000-0000-00001E440000}"/>
    <cellStyle name="Normal 52 2 2 4" xfId="2696" xr:uid="{00000000-0005-0000-0000-0000880A0000}"/>
    <cellStyle name="Normal 52 2 2 4 2" xfId="4386" xr:uid="{00000000-0005-0000-0000-000022110000}"/>
    <cellStyle name="Normal 52 2 2 4 2 2" xfId="14459" xr:uid="{00000000-0005-0000-0000-00007B380000}"/>
    <cellStyle name="Normal 52 2 2 4 2 2 3" xfId="29557" xr:uid="{00000000-0005-0000-0000-000075730000}"/>
    <cellStyle name="Normal 52 2 2 4 2 3" xfId="9439" xr:uid="{00000000-0005-0000-0000-0000DF240000}"/>
    <cellStyle name="Normal 52 2 2 4 2 3 3" xfId="24540" xr:uid="{00000000-0005-0000-0000-0000DC5F0000}"/>
    <cellStyle name="Normal 52 2 2 4 2 5" xfId="19527" xr:uid="{00000000-0005-0000-0000-0000474C0000}"/>
    <cellStyle name="Normal 52 2 2 4 3" xfId="6078" xr:uid="{00000000-0005-0000-0000-0000BE170000}"/>
    <cellStyle name="Normal 52 2 2 4 3 2" xfId="16130" xr:uid="{00000000-0005-0000-0000-0000023F0000}"/>
    <cellStyle name="Normal 52 2 2 4 3 3" xfId="11110" xr:uid="{00000000-0005-0000-0000-0000662B0000}"/>
    <cellStyle name="Normal 52 2 2 4 3 3 3" xfId="26211" xr:uid="{00000000-0005-0000-0000-000063660000}"/>
    <cellStyle name="Normal 52 2 2 4 3 5" xfId="21198" xr:uid="{00000000-0005-0000-0000-0000CE520000}"/>
    <cellStyle name="Normal 52 2 2 4 4" xfId="12788" xr:uid="{00000000-0005-0000-0000-0000F4310000}"/>
    <cellStyle name="Normal 52 2 2 4 4 3" xfId="27886" xr:uid="{00000000-0005-0000-0000-0000EE6C0000}"/>
    <cellStyle name="Normal 52 2 2 4 5" xfId="7767" xr:uid="{00000000-0005-0000-0000-0000571E0000}"/>
    <cellStyle name="Normal 52 2 2 4 5 3" xfId="22869" xr:uid="{00000000-0005-0000-0000-000055590000}"/>
    <cellStyle name="Normal 52 2 2 4 7" xfId="17856" xr:uid="{00000000-0005-0000-0000-0000C0450000}"/>
    <cellStyle name="Normal 52 2 2 5" xfId="3549" xr:uid="{00000000-0005-0000-0000-0000DD0D0000}"/>
    <cellStyle name="Normal 52 2 2 5 2" xfId="13623" xr:uid="{00000000-0005-0000-0000-000037350000}"/>
    <cellStyle name="Normal 52 2 2 5 2 3" xfId="28721" xr:uid="{00000000-0005-0000-0000-000031700000}"/>
    <cellStyle name="Normal 52 2 2 5 3" xfId="8603" xr:uid="{00000000-0005-0000-0000-00009B210000}"/>
    <cellStyle name="Normal 52 2 2 5 3 3" xfId="23704" xr:uid="{00000000-0005-0000-0000-0000985C0000}"/>
    <cellStyle name="Normal 52 2 2 5 5" xfId="18691" xr:uid="{00000000-0005-0000-0000-000003490000}"/>
    <cellStyle name="Normal 52 2 2 6" xfId="5242" xr:uid="{00000000-0005-0000-0000-00007A140000}"/>
    <cellStyle name="Normal 52 2 2 6 2" xfId="15294" xr:uid="{00000000-0005-0000-0000-0000BE3B0000}"/>
    <cellStyle name="Normal 52 2 2 6 2 3" xfId="30392" xr:uid="{00000000-0005-0000-0000-0000B8760000}"/>
    <cellStyle name="Normal 52 2 2 6 3" xfId="10274" xr:uid="{00000000-0005-0000-0000-000022280000}"/>
    <cellStyle name="Normal 52 2 2 6 3 3" xfId="25375" xr:uid="{00000000-0005-0000-0000-00001F630000}"/>
    <cellStyle name="Normal 52 2 2 6 5" xfId="20362" xr:uid="{00000000-0005-0000-0000-00008A4F0000}"/>
    <cellStyle name="Normal 52 2 2 7" xfId="11952" xr:uid="{00000000-0005-0000-0000-0000B02E0000}"/>
    <cellStyle name="Normal 52 2 2 7 3" xfId="27050" xr:uid="{00000000-0005-0000-0000-0000AA690000}"/>
    <cellStyle name="Normal 52 2 2 8" xfId="6931" xr:uid="{00000000-0005-0000-0000-0000131B0000}"/>
    <cellStyle name="Normal 52 2 2 8 3" xfId="22033" xr:uid="{00000000-0005-0000-0000-000011560000}"/>
    <cellStyle name="Normal 52 2 3" xfId="1958" xr:uid="{00000000-0005-0000-0000-0000A6070000}"/>
    <cellStyle name="Normal 52 2 3 2" xfId="2379" xr:uid="{00000000-0005-0000-0000-00004B090000}"/>
    <cellStyle name="Normal 52 2 3 2 2" xfId="3218" xr:uid="{00000000-0005-0000-0000-0000920C0000}"/>
    <cellStyle name="Normal 52 2 3 2 2 2" xfId="4908" xr:uid="{00000000-0005-0000-0000-00002C130000}"/>
    <cellStyle name="Normal 52 2 3 2 2 2 2" xfId="14981" xr:uid="{00000000-0005-0000-0000-0000853A0000}"/>
    <cellStyle name="Normal 52 2 3 2 2 2 2 3" xfId="30079" xr:uid="{00000000-0005-0000-0000-00007F750000}"/>
    <cellStyle name="Normal 52 2 3 2 2 2 3" xfId="9961" xr:uid="{00000000-0005-0000-0000-0000E9260000}"/>
    <cellStyle name="Normal 52 2 3 2 2 2 3 3" xfId="25062" xr:uid="{00000000-0005-0000-0000-0000E6610000}"/>
    <cellStyle name="Normal 52 2 3 2 2 2 5" xfId="20049" xr:uid="{00000000-0005-0000-0000-0000514E0000}"/>
    <cellStyle name="Normal 52 2 3 2 2 3" xfId="6600" xr:uid="{00000000-0005-0000-0000-0000C8190000}"/>
    <cellStyle name="Normal 52 2 3 2 2 3 2" xfId="16652" xr:uid="{00000000-0005-0000-0000-00000C410000}"/>
    <cellStyle name="Normal 52 2 3 2 2 3 3" xfId="11632" xr:uid="{00000000-0005-0000-0000-0000702D0000}"/>
    <cellStyle name="Normal 52 2 3 2 2 3 3 3" xfId="26733" xr:uid="{00000000-0005-0000-0000-00006D680000}"/>
    <cellStyle name="Normal 52 2 3 2 2 3 5" xfId="21720" xr:uid="{00000000-0005-0000-0000-0000D8540000}"/>
    <cellStyle name="Normal 52 2 3 2 2 4" xfId="13310" xr:uid="{00000000-0005-0000-0000-0000FE330000}"/>
    <cellStyle name="Normal 52 2 3 2 2 4 3" xfId="28408" xr:uid="{00000000-0005-0000-0000-0000F86E0000}"/>
    <cellStyle name="Normal 52 2 3 2 2 5" xfId="8289" xr:uid="{00000000-0005-0000-0000-000061200000}"/>
    <cellStyle name="Normal 52 2 3 2 2 5 3" xfId="23391" xr:uid="{00000000-0005-0000-0000-00005F5B0000}"/>
    <cellStyle name="Normal 52 2 3 2 2 7" xfId="18378" xr:uid="{00000000-0005-0000-0000-0000CA470000}"/>
    <cellStyle name="Normal 52 2 3 2 3" xfId="4071" xr:uid="{00000000-0005-0000-0000-0000E70F0000}"/>
    <cellStyle name="Normal 52 2 3 2 3 2" xfId="14145" xr:uid="{00000000-0005-0000-0000-000041370000}"/>
    <cellStyle name="Normal 52 2 3 2 3 2 3" xfId="29243" xr:uid="{00000000-0005-0000-0000-00003B720000}"/>
    <cellStyle name="Normal 52 2 3 2 3 3" xfId="9125" xr:uid="{00000000-0005-0000-0000-0000A5230000}"/>
    <cellStyle name="Normal 52 2 3 2 3 3 3" xfId="24226" xr:uid="{00000000-0005-0000-0000-0000A25E0000}"/>
    <cellStyle name="Normal 52 2 3 2 3 5" xfId="19213" xr:uid="{00000000-0005-0000-0000-00000D4B0000}"/>
    <cellStyle name="Normal 52 2 3 2 4" xfId="5764" xr:uid="{00000000-0005-0000-0000-000084160000}"/>
    <cellStyle name="Normal 52 2 3 2 4 2" xfId="15816" xr:uid="{00000000-0005-0000-0000-0000C83D0000}"/>
    <cellStyle name="Normal 52 2 3 2 4 2 3" xfId="30914" xr:uid="{00000000-0005-0000-0000-0000C2780000}"/>
    <cellStyle name="Normal 52 2 3 2 4 3" xfId="10796" xr:uid="{00000000-0005-0000-0000-00002C2A0000}"/>
    <cellStyle name="Normal 52 2 3 2 4 3 3" xfId="25897" xr:uid="{00000000-0005-0000-0000-000029650000}"/>
    <cellStyle name="Normal 52 2 3 2 4 5" xfId="20884" xr:uid="{00000000-0005-0000-0000-000094510000}"/>
    <cellStyle name="Normal 52 2 3 2 5" xfId="12474" xr:uid="{00000000-0005-0000-0000-0000BA300000}"/>
    <cellStyle name="Normal 52 2 3 2 5 3" xfId="27572" xr:uid="{00000000-0005-0000-0000-0000B46B0000}"/>
    <cellStyle name="Normal 52 2 3 2 6" xfId="7453" xr:uid="{00000000-0005-0000-0000-00001D1D0000}"/>
    <cellStyle name="Normal 52 2 3 2 6 3" xfId="22555" xr:uid="{00000000-0005-0000-0000-00001B580000}"/>
    <cellStyle name="Normal 52 2 3 2 8" xfId="17542" xr:uid="{00000000-0005-0000-0000-000086440000}"/>
    <cellStyle name="Normal 52 2 3 3" xfId="2800" xr:uid="{00000000-0005-0000-0000-0000F00A0000}"/>
    <cellStyle name="Normal 52 2 3 3 2" xfId="4490" xr:uid="{00000000-0005-0000-0000-00008A110000}"/>
    <cellStyle name="Normal 52 2 3 3 2 2" xfId="14563" xr:uid="{00000000-0005-0000-0000-0000E3380000}"/>
    <cellStyle name="Normal 52 2 3 3 2 2 3" xfId="29661" xr:uid="{00000000-0005-0000-0000-0000DD730000}"/>
    <cellStyle name="Normal 52 2 3 3 2 3" xfId="9543" xr:uid="{00000000-0005-0000-0000-000047250000}"/>
    <cellStyle name="Normal 52 2 3 3 2 3 3" xfId="24644" xr:uid="{00000000-0005-0000-0000-000044600000}"/>
    <cellStyle name="Normal 52 2 3 3 2 5" xfId="19631" xr:uid="{00000000-0005-0000-0000-0000AF4C0000}"/>
    <cellStyle name="Normal 52 2 3 3 3" xfId="6182" xr:uid="{00000000-0005-0000-0000-000026180000}"/>
    <cellStyle name="Normal 52 2 3 3 3 2" xfId="16234" xr:uid="{00000000-0005-0000-0000-00006A3F0000}"/>
    <cellStyle name="Normal 52 2 3 3 3 3" xfId="11214" xr:uid="{00000000-0005-0000-0000-0000CE2B0000}"/>
    <cellStyle name="Normal 52 2 3 3 3 3 3" xfId="26315" xr:uid="{00000000-0005-0000-0000-0000CB660000}"/>
    <cellStyle name="Normal 52 2 3 3 3 5" xfId="21302" xr:uid="{00000000-0005-0000-0000-000036530000}"/>
    <cellStyle name="Normal 52 2 3 3 4" xfId="12892" xr:uid="{00000000-0005-0000-0000-00005C320000}"/>
    <cellStyle name="Normal 52 2 3 3 4 3" xfId="27990" xr:uid="{00000000-0005-0000-0000-0000566D0000}"/>
    <cellStyle name="Normal 52 2 3 3 5" xfId="7871" xr:uid="{00000000-0005-0000-0000-0000BF1E0000}"/>
    <cellStyle name="Normal 52 2 3 3 5 3" xfId="22973" xr:uid="{00000000-0005-0000-0000-0000BD590000}"/>
    <cellStyle name="Normal 52 2 3 3 7" xfId="17960" xr:uid="{00000000-0005-0000-0000-000028460000}"/>
    <cellStyle name="Normal 52 2 3 4" xfId="3653" xr:uid="{00000000-0005-0000-0000-0000450E0000}"/>
    <cellStyle name="Normal 52 2 3 4 2" xfId="13727" xr:uid="{00000000-0005-0000-0000-00009F350000}"/>
    <cellStyle name="Normal 52 2 3 4 2 3" xfId="28825" xr:uid="{00000000-0005-0000-0000-000099700000}"/>
    <cellStyle name="Normal 52 2 3 4 3" xfId="8707" xr:uid="{00000000-0005-0000-0000-000003220000}"/>
    <cellStyle name="Normal 52 2 3 4 3 3" xfId="23808" xr:uid="{00000000-0005-0000-0000-0000005D0000}"/>
    <cellStyle name="Normal 52 2 3 4 5" xfId="18795" xr:uid="{00000000-0005-0000-0000-00006B490000}"/>
    <cellStyle name="Normal 52 2 3 5" xfId="5346" xr:uid="{00000000-0005-0000-0000-0000E2140000}"/>
    <cellStyle name="Normal 52 2 3 5 2" xfId="15398" xr:uid="{00000000-0005-0000-0000-0000263C0000}"/>
    <cellStyle name="Normal 52 2 3 5 2 3" xfId="30496" xr:uid="{00000000-0005-0000-0000-000020770000}"/>
    <cellStyle name="Normal 52 2 3 5 3" xfId="10378" xr:uid="{00000000-0005-0000-0000-00008A280000}"/>
    <cellStyle name="Normal 52 2 3 5 3 3" xfId="25479" xr:uid="{00000000-0005-0000-0000-000087630000}"/>
    <cellStyle name="Normal 52 2 3 5 5" xfId="20466" xr:uid="{00000000-0005-0000-0000-0000F24F0000}"/>
    <cellStyle name="Normal 52 2 3 6" xfId="12056" xr:uid="{00000000-0005-0000-0000-0000182F0000}"/>
    <cellStyle name="Normal 52 2 3 6 3" xfId="27154" xr:uid="{00000000-0005-0000-0000-0000126A0000}"/>
    <cellStyle name="Normal 52 2 3 7" xfId="7035" xr:uid="{00000000-0005-0000-0000-00007B1B0000}"/>
    <cellStyle name="Normal 52 2 3 7 3" xfId="22137" xr:uid="{00000000-0005-0000-0000-000079560000}"/>
    <cellStyle name="Normal 52 2 3 9" xfId="17124" xr:uid="{00000000-0005-0000-0000-0000E4420000}"/>
    <cellStyle name="Normal 52 2 4" xfId="2171" xr:uid="{00000000-0005-0000-0000-00007B080000}"/>
    <cellStyle name="Normal 52 2 4 2" xfId="3010" xr:uid="{00000000-0005-0000-0000-0000C20B0000}"/>
    <cellStyle name="Normal 52 2 4 2 2" xfId="4700" xr:uid="{00000000-0005-0000-0000-00005C120000}"/>
    <cellStyle name="Normal 52 2 4 2 2 2" xfId="14773" xr:uid="{00000000-0005-0000-0000-0000B5390000}"/>
    <cellStyle name="Normal 52 2 4 2 2 2 3" xfId="29871" xr:uid="{00000000-0005-0000-0000-0000AF740000}"/>
    <cellStyle name="Normal 52 2 4 2 2 3" xfId="9753" xr:uid="{00000000-0005-0000-0000-000019260000}"/>
    <cellStyle name="Normal 52 2 4 2 2 3 3" xfId="24854" xr:uid="{00000000-0005-0000-0000-000016610000}"/>
    <cellStyle name="Normal 52 2 4 2 2 5" xfId="19841" xr:uid="{00000000-0005-0000-0000-0000814D0000}"/>
    <cellStyle name="Normal 52 2 4 2 3" xfId="6392" xr:uid="{00000000-0005-0000-0000-0000F8180000}"/>
    <cellStyle name="Normal 52 2 4 2 3 2" xfId="16444" xr:uid="{00000000-0005-0000-0000-00003C400000}"/>
    <cellStyle name="Normal 52 2 4 2 3 3" xfId="11424" xr:uid="{00000000-0005-0000-0000-0000A02C0000}"/>
    <cellStyle name="Normal 52 2 4 2 3 3 3" xfId="26525" xr:uid="{00000000-0005-0000-0000-00009D670000}"/>
    <cellStyle name="Normal 52 2 4 2 3 5" xfId="21512" xr:uid="{00000000-0005-0000-0000-000008540000}"/>
    <cellStyle name="Normal 52 2 4 2 4" xfId="13102" xr:uid="{00000000-0005-0000-0000-00002E330000}"/>
    <cellStyle name="Normal 52 2 4 2 4 3" xfId="28200" xr:uid="{00000000-0005-0000-0000-0000286E0000}"/>
    <cellStyle name="Normal 52 2 4 2 5" xfId="8081" xr:uid="{00000000-0005-0000-0000-0000911F0000}"/>
    <cellStyle name="Normal 52 2 4 2 5 3" xfId="23183" xr:uid="{00000000-0005-0000-0000-00008F5A0000}"/>
    <cellStyle name="Normal 52 2 4 2 7" xfId="18170" xr:uid="{00000000-0005-0000-0000-0000FA460000}"/>
    <cellStyle name="Normal 52 2 4 3" xfId="3863" xr:uid="{00000000-0005-0000-0000-0000170F0000}"/>
    <cellStyle name="Normal 52 2 4 3 2" xfId="13937" xr:uid="{00000000-0005-0000-0000-000071360000}"/>
    <cellStyle name="Normal 52 2 4 3 2 3" xfId="29035" xr:uid="{00000000-0005-0000-0000-00006B710000}"/>
    <cellStyle name="Normal 52 2 4 3 3" xfId="8917" xr:uid="{00000000-0005-0000-0000-0000D5220000}"/>
    <cellStyle name="Normal 52 2 4 3 3 3" xfId="24018" xr:uid="{00000000-0005-0000-0000-0000D25D0000}"/>
    <cellStyle name="Normal 52 2 4 3 5" xfId="19005" xr:uid="{00000000-0005-0000-0000-00003D4A0000}"/>
    <cellStyle name="Normal 52 2 4 4" xfId="5556" xr:uid="{00000000-0005-0000-0000-0000B4150000}"/>
    <cellStyle name="Normal 52 2 4 4 2" xfId="15608" xr:uid="{00000000-0005-0000-0000-0000F83C0000}"/>
    <cellStyle name="Normal 52 2 4 4 2 3" xfId="30706" xr:uid="{00000000-0005-0000-0000-0000F2770000}"/>
    <cellStyle name="Normal 52 2 4 4 3" xfId="10588" xr:uid="{00000000-0005-0000-0000-00005C290000}"/>
    <cellStyle name="Normal 52 2 4 4 3 3" xfId="25689" xr:uid="{00000000-0005-0000-0000-000059640000}"/>
    <cellStyle name="Normal 52 2 4 4 5" xfId="20676" xr:uid="{00000000-0005-0000-0000-0000C4500000}"/>
    <cellStyle name="Normal 52 2 4 5" xfId="12266" xr:uid="{00000000-0005-0000-0000-0000EA2F0000}"/>
    <cellStyle name="Normal 52 2 4 5 3" xfId="27364" xr:uid="{00000000-0005-0000-0000-0000E46A0000}"/>
    <cellStyle name="Normal 52 2 4 6" xfId="7245" xr:uid="{00000000-0005-0000-0000-00004D1C0000}"/>
    <cellStyle name="Normal 52 2 4 6 3" xfId="22347" xr:uid="{00000000-0005-0000-0000-00004B570000}"/>
    <cellStyle name="Normal 52 2 4 8" xfId="17334" xr:uid="{00000000-0005-0000-0000-0000B6430000}"/>
    <cellStyle name="Normal 52 2 5" xfId="2592" xr:uid="{00000000-0005-0000-0000-0000200A0000}"/>
    <cellStyle name="Normal 52 2 5 2" xfId="4282" xr:uid="{00000000-0005-0000-0000-0000BA100000}"/>
    <cellStyle name="Normal 52 2 5 2 2" xfId="14355" xr:uid="{00000000-0005-0000-0000-000013380000}"/>
    <cellStyle name="Normal 52 2 5 2 2 3" xfId="29453" xr:uid="{00000000-0005-0000-0000-00000D730000}"/>
    <cellStyle name="Normal 52 2 5 2 3" xfId="9335" xr:uid="{00000000-0005-0000-0000-000077240000}"/>
    <cellStyle name="Normal 52 2 5 2 3 3" xfId="24436" xr:uid="{00000000-0005-0000-0000-0000745F0000}"/>
    <cellStyle name="Normal 52 2 5 2 5" xfId="19423" xr:uid="{00000000-0005-0000-0000-0000DF4B0000}"/>
    <cellStyle name="Normal 52 2 5 3" xfId="5974" xr:uid="{00000000-0005-0000-0000-000056170000}"/>
    <cellStyle name="Normal 52 2 5 3 2" xfId="16026" xr:uid="{00000000-0005-0000-0000-00009A3E0000}"/>
    <cellStyle name="Normal 52 2 5 3 3" xfId="11006" xr:uid="{00000000-0005-0000-0000-0000FE2A0000}"/>
    <cellStyle name="Normal 52 2 5 3 3 3" xfId="26107" xr:uid="{00000000-0005-0000-0000-0000FB650000}"/>
    <cellStyle name="Normal 52 2 5 3 5" xfId="21094" xr:uid="{00000000-0005-0000-0000-000066520000}"/>
    <cellStyle name="Normal 52 2 5 4" xfId="12684" xr:uid="{00000000-0005-0000-0000-00008C310000}"/>
    <cellStyle name="Normal 52 2 5 4 3" xfId="27782" xr:uid="{00000000-0005-0000-0000-0000866C0000}"/>
    <cellStyle name="Normal 52 2 5 5" xfId="7663" xr:uid="{00000000-0005-0000-0000-0000EF1D0000}"/>
    <cellStyle name="Normal 52 2 5 5 3" xfId="22765" xr:uid="{00000000-0005-0000-0000-0000ED580000}"/>
    <cellStyle name="Normal 52 2 5 7" xfId="17752" xr:uid="{00000000-0005-0000-0000-000058450000}"/>
    <cellStyle name="Normal 52 2 6" xfId="3445" xr:uid="{00000000-0005-0000-0000-0000750D0000}"/>
    <cellStyle name="Normal 52 2 6 2" xfId="13519" xr:uid="{00000000-0005-0000-0000-0000CF340000}"/>
    <cellStyle name="Normal 52 2 6 2 3" xfId="28617" xr:uid="{00000000-0005-0000-0000-0000C96F0000}"/>
    <cellStyle name="Normal 52 2 6 3" xfId="8499" xr:uid="{00000000-0005-0000-0000-000033210000}"/>
    <cellStyle name="Normal 52 2 6 3 3" xfId="23600" xr:uid="{00000000-0005-0000-0000-0000305C0000}"/>
    <cellStyle name="Normal 52 2 6 5" xfId="18587" xr:uid="{00000000-0005-0000-0000-00009B480000}"/>
    <cellStyle name="Normal 52 2 7" xfId="5138" xr:uid="{00000000-0005-0000-0000-000012140000}"/>
    <cellStyle name="Normal 52 2 7 2" xfId="15190" xr:uid="{00000000-0005-0000-0000-0000563B0000}"/>
    <cellStyle name="Normal 52 2 7 2 3" xfId="30288" xr:uid="{00000000-0005-0000-0000-000050760000}"/>
    <cellStyle name="Normal 52 2 7 3" xfId="10170" xr:uid="{00000000-0005-0000-0000-0000BA270000}"/>
    <cellStyle name="Normal 52 2 7 3 3" xfId="25271" xr:uid="{00000000-0005-0000-0000-0000B7620000}"/>
    <cellStyle name="Normal 52 2 7 5" xfId="20258" xr:uid="{00000000-0005-0000-0000-0000224F0000}"/>
    <cellStyle name="Normal 52 2 8" xfId="11848" xr:uid="{00000000-0005-0000-0000-0000482E0000}"/>
    <cellStyle name="Normal 52 2 8 3" xfId="26946" xr:uid="{00000000-0005-0000-0000-000042690000}"/>
    <cellStyle name="Normal 52 2 9" xfId="6827" xr:uid="{00000000-0005-0000-0000-0000AB1A0000}"/>
    <cellStyle name="Normal 52 2 9 3" xfId="21929" xr:uid="{00000000-0005-0000-0000-0000A9550000}"/>
    <cellStyle name="Normal 52 3" xfId="1791" xr:uid="{00000000-0005-0000-0000-0000FF060000}"/>
    <cellStyle name="Normal 52 3 10" xfId="16968" xr:uid="{00000000-0005-0000-0000-000048420000}"/>
    <cellStyle name="Normal 52 3 2" xfId="2010" xr:uid="{00000000-0005-0000-0000-0000DA070000}"/>
    <cellStyle name="Normal 52 3 2 2" xfId="2431" xr:uid="{00000000-0005-0000-0000-00007F090000}"/>
    <cellStyle name="Normal 52 3 2 2 2" xfId="3270" xr:uid="{00000000-0005-0000-0000-0000C60C0000}"/>
    <cellStyle name="Normal 52 3 2 2 2 2" xfId="4960" xr:uid="{00000000-0005-0000-0000-000060130000}"/>
    <cellStyle name="Normal 52 3 2 2 2 2 2" xfId="15033" xr:uid="{00000000-0005-0000-0000-0000B93A0000}"/>
    <cellStyle name="Normal 52 3 2 2 2 2 2 3" xfId="30131" xr:uid="{00000000-0005-0000-0000-0000B3750000}"/>
    <cellStyle name="Normal 52 3 2 2 2 2 3" xfId="10013" xr:uid="{00000000-0005-0000-0000-00001D270000}"/>
    <cellStyle name="Normal 52 3 2 2 2 2 3 3" xfId="25114" xr:uid="{00000000-0005-0000-0000-00001A620000}"/>
    <cellStyle name="Normal 52 3 2 2 2 2 5" xfId="20101" xr:uid="{00000000-0005-0000-0000-0000854E0000}"/>
    <cellStyle name="Normal 52 3 2 2 2 3" xfId="6652" xr:uid="{00000000-0005-0000-0000-0000FC190000}"/>
    <cellStyle name="Normal 52 3 2 2 2 3 2" xfId="16704" xr:uid="{00000000-0005-0000-0000-000040410000}"/>
    <cellStyle name="Normal 52 3 2 2 2 3 3" xfId="11684" xr:uid="{00000000-0005-0000-0000-0000A42D0000}"/>
    <cellStyle name="Normal 52 3 2 2 2 3 3 3" xfId="26785" xr:uid="{00000000-0005-0000-0000-0000A1680000}"/>
    <cellStyle name="Normal 52 3 2 2 2 3 5" xfId="21772" xr:uid="{00000000-0005-0000-0000-00000C550000}"/>
    <cellStyle name="Normal 52 3 2 2 2 4" xfId="13362" xr:uid="{00000000-0005-0000-0000-000032340000}"/>
    <cellStyle name="Normal 52 3 2 2 2 4 3" xfId="28460" xr:uid="{00000000-0005-0000-0000-00002C6F0000}"/>
    <cellStyle name="Normal 52 3 2 2 2 5" xfId="8341" xr:uid="{00000000-0005-0000-0000-000095200000}"/>
    <cellStyle name="Normal 52 3 2 2 2 5 3" xfId="23443" xr:uid="{00000000-0005-0000-0000-0000935B0000}"/>
    <cellStyle name="Normal 52 3 2 2 2 7" xfId="18430" xr:uid="{00000000-0005-0000-0000-0000FE470000}"/>
    <cellStyle name="Normal 52 3 2 2 3" xfId="4123" xr:uid="{00000000-0005-0000-0000-00001B100000}"/>
    <cellStyle name="Normal 52 3 2 2 3 2" xfId="14197" xr:uid="{00000000-0005-0000-0000-000075370000}"/>
    <cellStyle name="Normal 52 3 2 2 3 2 3" xfId="29295" xr:uid="{00000000-0005-0000-0000-00006F720000}"/>
    <cellStyle name="Normal 52 3 2 2 3 3" xfId="9177" xr:uid="{00000000-0005-0000-0000-0000D9230000}"/>
    <cellStyle name="Normal 52 3 2 2 3 3 3" xfId="24278" xr:uid="{00000000-0005-0000-0000-0000D65E0000}"/>
    <cellStyle name="Normal 52 3 2 2 3 5" xfId="19265" xr:uid="{00000000-0005-0000-0000-0000414B0000}"/>
    <cellStyle name="Normal 52 3 2 2 4" xfId="5816" xr:uid="{00000000-0005-0000-0000-0000B8160000}"/>
    <cellStyle name="Normal 52 3 2 2 4 2" xfId="15868" xr:uid="{00000000-0005-0000-0000-0000FC3D0000}"/>
    <cellStyle name="Normal 52 3 2 2 4 3" xfId="10848" xr:uid="{00000000-0005-0000-0000-0000602A0000}"/>
    <cellStyle name="Normal 52 3 2 2 4 3 3" xfId="25949" xr:uid="{00000000-0005-0000-0000-00005D650000}"/>
    <cellStyle name="Normal 52 3 2 2 4 5" xfId="20936" xr:uid="{00000000-0005-0000-0000-0000C8510000}"/>
    <cellStyle name="Normal 52 3 2 2 5" xfId="12526" xr:uid="{00000000-0005-0000-0000-0000EE300000}"/>
    <cellStyle name="Normal 52 3 2 2 5 3" xfId="27624" xr:uid="{00000000-0005-0000-0000-0000E86B0000}"/>
    <cellStyle name="Normal 52 3 2 2 6" xfId="7505" xr:uid="{00000000-0005-0000-0000-0000511D0000}"/>
    <cellStyle name="Normal 52 3 2 2 6 3" xfId="22607" xr:uid="{00000000-0005-0000-0000-00004F580000}"/>
    <cellStyle name="Normal 52 3 2 2 8" xfId="17594" xr:uid="{00000000-0005-0000-0000-0000BA440000}"/>
    <cellStyle name="Normal 52 3 2 3" xfId="2852" xr:uid="{00000000-0005-0000-0000-0000240B0000}"/>
    <cellStyle name="Normal 52 3 2 3 2" xfId="4542" xr:uid="{00000000-0005-0000-0000-0000BE110000}"/>
    <cellStyle name="Normal 52 3 2 3 2 2" xfId="14615" xr:uid="{00000000-0005-0000-0000-000017390000}"/>
    <cellStyle name="Normal 52 3 2 3 2 2 3" xfId="29713" xr:uid="{00000000-0005-0000-0000-000011740000}"/>
    <cellStyle name="Normal 52 3 2 3 2 3" xfId="9595" xr:uid="{00000000-0005-0000-0000-00007B250000}"/>
    <cellStyle name="Normal 52 3 2 3 2 3 3" xfId="24696" xr:uid="{00000000-0005-0000-0000-000078600000}"/>
    <cellStyle name="Normal 52 3 2 3 2 5" xfId="19683" xr:uid="{00000000-0005-0000-0000-0000E34C0000}"/>
    <cellStyle name="Normal 52 3 2 3 3" xfId="6234" xr:uid="{00000000-0005-0000-0000-00005A180000}"/>
    <cellStyle name="Normal 52 3 2 3 3 2" xfId="16286" xr:uid="{00000000-0005-0000-0000-00009E3F0000}"/>
    <cellStyle name="Normal 52 3 2 3 3 3" xfId="11266" xr:uid="{00000000-0005-0000-0000-0000022C0000}"/>
    <cellStyle name="Normal 52 3 2 3 3 3 3" xfId="26367" xr:uid="{00000000-0005-0000-0000-0000FF660000}"/>
    <cellStyle name="Normal 52 3 2 3 3 5" xfId="21354" xr:uid="{00000000-0005-0000-0000-00006A530000}"/>
    <cellStyle name="Normal 52 3 2 3 4" xfId="12944" xr:uid="{00000000-0005-0000-0000-000090320000}"/>
    <cellStyle name="Normal 52 3 2 3 4 3" xfId="28042" xr:uid="{00000000-0005-0000-0000-00008A6D0000}"/>
    <cellStyle name="Normal 52 3 2 3 5" xfId="7923" xr:uid="{00000000-0005-0000-0000-0000F31E0000}"/>
    <cellStyle name="Normal 52 3 2 3 5 3" xfId="23025" xr:uid="{00000000-0005-0000-0000-0000F1590000}"/>
    <cellStyle name="Normal 52 3 2 3 7" xfId="18012" xr:uid="{00000000-0005-0000-0000-00005C460000}"/>
    <cellStyle name="Normal 52 3 2 4" xfId="3705" xr:uid="{00000000-0005-0000-0000-0000790E0000}"/>
    <cellStyle name="Normal 52 3 2 4 2" xfId="13779" xr:uid="{00000000-0005-0000-0000-0000D3350000}"/>
    <cellStyle name="Normal 52 3 2 4 2 3" xfId="28877" xr:uid="{00000000-0005-0000-0000-0000CD700000}"/>
    <cellStyle name="Normal 52 3 2 4 3" xfId="8759" xr:uid="{00000000-0005-0000-0000-000037220000}"/>
    <cellStyle name="Normal 52 3 2 4 3 3" xfId="23860" xr:uid="{00000000-0005-0000-0000-0000345D0000}"/>
    <cellStyle name="Normal 52 3 2 4 5" xfId="18847" xr:uid="{00000000-0005-0000-0000-00009F490000}"/>
    <cellStyle name="Normal 52 3 2 5" xfId="5398" xr:uid="{00000000-0005-0000-0000-000016150000}"/>
    <cellStyle name="Normal 52 3 2 5 2" xfId="15450" xr:uid="{00000000-0005-0000-0000-00005A3C0000}"/>
    <cellStyle name="Normal 52 3 2 5 2 3" xfId="30548" xr:uid="{00000000-0005-0000-0000-000054770000}"/>
    <cellStyle name="Normal 52 3 2 5 3" xfId="10430" xr:uid="{00000000-0005-0000-0000-0000BE280000}"/>
    <cellStyle name="Normal 52 3 2 5 3 3" xfId="25531" xr:uid="{00000000-0005-0000-0000-0000BB630000}"/>
    <cellStyle name="Normal 52 3 2 5 5" xfId="20518" xr:uid="{00000000-0005-0000-0000-000026500000}"/>
    <cellStyle name="Normal 52 3 2 6" xfId="12108" xr:uid="{00000000-0005-0000-0000-00004C2F0000}"/>
    <cellStyle name="Normal 52 3 2 6 3" xfId="27206" xr:uid="{00000000-0005-0000-0000-0000466A0000}"/>
    <cellStyle name="Normal 52 3 2 7" xfId="7087" xr:uid="{00000000-0005-0000-0000-0000AF1B0000}"/>
    <cellStyle name="Normal 52 3 2 7 3" xfId="22189" xr:uid="{00000000-0005-0000-0000-0000AD560000}"/>
    <cellStyle name="Normal 52 3 2 9" xfId="17176" xr:uid="{00000000-0005-0000-0000-000018430000}"/>
    <cellStyle name="Normal 52 3 3" xfId="2223" xr:uid="{00000000-0005-0000-0000-0000AF080000}"/>
    <cellStyle name="Normal 52 3 3 2" xfId="3062" xr:uid="{00000000-0005-0000-0000-0000F60B0000}"/>
    <cellStyle name="Normal 52 3 3 2 2" xfId="4752" xr:uid="{00000000-0005-0000-0000-000090120000}"/>
    <cellStyle name="Normal 52 3 3 2 2 2" xfId="14825" xr:uid="{00000000-0005-0000-0000-0000E9390000}"/>
    <cellStyle name="Normal 52 3 3 2 2 2 3" xfId="29923" xr:uid="{00000000-0005-0000-0000-0000E3740000}"/>
    <cellStyle name="Normal 52 3 3 2 2 3" xfId="9805" xr:uid="{00000000-0005-0000-0000-00004D260000}"/>
    <cellStyle name="Normal 52 3 3 2 2 3 3" xfId="24906" xr:uid="{00000000-0005-0000-0000-00004A610000}"/>
    <cellStyle name="Normal 52 3 3 2 2 5" xfId="19893" xr:uid="{00000000-0005-0000-0000-0000B54D0000}"/>
    <cellStyle name="Normal 52 3 3 2 3" xfId="6444" xr:uid="{00000000-0005-0000-0000-00002C190000}"/>
    <cellStyle name="Normal 52 3 3 2 3 2" xfId="16496" xr:uid="{00000000-0005-0000-0000-000070400000}"/>
    <cellStyle name="Normal 52 3 3 2 3 3" xfId="11476" xr:uid="{00000000-0005-0000-0000-0000D42C0000}"/>
    <cellStyle name="Normal 52 3 3 2 3 3 3" xfId="26577" xr:uid="{00000000-0005-0000-0000-0000D1670000}"/>
    <cellStyle name="Normal 52 3 3 2 3 5" xfId="21564" xr:uid="{00000000-0005-0000-0000-00003C540000}"/>
    <cellStyle name="Normal 52 3 3 2 4" xfId="13154" xr:uid="{00000000-0005-0000-0000-000062330000}"/>
    <cellStyle name="Normal 52 3 3 2 4 3" xfId="28252" xr:uid="{00000000-0005-0000-0000-00005C6E0000}"/>
    <cellStyle name="Normal 52 3 3 2 5" xfId="8133" xr:uid="{00000000-0005-0000-0000-0000C51F0000}"/>
    <cellStyle name="Normal 52 3 3 2 5 3" xfId="23235" xr:uid="{00000000-0005-0000-0000-0000C35A0000}"/>
    <cellStyle name="Normal 52 3 3 2 7" xfId="18222" xr:uid="{00000000-0005-0000-0000-00002E470000}"/>
    <cellStyle name="Normal 52 3 3 3" xfId="3915" xr:uid="{00000000-0005-0000-0000-00004B0F0000}"/>
    <cellStyle name="Normal 52 3 3 3 2" xfId="13989" xr:uid="{00000000-0005-0000-0000-0000A5360000}"/>
    <cellStyle name="Normal 52 3 3 3 2 3" xfId="29087" xr:uid="{00000000-0005-0000-0000-00009F710000}"/>
    <cellStyle name="Normal 52 3 3 3 3" xfId="8969" xr:uid="{00000000-0005-0000-0000-000009230000}"/>
    <cellStyle name="Normal 52 3 3 3 3 3" xfId="24070" xr:uid="{00000000-0005-0000-0000-0000065E0000}"/>
    <cellStyle name="Normal 52 3 3 3 5" xfId="19057" xr:uid="{00000000-0005-0000-0000-0000714A0000}"/>
    <cellStyle name="Normal 52 3 3 4" xfId="5608" xr:uid="{00000000-0005-0000-0000-0000E8150000}"/>
    <cellStyle name="Normal 52 3 3 4 2" xfId="15660" xr:uid="{00000000-0005-0000-0000-00002C3D0000}"/>
    <cellStyle name="Normal 52 3 3 4 2 3" xfId="30758" xr:uid="{00000000-0005-0000-0000-000026780000}"/>
    <cellStyle name="Normal 52 3 3 4 3" xfId="10640" xr:uid="{00000000-0005-0000-0000-000090290000}"/>
    <cellStyle name="Normal 52 3 3 4 3 3" xfId="25741" xr:uid="{00000000-0005-0000-0000-00008D640000}"/>
    <cellStyle name="Normal 52 3 3 4 5" xfId="20728" xr:uid="{00000000-0005-0000-0000-0000F8500000}"/>
    <cellStyle name="Normal 52 3 3 5" xfId="12318" xr:uid="{00000000-0005-0000-0000-00001E300000}"/>
    <cellStyle name="Normal 52 3 3 5 3" xfId="27416" xr:uid="{00000000-0005-0000-0000-0000186B0000}"/>
    <cellStyle name="Normal 52 3 3 6" xfId="7297" xr:uid="{00000000-0005-0000-0000-0000811C0000}"/>
    <cellStyle name="Normal 52 3 3 6 3" xfId="22399" xr:uid="{00000000-0005-0000-0000-00007F570000}"/>
    <cellStyle name="Normal 52 3 3 8" xfId="17386" xr:uid="{00000000-0005-0000-0000-0000EA430000}"/>
    <cellStyle name="Normal 52 3 4" xfId="2644" xr:uid="{00000000-0005-0000-0000-0000540A0000}"/>
    <cellStyle name="Normal 52 3 4 2" xfId="4334" xr:uid="{00000000-0005-0000-0000-0000EE100000}"/>
    <cellStyle name="Normal 52 3 4 2 2" xfId="14407" xr:uid="{00000000-0005-0000-0000-000047380000}"/>
    <cellStyle name="Normal 52 3 4 2 2 3" xfId="29505" xr:uid="{00000000-0005-0000-0000-000041730000}"/>
    <cellStyle name="Normal 52 3 4 2 3" xfId="9387" xr:uid="{00000000-0005-0000-0000-0000AB240000}"/>
    <cellStyle name="Normal 52 3 4 2 3 3" xfId="24488" xr:uid="{00000000-0005-0000-0000-0000A85F0000}"/>
    <cellStyle name="Normal 52 3 4 2 5" xfId="19475" xr:uid="{00000000-0005-0000-0000-0000134C0000}"/>
    <cellStyle name="Normal 52 3 4 3" xfId="6026" xr:uid="{00000000-0005-0000-0000-00008A170000}"/>
    <cellStyle name="Normal 52 3 4 3 2" xfId="16078" xr:uid="{00000000-0005-0000-0000-0000CE3E0000}"/>
    <cellStyle name="Normal 52 3 4 3 3" xfId="11058" xr:uid="{00000000-0005-0000-0000-0000322B0000}"/>
    <cellStyle name="Normal 52 3 4 3 3 3" xfId="26159" xr:uid="{00000000-0005-0000-0000-00002F660000}"/>
    <cellStyle name="Normal 52 3 4 3 5" xfId="21146" xr:uid="{00000000-0005-0000-0000-00009A520000}"/>
    <cellStyle name="Normal 52 3 4 4" xfId="12736" xr:uid="{00000000-0005-0000-0000-0000C0310000}"/>
    <cellStyle name="Normal 52 3 4 4 3" xfId="27834" xr:uid="{00000000-0005-0000-0000-0000BA6C0000}"/>
    <cellStyle name="Normal 52 3 4 5" xfId="7715" xr:uid="{00000000-0005-0000-0000-0000231E0000}"/>
    <cellStyle name="Normal 52 3 4 5 3" xfId="22817" xr:uid="{00000000-0005-0000-0000-000021590000}"/>
    <cellStyle name="Normal 52 3 4 7" xfId="17804" xr:uid="{00000000-0005-0000-0000-00008C450000}"/>
    <cellStyle name="Normal 52 3 5" xfId="3497" xr:uid="{00000000-0005-0000-0000-0000A90D0000}"/>
    <cellStyle name="Normal 52 3 5 2" xfId="13571" xr:uid="{00000000-0005-0000-0000-000003350000}"/>
    <cellStyle name="Normal 52 3 5 2 3" xfId="28669" xr:uid="{00000000-0005-0000-0000-0000FD6F0000}"/>
    <cellStyle name="Normal 52 3 5 3" xfId="8551" xr:uid="{00000000-0005-0000-0000-000067210000}"/>
    <cellStyle name="Normal 52 3 5 3 3" xfId="23652" xr:uid="{00000000-0005-0000-0000-0000645C0000}"/>
    <cellStyle name="Normal 52 3 5 5" xfId="18639" xr:uid="{00000000-0005-0000-0000-0000CF480000}"/>
    <cellStyle name="Normal 52 3 6" xfId="5190" xr:uid="{00000000-0005-0000-0000-000046140000}"/>
    <cellStyle name="Normal 52 3 6 2" xfId="15242" xr:uid="{00000000-0005-0000-0000-00008A3B0000}"/>
    <cellStyle name="Normal 52 3 6 2 3" xfId="30340" xr:uid="{00000000-0005-0000-0000-000084760000}"/>
    <cellStyle name="Normal 52 3 6 3" xfId="10222" xr:uid="{00000000-0005-0000-0000-0000EE270000}"/>
    <cellStyle name="Normal 52 3 6 3 3" xfId="25323" xr:uid="{00000000-0005-0000-0000-0000EB620000}"/>
    <cellStyle name="Normal 52 3 6 5" xfId="20310" xr:uid="{00000000-0005-0000-0000-0000564F0000}"/>
    <cellStyle name="Normal 52 3 7" xfId="11900" xr:uid="{00000000-0005-0000-0000-00007C2E0000}"/>
    <cellStyle name="Normal 52 3 7 3" xfId="26998" xr:uid="{00000000-0005-0000-0000-000076690000}"/>
    <cellStyle name="Normal 52 3 8" xfId="6879" xr:uid="{00000000-0005-0000-0000-0000DF1A0000}"/>
    <cellStyle name="Normal 52 3 8 3" xfId="21981" xr:uid="{00000000-0005-0000-0000-0000DD550000}"/>
    <cellStyle name="Normal 52 4" xfId="1904" xr:uid="{00000000-0005-0000-0000-000070070000}"/>
    <cellStyle name="Normal 52 4 2" xfId="2327" xr:uid="{00000000-0005-0000-0000-000017090000}"/>
    <cellStyle name="Normal 52 4 2 2" xfId="3166" xr:uid="{00000000-0005-0000-0000-00005E0C0000}"/>
    <cellStyle name="Normal 52 4 2 2 2" xfId="4856" xr:uid="{00000000-0005-0000-0000-0000F8120000}"/>
    <cellStyle name="Normal 52 4 2 2 2 2" xfId="14929" xr:uid="{00000000-0005-0000-0000-0000513A0000}"/>
    <cellStyle name="Normal 52 4 2 2 2 2 3" xfId="30027" xr:uid="{00000000-0005-0000-0000-00004B750000}"/>
    <cellStyle name="Normal 52 4 2 2 2 3" xfId="9909" xr:uid="{00000000-0005-0000-0000-0000B5260000}"/>
    <cellStyle name="Normal 52 4 2 2 2 3 3" xfId="25010" xr:uid="{00000000-0005-0000-0000-0000B2610000}"/>
    <cellStyle name="Normal 52 4 2 2 2 5" xfId="19997" xr:uid="{00000000-0005-0000-0000-00001D4E0000}"/>
    <cellStyle name="Normal 52 4 2 2 3" xfId="6548" xr:uid="{00000000-0005-0000-0000-000094190000}"/>
    <cellStyle name="Normal 52 4 2 2 3 2" xfId="16600" xr:uid="{00000000-0005-0000-0000-0000D8400000}"/>
    <cellStyle name="Normal 52 4 2 2 3 3" xfId="11580" xr:uid="{00000000-0005-0000-0000-00003C2D0000}"/>
    <cellStyle name="Normal 52 4 2 2 3 3 3" xfId="26681" xr:uid="{00000000-0005-0000-0000-000039680000}"/>
    <cellStyle name="Normal 52 4 2 2 3 5" xfId="21668" xr:uid="{00000000-0005-0000-0000-0000A4540000}"/>
    <cellStyle name="Normal 52 4 2 2 4" xfId="13258" xr:uid="{00000000-0005-0000-0000-0000CA330000}"/>
    <cellStyle name="Normal 52 4 2 2 4 3" xfId="28356" xr:uid="{00000000-0005-0000-0000-0000C46E0000}"/>
    <cellStyle name="Normal 52 4 2 2 5" xfId="8237" xr:uid="{00000000-0005-0000-0000-00002D200000}"/>
    <cellStyle name="Normal 52 4 2 2 5 3" xfId="23339" xr:uid="{00000000-0005-0000-0000-00002B5B0000}"/>
    <cellStyle name="Normal 52 4 2 2 7" xfId="18326" xr:uid="{00000000-0005-0000-0000-000096470000}"/>
    <cellStyle name="Normal 52 4 2 3" xfId="4019" xr:uid="{00000000-0005-0000-0000-0000B30F0000}"/>
    <cellStyle name="Normal 52 4 2 3 2" xfId="14093" xr:uid="{00000000-0005-0000-0000-00000D370000}"/>
    <cellStyle name="Normal 52 4 2 3 2 3" xfId="29191" xr:uid="{00000000-0005-0000-0000-000007720000}"/>
    <cellStyle name="Normal 52 4 2 3 3" xfId="9073" xr:uid="{00000000-0005-0000-0000-000071230000}"/>
    <cellStyle name="Normal 52 4 2 3 3 3" xfId="24174" xr:uid="{00000000-0005-0000-0000-00006E5E0000}"/>
    <cellStyle name="Normal 52 4 2 3 5" xfId="19161" xr:uid="{00000000-0005-0000-0000-0000D94A0000}"/>
    <cellStyle name="Normal 52 4 2 4" xfId="5712" xr:uid="{00000000-0005-0000-0000-000050160000}"/>
    <cellStyle name="Normal 52 4 2 4 2" xfId="15764" xr:uid="{00000000-0005-0000-0000-0000943D0000}"/>
    <cellStyle name="Normal 52 4 2 4 2 3" xfId="30862" xr:uid="{00000000-0005-0000-0000-00008E780000}"/>
    <cellStyle name="Normal 52 4 2 4 3" xfId="10744" xr:uid="{00000000-0005-0000-0000-0000F8290000}"/>
    <cellStyle name="Normal 52 4 2 4 3 3" xfId="25845" xr:uid="{00000000-0005-0000-0000-0000F5640000}"/>
    <cellStyle name="Normal 52 4 2 4 5" xfId="20832" xr:uid="{00000000-0005-0000-0000-000060510000}"/>
    <cellStyle name="Normal 52 4 2 5" xfId="12422" xr:uid="{00000000-0005-0000-0000-000086300000}"/>
    <cellStyle name="Normal 52 4 2 5 3" xfId="27520" xr:uid="{00000000-0005-0000-0000-0000806B0000}"/>
    <cellStyle name="Normal 52 4 2 6" xfId="7401" xr:uid="{00000000-0005-0000-0000-0000E91C0000}"/>
    <cellStyle name="Normal 52 4 2 6 3" xfId="22503" xr:uid="{00000000-0005-0000-0000-0000E7570000}"/>
    <cellStyle name="Normal 52 4 2 8" xfId="17490" xr:uid="{00000000-0005-0000-0000-000052440000}"/>
    <cellStyle name="Normal 52 4 3" xfId="2748" xr:uid="{00000000-0005-0000-0000-0000BC0A0000}"/>
    <cellStyle name="Normal 52 4 3 2" xfId="4438" xr:uid="{00000000-0005-0000-0000-000056110000}"/>
    <cellStyle name="Normal 52 4 3 2 2" xfId="14511" xr:uid="{00000000-0005-0000-0000-0000AF380000}"/>
    <cellStyle name="Normal 52 4 3 2 2 3" xfId="29609" xr:uid="{00000000-0005-0000-0000-0000A9730000}"/>
    <cellStyle name="Normal 52 4 3 2 3" xfId="9491" xr:uid="{00000000-0005-0000-0000-000013250000}"/>
    <cellStyle name="Normal 52 4 3 2 3 3" xfId="24592" xr:uid="{00000000-0005-0000-0000-000010600000}"/>
    <cellStyle name="Normal 52 4 3 2 5" xfId="19579" xr:uid="{00000000-0005-0000-0000-00007B4C0000}"/>
    <cellStyle name="Normal 52 4 3 3" xfId="6130" xr:uid="{00000000-0005-0000-0000-0000F2170000}"/>
    <cellStyle name="Normal 52 4 3 3 2" xfId="16182" xr:uid="{00000000-0005-0000-0000-0000363F0000}"/>
    <cellStyle name="Normal 52 4 3 3 3" xfId="11162" xr:uid="{00000000-0005-0000-0000-00009A2B0000}"/>
    <cellStyle name="Normal 52 4 3 3 3 3" xfId="26263" xr:uid="{00000000-0005-0000-0000-000097660000}"/>
    <cellStyle name="Normal 52 4 3 3 5" xfId="21250" xr:uid="{00000000-0005-0000-0000-000002530000}"/>
    <cellStyle name="Normal 52 4 3 4" xfId="12840" xr:uid="{00000000-0005-0000-0000-000028320000}"/>
    <cellStyle name="Normal 52 4 3 4 3" xfId="27938" xr:uid="{00000000-0005-0000-0000-0000226D0000}"/>
    <cellStyle name="Normal 52 4 3 5" xfId="7819" xr:uid="{00000000-0005-0000-0000-00008B1E0000}"/>
    <cellStyle name="Normal 52 4 3 5 3" xfId="22921" xr:uid="{00000000-0005-0000-0000-000089590000}"/>
    <cellStyle name="Normal 52 4 3 7" xfId="17908" xr:uid="{00000000-0005-0000-0000-0000F4450000}"/>
    <cellStyle name="Normal 52 4 4" xfId="3601" xr:uid="{00000000-0005-0000-0000-0000110E0000}"/>
    <cellStyle name="Normal 52 4 4 2" xfId="13675" xr:uid="{00000000-0005-0000-0000-00006B350000}"/>
    <cellStyle name="Normal 52 4 4 2 3" xfId="28773" xr:uid="{00000000-0005-0000-0000-000065700000}"/>
    <cellStyle name="Normal 52 4 4 3" xfId="8655" xr:uid="{00000000-0005-0000-0000-0000CF210000}"/>
    <cellStyle name="Normal 52 4 4 3 3" xfId="23756" xr:uid="{00000000-0005-0000-0000-0000CC5C0000}"/>
    <cellStyle name="Normal 52 4 4 5" xfId="18743" xr:uid="{00000000-0005-0000-0000-000037490000}"/>
    <cellStyle name="Normal 52 4 5" xfId="5294" xr:uid="{00000000-0005-0000-0000-0000AE140000}"/>
    <cellStyle name="Normal 52 4 5 2" xfId="15346" xr:uid="{00000000-0005-0000-0000-0000F23B0000}"/>
    <cellStyle name="Normal 52 4 5 2 3" xfId="30444" xr:uid="{00000000-0005-0000-0000-0000EC760000}"/>
    <cellStyle name="Normal 52 4 5 3" xfId="10326" xr:uid="{00000000-0005-0000-0000-000056280000}"/>
    <cellStyle name="Normal 52 4 5 3 3" xfId="25427" xr:uid="{00000000-0005-0000-0000-000053630000}"/>
    <cellStyle name="Normal 52 4 5 5" xfId="20414" xr:uid="{00000000-0005-0000-0000-0000BE4F0000}"/>
    <cellStyle name="Normal 52 4 6" xfId="12004" xr:uid="{00000000-0005-0000-0000-0000E42E0000}"/>
    <cellStyle name="Normal 52 4 6 3" xfId="27102" xr:uid="{00000000-0005-0000-0000-0000DE690000}"/>
    <cellStyle name="Normal 52 4 7" xfId="6983" xr:uid="{00000000-0005-0000-0000-0000471B0000}"/>
    <cellStyle name="Normal 52 4 7 3" xfId="22085" xr:uid="{00000000-0005-0000-0000-000045560000}"/>
    <cellStyle name="Normal 52 4 9" xfId="17072" xr:uid="{00000000-0005-0000-0000-0000B0420000}"/>
    <cellStyle name="Normal 52 5" xfId="2117" xr:uid="{00000000-0005-0000-0000-000045080000}"/>
    <cellStyle name="Normal 52 5 2" xfId="2958" xr:uid="{00000000-0005-0000-0000-00008E0B0000}"/>
    <cellStyle name="Normal 52 5 2 2" xfId="4648" xr:uid="{00000000-0005-0000-0000-000028120000}"/>
    <cellStyle name="Normal 52 5 2 2 2" xfId="14721" xr:uid="{00000000-0005-0000-0000-000081390000}"/>
    <cellStyle name="Normal 52 5 2 2 2 3" xfId="29819" xr:uid="{00000000-0005-0000-0000-00007B740000}"/>
    <cellStyle name="Normal 52 5 2 2 3" xfId="9701" xr:uid="{00000000-0005-0000-0000-0000E5250000}"/>
    <cellStyle name="Normal 52 5 2 2 3 3" xfId="24802" xr:uid="{00000000-0005-0000-0000-0000E2600000}"/>
    <cellStyle name="Normal 52 5 2 2 5" xfId="19789" xr:uid="{00000000-0005-0000-0000-00004D4D0000}"/>
    <cellStyle name="Normal 52 5 2 3" xfId="6340" xr:uid="{00000000-0005-0000-0000-0000C4180000}"/>
    <cellStyle name="Normal 52 5 2 3 2" xfId="16392" xr:uid="{00000000-0005-0000-0000-000008400000}"/>
    <cellStyle name="Normal 52 5 2 3 3" xfId="11372" xr:uid="{00000000-0005-0000-0000-00006C2C0000}"/>
    <cellStyle name="Normal 52 5 2 3 3 3" xfId="26473" xr:uid="{00000000-0005-0000-0000-000069670000}"/>
    <cellStyle name="Normal 52 5 2 3 5" xfId="21460" xr:uid="{00000000-0005-0000-0000-0000D4530000}"/>
    <cellStyle name="Normal 52 5 2 4" xfId="13050" xr:uid="{00000000-0005-0000-0000-0000FA320000}"/>
    <cellStyle name="Normal 52 5 2 4 3" xfId="28148" xr:uid="{00000000-0005-0000-0000-0000F46D0000}"/>
    <cellStyle name="Normal 52 5 2 5" xfId="8029" xr:uid="{00000000-0005-0000-0000-00005D1F0000}"/>
    <cellStyle name="Normal 52 5 2 5 3" xfId="23131" xr:uid="{00000000-0005-0000-0000-00005B5A0000}"/>
    <cellStyle name="Normal 52 5 2 7" xfId="18118" xr:uid="{00000000-0005-0000-0000-0000C6460000}"/>
    <cellStyle name="Normal 52 5 3" xfId="3811" xr:uid="{00000000-0005-0000-0000-0000E30E0000}"/>
    <cellStyle name="Normal 52 5 3 2" xfId="13885" xr:uid="{00000000-0005-0000-0000-00003D360000}"/>
    <cellStyle name="Normal 52 5 3 2 3" xfId="28983" xr:uid="{00000000-0005-0000-0000-000037710000}"/>
    <cellStyle name="Normal 52 5 3 3" xfId="8865" xr:uid="{00000000-0005-0000-0000-0000A1220000}"/>
    <cellStyle name="Normal 52 5 3 3 3" xfId="23966" xr:uid="{00000000-0005-0000-0000-00009E5D0000}"/>
    <cellStyle name="Normal 52 5 3 5" xfId="18953" xr:uid="{00000000-0005-0000-0000-0000094A0000}"/>
    <cellStyle name="Normal 52 5 4" xfId="5504" xr:uid="{00000000-0005-0000-0000-000080150000}"/>
    <cellStyle name="Normal 52 5 4 2" xfId="15556" xr:uid="{00000000-0005-0000-0000-0000C43C0000}"/>
    <cellStyle name="Normal 52 5 4 2 3" xfId="30654" xr:uid="{00000000-0005-0000-0000-0000BE770000}"/>
    <cellStyle name="Normal 52 5 4 3" xfId="10536" xr:uid="{00000000-0005-0000-0000-000028290000}"/>
    <cellStyle name="Normal 52 5 4 3 3" xfId="25637" xr:uid="{00000000-0005-0000-0000-000025640000}"/>
    <cellStyle name="Normal 52 5 4 5" xfId="20624" xr:uid="{00000000-0005-0000-0000-000090500000}"/>
    <cellStyle name="Normal 52 5 5" xfId="12214" xr:uid="{00000000-0005-0000-0000-0000B62F0000}"/>
    <cellStyle name="Normal 52 5 5 3" xfId="27312" xr:uid="{00000000-0005-0000-0000-0000B06A0000}"/>
    <cellStyle name="Normal 52 5 6" xfId="7193" xr:uid="{00000000-0005-0000-0000-0000191C0000}"/>
    <cellStyle name="Normal 52 5 6 3" xfId="22295" xr:uid="{00000000-0005-0000-0000-000017570000}"/>
    <cellStyle name="Normal 52 5 8" xfId="17282" xr:uid="{00000000-0005-0000-0000-000082430000}"/>
    <cellStyle name="Normal 52 6" xfId="2538" xr:uid="{00000000-0005-0000-0000-0000EA090000}"/>
    <cellStyle name="Normal 52 6 2" xfId="4230" xr:uid="{00000000-0005-0000-0000-000086100000}"/>
    <cellStyle name="Normal 52 6 2 2" xfId="14303" xr:uid="{00000000-0005-0000-0000-0000DF370000}"/>
    <cellStyle name="Normal 52 6 2 2 3" xfId="29401" xr:uid="{00000000-0005-0000-0000-0000D9720000}"/>
    <cellStyle name="Normal 52 6 2 3" xfId="9283" xr:uid="{00000000-0005-0000-0000-000043240000}"/>
    <cellStyle name="Normal 52 6 2 3 3" xfId="24384" xr:uid="{00000000-0005-0000-0000-0000405F0000}"/>
    <cellStyle name="Normal 52 6 2 5" xfId="19371" xr:uid="{00000000-0005-0000-0000-0000AB4B0000}"/>
    <cellStyle name="Normal 52 6 3" xfId="5922" xr:uid="{00000000-0005-0000-0000-000022170000}"/>
    <cellStyle name="Normal 52 6 3 2" xfId="15974" xr:uid="{00000000-0005-0000-0000-0000663E0000}"/>
    <cellStyle name="Normal 52 6 3 3" xfId="10954" xr:uid="{00000000-0005-0000-0000-0000CA2A0000}"/>
    <cellStyle name="Normal 52 6 3 3 3" xfId="26055" xr:uid="{00000000-0005-0000-0000-0000C7650000}"/>
    <cellStyle name="Normal 52 6 3 5" xfId="21042" xr:uid="{00000000-0005-0000-0000-000032520000}"/>
    <cellStyle name="Normal 52 6 4" xfId="12632" xr:uid="{00000000-0005-0000-0000-000058310000}"/>
    <cellStyle name="Normal 52 6 4 3" xfId="27730" xr:uid="{00000000-0005-0000-0000-0000526C0000}"/>
    <cellStyle name="Normal 52 6 5" xfId="7611" xr:uid="{00000000-0005-0000-0000-0000BB1D0000}"/>
    <cellStyle name="Normal 52 6 5 3" xfId="22713" xr:uid="{00000000-0005-0000-0000-0000B9580000}"/>
    <cellStyle name="Normal 52 6 7" xfId="17700" xr:uid="{00000000-0005-0000-0000-000024450000}"/>
    <cellStyle name="Normal 52 7" xfId="3389" xr:uid="{00000000-0005-0000-0000-00003D0D0000}"/>
    <cellStyle name="Normal 52 7 2" xfId="13467" xr:uid="{00000000-0005-0000-0000-00009B340000}"/>
    <cellStyle name="Normal 52 7 2 3" xfId="28565" xr:uid="{00000000-0005-0000-0000-0000956F0000}"/>
    <cellStyle name="Normal 52 7 3" xfId="8447" xr:uid="{00000000-0005-0000-0000-0000FF200000}"/>
    <cellStyle name="Normal 52 7 3 3" xfId="23548" xr:uid="{00000000-0005-0000-0000-0000FC5B0000}"/>
    <cellStyle name="Normal 52 7 5" xfId="18535" xr:uid="{00000000-0005-0000-0000-000067480000}"/>
    <cellStyle name="Normal 52 8" xfId="5083" xr:uid="{00000000-0005-0000-0000-0000DB130000}"/>
    <cellStyle name="Normal 52 8 2" xfId="15138" xr:uid="{00000000-0005-0000-0000-0000223B0000}"/>
    <cellStyle name="Normal 52 8 2 3" xfId="30236" xr:uid="{00000000-0005-0000-0000-00001C760000}"/>
    <cellStyle name="Normal 52 8 3" xfId="10118" xr:uid="{00000000-0005-0000-0000-000086270000}"/>
    <cellStyle name="Normal 52 8 3 3" xfId="25219" xr:uid="{00000000-0005-0000-0000-000083620000}"/>
    <cellStyle name="Normal 52 8 5" xfId="20206" xr:uid="{00000000-0005-0000-0000-0000EE4E0000}"/>
    <cellStyle name="Normal 52 9" xfId="11794" xr:uid="{00000000-0005-0000-0000-0000122E0000}"/>
    <cellStyle name="Normal 52 9 3" xfId="26894" xr:uid="{00000000-0005-0000-0000-00000E690000}"/>
    <cellStyle name="Normal 53" xfId="1453" xr:uid="{00000000-0005-0000-0000-0000AD050000}"/>
    <cellStyle name="Normal 53 10" xfId="6774" xr:uid="{00000000-0005-0000-0000-0000761A0000}"/>
    <cellStyle name="Normal 53 10 3" xfId="21878" xr:uid="{00000000-0005-0000-0000-000076550000}"/>
    <cellStyle name="Normal 53 12" xfId="16863" xr:uid="{00000000-0005-0000-0000-0000DF410000}"/>
    <cellStyle name="Normal 53 2" xfId="1738" xr:uid="{00000000-0005-0000-0000-0000CA060000}"/>
    <cellStyle name="Normal 53 2 11" xfId="16917" xr:uid="{00000000-0005-0000-0000-000015420000}"/>
    <cellStyle name="Normal 53 2 2" xfId="1846" xr:uid="{00000000-0005-0000-0000-000036070000}"/>
    <cellStyle name="Normal 53 2 2 10" xfId="17021" xr:uid="{00000000-0005-0000-0000-00007D420000}"/>
    <cellStyle name="Normal 53 2 2 2" xfId="2063" xr:uid="{00000000-0005-0000-0000-00000F080000}"/>
    <cellStyle name="Normal 53 2 2 2 2" xfId="2484" xr:uid="{00000000-0005-0000-0000-0000B4090000}"/>
    <cellStyle name="Normal 53 2 2 2 2 2" xfId="3323" xr:uid="{00000000-0005-0000-0000-0000FB0C0000}"/>
    <cellStyle name="Normal 53 2 2 2 2 2 2" xfId="5013" xr:uid="{00000000-0005-0000-0000-000095130000}"/>
    <cellStyle name="Normal 53 2 2 2 2 2 2 2" xfId="15086" xr:uid="{00000000-0005-0000-0000-0000EE3A0000}"/>
    <cellStyle name="Normal 53 2 2 2 2 2 2 2 3" xfId="30184" xr:uid="{00000000-0005-0000-0000-0000E8750000}"/>
    <cellStyle name="Normal 53 2 2 2 2 2 2 3" xfId="10066" xr:uid="{00000000-0005-0000-0000-000052270000}"/>
    <cellStyle name="Normal 53 2 2 2 2 2 2 3 3" xfId="25167" xr:uid="{00000000-0005-0000-0000-00004F620000}"/>
    <cellStyle name="Normal 53 2 2 2 2 2 2 5" xfId="20154" xr:uid="{00000000-0005-0000-0000-0000BA4E0000}"/>
    <cellStyle name="Normal 53 2 2 2 2 2 3" xfId="6705" xr:uid="{00000000-0005-0000-0000-0000311A0000}"/>
    <cellStyle name="Normal 53 2 2 2 2 2 3 2" xfId="16757" xr:uid="{00000000-0005-0000-0000-000075410000}"/>
    <cellStyle name="Normal 53 2 2 2 2 2 3 3" xfId="11737" xr:uid="{00000000-0005-0000-0000-0000D92D0000}"/>
    <cellStyle name="Normal 53 2 2 2 2 2 3 3 3" xfId="26838" xr:uid="{00000000-0005-0000-0000-0000D6680000}"/>
    <cellStyle name="Normal 53 2 2 2 2 2 3 5" xfId="21825" xr:uid="{00000000-0005-0000-0000-000041550000}"/>
    <cellStyle name="Normal 53 2 2 2 2 2 4" xfId="13415" xr:uid="{00000000-0005-0000-0000-000067340000}"/>
    <cellStyle name="Normal 53 2 2 2 2 2 4 3" xfId="28513" xr:uid="{00000000-0005-0000-0000-0000616F0000}"/>
    <cellStyle name="Normal 53 2 2 2 2 2 5" xfId="8394" xr:uid="{00000000-0005-0000-0000-0000CA200000}"/>
    <cellStyle name="Normal 53 2 2 2 2 2 5 3" xfId="23496" xr:uid="{00000000-0005-0000-0000-0000C85B0000}"/>
    <cellStyle name="Normal 53 2 2 2 2 2 7" xfId="18483" xr:uid="{00000000-0005-0000-0000-000033480000}"/>
    <cellStyle name="Normal 53 2 2 2 2 3" xfId="4176" xr:uid="{00000000-0005-0000-0000-000050100000}"/>
    <cellStyle name="Normal 53 2 2 2 2 3 2" xfId="14250" xr:uid="{00000000-0005-0000-0000-0000AA370000}"/>
    <cellStyle name="Normal 53 2 2 2 2 3 2 3" xfId="29348" xr:uid="{00000000-0005-0000-0000-0000A4720000}"/>
    <cellStyle name="Normal 53 2 2 2 2 3 3" xfId="9230" xr:uid="{00000000-0005-0000-0000-00000E240000}"/>
    <cellStyle name="Normal 53 2 2 2 2 3 3 3" xfId="24331" xr:uid="{00000000-0005-0000-0000-00000B5F0000}"/>
    <cellStyle name="Normal 53 2 2 2 2 3 5" xfId="19318" xr:uid="{00000000-0005-0000-0000-0000764B0000}"/>
    <cellStyle name="Normal 53 2 2 2 2 4" xfId="5869" xr:uid="{00000000-0005-0000-0000-0000ED160000}"/>
    <cellStyle name="Normal 53 2 2 2 2 4 2" xfId="15921" xr:uid="{00000000-0005-0000-0000-0000313E0000}"/>
    <cellStyle name="Normal 53 2 2 2 2 4 3" xfId="10901" xr:uid="{00000000-0005-0000-0000-0000952A0000}"/>
    <cellStyle name="Normal 53 2 2 2 2 4 3 3" xfId="26002" xr:uid="{00000000-0005-0000-0000-000092650000}"/>
    <cellStyle name="Normal 53 2 2 2 2 4 5" xfId="20989" xr:uid="{00000000-0005-0000-0000-0000FD510000}"/>
    <cellStyle name="Normal 53 2 2 2 2 5" xfId="12579" xr:uid="{00000000-0005-0000-0000-000023310000}"/>
    <cellStyle name="Normal 53 2 2 2 2 5 3" xfId="27677" xr:uid="{00000000-0005-0000-0000-00001D6C0000}"/>
    <cellStyle name="Normal 53 2 2 2 2 6" xfId="7558" xr:uid="{00000000-0005-0000-0000-0000861D0000}"/>
    <cellStyle name="Normal 53 2 2 2 2 6 3" xfId="22660" xr:uid="{00000000-0005-0000-0000-000084580000}"/>
    <cellStyle name="Normal 53 2 2 2 2 8" xfId="17647" xr:uid="{00000000-0005-0000-0000-0000EF440000}"/>
    <cellStyle name="Normal 53 2 2 2 3" xfId="2905" xr:uid="{00000000-0005-0000-0000-0000590B0000}"/>
    <cellStyle name="Normal 53 2 2 2 3 2" xfId="4595" xr:uid="{00000000-0005-0000-0000-0000F3110000}"/>
    <cellStyle name="Normal 53 2 2 2 3 2 2" xfId="14668" xr:uid="{00000000-0005-0000-0000-00004C390000}"/>
    <cellStyle name="Normal 53 2 2 2 3 2 2 3" xfId="29766" xr:uid="{00000000-0005-0000-0000-000046740000}"/>
    <cellStyle name="Normal 53 2 2 2 3 2 3" xfId="9648" xr:uid="{00000000-0005-0000-0000-0000B0250000}"/>
    <cellStyle name="Normal 53 2 2 2 3 2 3 3" xfId="24749" xr:uid="{00000000-0005-0000-0000-0000AD600000}"/>
    <cellStyle name="Normal 53 2 2 2 3 2 5" xfId="19736" xr:uid="{00000000-0005-0000-0000-0000184D0000}"/>
    <cellStyle name="Normal 53 2 2 2 3 3" xfId="6287" xr:uid="{00000000-0005-0000-0000-00008F180000}"/>
    <cellStyle name="Normal 53 2 2 2 3 3 2" xfId="16339" xr:uid="{00000000-0005-0000-0000-0000D33F0000}"/>
    <cellStyle name="Normal 53 2 2 2 3 3 3" xfId="11319" xr:uid="{00000000-0005-0000-0000-0000372C0000}"/>
    <cellStyle name="Normal 53 2 2 2 3 3 3 3" xfId="26420" xr:uid="{00000000-0005-0000-0000-000034670000}"/>
    <cellStyle name="Normal 53 2 2 2 3 3 5" xfId="21407" xr:uid="{00000000-0005-0000-0000-00009F530000}"/>
    <cellStyle name="Normal 53 2 2 2 3 4" xfId="12997" xr:uid="{00000000-0005-0000-0000-0000C5320000}"/>
    <cellStyle name="Normal 53 2 2 2 3 4 3" xfId="28095" xr:uid="{00000000-0005-0000-0000-0000BF6D0000}"/>
    <cellStyle name="Normal 53 2 2 2 3 5" xfId="7976" xr:uid="{00000000-0005-0000-0000-0000281F0000}"/>
    <cellStyle name="Normal 53 2 2 2 3 5 3" xfId="23078" xr:uid="{00000000-0005-0000-0000-0000265A0000}"/>
    <cellStyle name="Normal 53 2 2 2 3 7" xfId="18065" xr:uid="{00000000-0005-0000-0000-000091460000}"/>
    <cellStyle name="Normal 53 2 2 2 4" xfId="3758" xr:uid="{00000000-0005-0000-0000-0000AE0E0000}"/>
    <cellStyle name="Normal 53 2 2 2 4 2" xfId="13832" xr:uid="{00000000-0005-0000-0000-000008360000}"/>
    <cellStyle name="Normal 53 2 2 2 4 2 3" xfId="28930" xr:uid="{00000000-0005-0000-0000-000002710000}"/>
    <cellStyle name="Normal 53 2 2 2 4 3" xfId="8812" xr:uid="{00000000-0005-0000-0000-00006C220000}"/>
    <cellStyle name="Normal 53 2 2 2 4 3 3" xfId="23913" xr:uid="{00000000-0005-0000-0000-0000695D0000}"/>
    <cellStyle name="Normal 53 2 2 2 4 5" xfId="18900" xr:uid="{00000000-0005-0000-0000-0000D4490000}"/>
    <cellStyle name="Normal 53 2 2 2 5" xfId="5451" xr:uid="{00000000-0005-0000-0000-00004B150000}"/>
    <cellStyle name="Normal 53 2 2 2 5 2" xfId="15503" xr:uid="{00000000-0005-0000-0000-00008F3C0000}"/>
    <cellStyle name="Normal 53 2 2 2 5 2 3" xfId="30601" xr:uid="{00000000-0005-0000-0000-000089770000}"/>
    <cellStyle name="Normal 53 2 2 2 5 3" xfId="10483" xr:uid="{00000000-0005-0000-0000-0000F3280000}"/>
    <cellStyle name="Normal 53 2 2 2 5 3 3" xfId="25584" xr:uid="{00000000-0005-0000-0000-0000F0630000}"/>
    <cellStyle name="Normal 53 2 2 2 5 5" xfId="20571" xr:uid="{00000000-0005-0000-0000-00005B500000}"/>
    <cellStyle name="Normal 53 2 2 2 6" xfId="12161" xr:uid="{00000000-0005-0000-0000-0000812F0000}"/>
    <cellStyle name="Normal 53 2 2 2 6 3" xfId="27259" xr:uid="{00000000-0005-0000-0000-00007B6A0000}"/>
    <cellStyle name="Normal 53 2 2 2 7" xfId="7140" xr:uid="{00000000-0005-0000-0000-0000E41B0000}"/>
    <cellStyle name="Normal 53 2 2 2 7 3" xfId="22242" xr:uid="{00000000-0005-0000-0000-0000E2560000}"/>
    <cellStyle name="Normal 53 2 2 2 9" xfId="17229" xr:uid="{00000000-0005-0000-0000-00004D430000}"/>
    <cellStyle name="Normal 53 2 2 3" xfId="2276" xr:uid="{00000000-0005-0000-0000-0000E4080000}"/>
    <cellStyle name="Normal 53 2 2 3 2" xfId="3115" xr:uid="{00000000-0005-0000-0000-00002B0C0000}"/>
    <cellStyle name="Normal 53 2 2 3 2 2" xfId="4805" xr:uid="{00000000-0005-0000-0000-0000C5120000}"/>
    <cellStyle name="Normal 53 2 2 3 2 2 2" xfId="14878" xr:uid="{00000000-0005-0000-0000-00001E3A0000}"/>
    <cellStyle name="Normal 53 2 2 3 2 2 2 3" xfId="29976" xr:uid="{00000000-0005-0000-0000-000018750000}"/>
    <cellStyle name="Normal 53 2 2 3 2 2 3" xfId="9858" xr:uid="{00000000-0005-0000-0000-000082260000}"/>
    <cellStyle name="Normal 53 2 2 3 2 2 3 3" xfId="24959" xr:uid="{00000000-0005-0000-0000-00007F610000}"/>
    <cellStyle name="Normal 53 2 2 3 2 2 5" xfId="19946" xr:uid="{00000000-0005-0000-0000-0000EA4D0000}"/>
    <cellStyle name="Normal 53 2 2 3 2 3" xfId="6497" xr:uid="{00000000-0005-0000-0000-000061190000}"/>
    <cellStyle name="Normal 53 2 2 3 2 3 2" xfId="16549" xr:uid="{00000000-0005-0000-0000-0000A5400000}"/>
    <cellStyle name="Normal 53 2 2 3 2 3 3" xfId="11529" xr:uid="{00000000-0005-0000-0000-0000092D0000}"/>
    <cellStyle name="Normal 53 2 2 3 2 3 3 3" xfId="26630" xr:uid="{00000000-0005-0000-0000-000006680000}"/>
    <cellStyle name="Normal 53 2 2 3 2 3 5" xfId="21617" xr:uid="{00000000-0005-0000-0000-000071540000}"/>
    <cellStyle name="Normal 53 2 2 3 2 4" xfId="13207" xr:uid="{00000000-0005-0000-0000-000097330000}"/>
    <cellStyle name="Normal 53 2 2 3 2 4 3" xfId="28305" xr:uid="{00000000-0005-0000-0000-0000916E0000}"/>
    <cellStyle name="Normal 53 2 2 3 2 5" xfId="8186" xr:uid="{00000000-0005-0000-0000-0000FA1F0000}"/>
    <cellStyle name="Normal 53 2 2 3 2 5 3" xfId="23288" xr:uid="{00000000-0005-0000-0000-0000F85A0000}"/>
    <cellStyle name="Normal 53 2 2 3 2 7" xfId="18275" xr:uid="{00000000-0005-0000-0000-000063470000}"/>
    <cellStyle name="Normal 53 2 2 3 3" xfId="3968" xr:uid="{00000000-0005-0000-0000-0000800F0000}"/>
    <cellStyle name="Normal 53 2 2 3 3 2" xfId="14042" xr:uid="{00000000-0005-0000-0000-0000DA360000}"/>
    <cellStyle name="Normal 53 2 2 3 3 2 3" xfId="29140" xr:uid="{00000000-0005-0000-0000-0000D4710000}"/>
    <cellStyle name="Normal 53 2 2 3 3 3" xfId="9022" xr:uid="{00000000-0005-0000-0000-00003E230000}"/>
    <cellStyle name="Normal 53 2 2 3 3 3 3" xfId="24123" xr:uid="{00000000-0005-0000-0000-00003B5E0000}"/>
    <cellStyle name="Normal 53 2 2 3 3 5" xfId="19110" xr:uid="{00000000-0005-0000-0000-0000A64A0000}"/>
    <cellStyle name="Normal 53 2 2 3 4" xfId="5661" xr:uid="{00000000-0005-0000-0000-00001D160000}"/>
    <cellStyle name="Normal 53 2 2 3 4 2" xfId="15713" xr:uid="{00000000-0005-0000-0000-0000613D0000}"/>
    <cellStyle name="Normal 53 2 2 3 4 2 3" xfId="30811" xr:uid="{00000000-0005-0000-0000-00005B780000}"/>
    <cellStyle name="Normal 53 2 2 3 4 3" xfId="10693" xr:uid="{00000000-0005-0000-0000-0000C5290000}"/>
    <cellStyle name="Normal 53 2 2 3 4 3 3" xfId="25794" xr:uid="{00000000-0005-0000-0000-0000C2640000}"/>
    <cellStyle name="Normal 53 2 2 3 4 5" xfId="20781" xr:uid="{00000000-0005-0000-0000-00002D510000}"/>
    <cellStyle name="Normal 53 2 2 3 5" xfId="12371" xr:uid="{00000000-0005-0000-0000-000053300000}"/>
    <cellStyle name="Normal 53 2 2 3 5 3" xfId="27469" xr:uid="{00000000-0005-0000-0000-00004D6B0000}"/>
    <cellStyle name="Normal 53 2 2 3 6" xfId="7350" xr:uid="{00000000-0005-0000-0000-0000B61C0000}"/>
    <cellStyle name="Normal 53 2 2 3 6 3" xfId="22452" xr:uid="{00000000-0005-0000-0000-0000B4570000}"/>
    <cellStyle name="Normal 53 2 2 3 8" xfId="17439" xr:uid="{00000000-0005-0000-0000-00001F440000}"/>
    <cellStyle name="Normal 53 2 2 4" xfId="2697" xr:uid="{00000000-0005-0000-0000-0000890A0000}"/>
    <cellStyle name="Normal 53 2 2 4 2" xfId="4387" xr:uid="{00000000-0005-0000-0000-000023110000}"/>
    <cellStyle name="Normal 53 2 2 4 2 2" xfId="14460" xr:uid="{00000000-0005-0000-0000-00007C380000}"/>
    <cellStyle name="Normal 53 2 2 4 2 2 3" xfId="29558" xr:uid="{00000000-0005-0000-0000-000076730000}"/>
    <cellStyle name="Normal 53 2 2 4 2 3" xfId="9440" xr:uid="{00000000-0005-0000-0000-0000E0240000}"/>
    <cellStyle name="Normal 53 2 2 4 2 3 3" xfId="24541" xr:uid="{00000000-0005-0000-0000-0000DD5F0000}"/>
    <cellStyle name="Normal 53 2 2 4 2 5" xfId="19528" xr:uid="{00000000-0005-0000-0000-0000484C0000}"/>
    <cellStyle name="Normal 53 2 2 4 3" xfId="6079" xr:uid="{00000000-0005-0000-0000-0000BF170000}"/>
    <cellStyle name="Normal 53 2 2 4 3 2" xfId="16131" xr:uid="{00000000-0005-0000-0000-0000033F0000}"/>
    <cellStyle name="Normal 53 2 2 4 3 3" xfId="11111" xr:uid="{00000000-0005-0000-0000-0000672B0000}"/>
    <cellStyle name="Normal 53 2 2 4 3 3 3" xfId="26212" xr:uid="{00000000-0005-0000-0000-000064660000}"/>
    <cellStyle name="Normal 53 2 2 4 3 5" xfId="21199" xr:uid="{00000000-0005-0000-0000-0000CF520000}"/>
    <cellStyle name="Normal 53 2 2 4 4" xfId="12789" xr:uid="{00000000-0005-0000-0000-0000F5310000}"/>
    <cellStyle name="Normal 53 2 2 4 4 3" xfId="27887" xr:uid="{00000000-0005-0000-0000-0000EF6C0000}"/>
    <cellStyle name="Normal 53 2 2 4 5" xfId="7768" xr:uid="{00000000-0005-0000-0000-0000581E0000}"/>
    <cellStyle name="Normal 53 2 2 4 5 3" xfId="22870" xr:uid="{00000000-0005-0000-0000-000056590000}"/>
    <cellStyle name="Normal 53 2 2 4 7" xfId="17857" xr:uid="{00000000-0005-0000-0000-0000C1450000}"/>
    <cellStyle name="Normal 53 2 2 5" xfId="3550" xr:uid="{00000000-0005-0000-0000-0000DE0D0000}"/>
    <cellStyle name="Normal 53 2 2 5 2" xfId="13624" xr:uid="{00000000-0005-0000-0000-000038350000}"/>
    <cellStyle name="Normal 53 2 2 5 2 3" xfId="28722" xr:uid="{00000000-0005-0000-0000-000032700000}"/>
    <cellStyle name="Normal 53 2 2 5 3" xfId="8604" xr:uid="{00000000-0005-0000-0000-00009C210000}"/>
    <cellStyle name="Normal 53 2 2 5 3 3" xfId="23705" xr:uid="{00000000-0005-0000-0000-0000995C0000}"/>
    <cellStyle name="Normal 53 2 2 5 5" xfId="18692" xr:uid="{00000000-0005-0000-0000-000004490000}"/>
    <cellStyle name="Normal 53 2 2 6" xfId="5243" xr:uid="{00000000-0005-0000-0000-00007B140000}"/>
    <cellStyle name="Normal 53 2 2 6 2" xfId="15295" xr:uid="{00000000-0005-0000-0000-0000BF3B0000}"/>
    <cellStyle name="Normal 53 2 2 6 2 3" xfId="30393" xr:uid="{00000000-0005-0000-0000-0000B9760000}"/>
    <cellStyle name="Normal 53 2 2 6 3" xfId="10275" xr:uid="{00000000-0005-0000-0000-000023280000}"/>
    <cellStyle name="Normal 53 2 2 6 3 3" xfId="25376" xr:uid="{00000000-0005-0000-0000-000020630000}"/>
    <cellStyle name="Normal 53 2 2 6 5" xfId="20363" xr:uid="{00000000-0005-0000-0000-00008B4F0000}"/>
    <cellStyle name="Normal 53 2 2 7" xfId="11953" xr:uid="{00000000-0005-0000-0000-0000B12E0000}"/>
    <cellStyle name="Normal 53 2 2 7 3" xfId="27051" xr:uid="{00000000-0005-0000-0000-0000AB690000}"/>
    <cellStyle name="Normal 53 2 2 8" xfId="6932" xr:uid="{00000000-0005-0000-0000-0000141B0000}"/>
    <cellStyle name="Normal 53 2 2 8 3" xfId="22034" xr:uid="{00000000-0005-0000-0000-000012560000}"/>
    <cellStyle name="Normal 53 2 3" xfId="1959" xr:uid="{00000000-0005-0000-0000-0000A7070000}"/>
    <cellStyle name="Normal 53 2 3 2" xfId="2380" xr:uid="{00000000-0005-0000-0000-00004C090000}"/>
    <cellStyle name="Normal 53 2 3 2 2" xfId="3219" xr:uid="{00000000-0005-0000-0000-0000930C0000}"/>
    <cellStyle name="Normal 53 2 3 2 2 2" xfId="4909" xr:uid="{00000000-0005-0000-0000-00002D130000}"/>
    <cellStyle name="Normal 53 2 3 2 2 2 2" xfId="14982" xr:uid="{00000000-0005-0000-0000-0000863A0000}"/>
    <cellStyle name="Normal 53 2 3 2 2 2 2 3" xfId="30080" xr:uid="{00000000-0005-0000-0000-000080750000}"/>
    <cellStyle name="Normal 53 2 3 2 2 2 3" xfId="9962" xr:uid="{00000000-0005-0000-0000-0000EA260000}"/>
    <cellStyle name="Normal 53 2 3 2 2 2 3 3" xfId="25063" xr:uid="{00000000-0005-0000-0000-0000E7610000}"/>
    <cellStyle name="Normal 53 2 3 2 2 2 5" xfId="20050" xr:uid="{00000000-0005-0000-0000-0000524E0000}"/>
    <cellStyle name="Normal 53 2 3 2 2 3" xfId="6601" xr:uid="{00000000-0005-0000-0000-0000C9190000}"/>
    <cellStyle name="Normal 53 2 3 2 2 3 2" xfId="16653" xr:uid="{00000000-0005-0000-0000-00000D410000}"/>
    <cellStyle name="Normal 53 2 3 2 2 3 3" xfId="11633" xr:uid="{00000000-0005-0000-0000-0000712D0000}"/>
    <cellStyle name="Normal 53 2 3 2 2 3 3 3" xfId="26734" xr:uid="{00000000-0005-0000-0000-00006E680000}"/>
    <cellStyle name="Normal 53 2 3 2 2 3 5" xfId="21721" xr:uid="{00000000-0005-0000-0000-0000D9540000}"/>
    <cellStyle name="Normal 53 2 3 2 2 4" xfId="13311" xr:uid="{00000000-0005-0000-0000-0000FF330000}"/>
    <cellStyle name="Normal 53 2 3 2 2 4 3" xfId="28409" xr:uid="{00000000-0005-0000-0000-0000F96E0000}"/>
    <cellStyle name="Normal 53 2 3 2 2 5" xfId="8290" xr:uid="{00000000-0005-0000-0000-000062200000}"/>
    <cellStyle name="Normal 53 2 3 2 2 5 3" xfId="23392" xr:uid="{00000000-0005-0000-0000-0000605B0000}"/>
    <cellStyle name="Normal 53 2 3 2 2 7" xfId="18379" xr:uid="{00000000-0005-0000-0000-0000CB470000}"/>
    <cellStyle name="Normal 53 2 3 2 3" xfId="4072" xr:uid="{00000000-0005-0000-0000-0000E80F0000}"/>
    <cellStyle name="Normal 53 2 3 2 3 2" xfId="14146" xr:uid="{00000000-0005-0000-0000-000042370000}"/>
    <cellStyle name="Normal 53 2 3 2 3 2 3" xfId="29244" xr:uid="{00000000-0005-0000-0000-00003C720000}"/>
    <cellStyle name="Normal 53 2 3 2 3 3" xfId="9126" xr:uid="{00000000-0005-0000-0000-0000A6230000}"/>
    <cellStyle name="Normal 53 2 3 2 3 3 3" xfId="24227" xr:uid="{00000000-0005-0000-0000-0000A35E0000}"/>
    <cellStyle name="Normal 53 2 3 2 3 5" xfId="19214" xr:uid="{00000000-0005-0000-0000-00000E4B0000}"/>
    <cellStyle name="Normal 53 2 3 2 4" xfId="5765" xr:uid="{00000000-0005-0000-0000-000085160000}"/>
    <cellStyle name="Normal 53 2 3 2 4 2" xfId="15817" xr:uid="{00000000-0005-0000-0000-0000C93D0000}"/>
    <cellStyle name="Normal 53 2 3 2 4 2 3" xfId="30915" xr:uid="{00000000-0005-0000-0000-0000C3780000}"/>
    <cellStyle name="Normal 53 2 3 2 4 3" xfId="10797" xr:uid="{00000000-0005-0000-0000-00002D2A0000}"/>
    <cellStyle name="Normal 53 2 3 2 4 3 3" xfId="25898" xr:uid="{00000000-0005-0000-0000-00002A650000}"/>
    <cellStyle name="Normal 53 2 3 2 4 5" xfId="20885" xr:uid="{00000000-0005-0000-0000-000095510000}"/>
    <cellStyle name="Normal 53 2 3 2 5" xfId="12475" xr:uid="{00000000-0005-0000-0000-0000BB300000}"/>
    <cellStyle name="Normal 53 2 3 2 5 3" xfId="27573" xr:uid="{00000000-0005-0000-0000-0000B56B0000}"/>
    <cellStyle name="Normal 53 2 3 2 6" xfId="7454" xr:uid="{00000000-0005-0000-0000-00001E1D0000}"/>
    <cellStyle name="Normal 53 2 3 2 6 3" xfId="22556" xr:uid="{00000000-0005-0000-0000-00001C580000}"/>
    <cellStyle name="Normal 53 2 3 2 8" xfId="17543" xr:uid="{00000000-0005-0000-0000-000087440000}"/>
    <cellStyle name="Normal 53 2 3 3" xfId="2801" xr:uid="{00000000-0005-0000-0000-0000F10A0000}"/>
    <cellStyle name="Normal 53 2 3 3 2" xfId="4491" xr:uid="{00000000-0005-0000-0000-00008B110000}"/>
    <cellStyle name="Normal 53 2 3 3 2 2" xfId="14564" xr:uid="{00000000-0005-0000-0000-0000E4380000}"/>
    <cellStyle name="Normal 53 2 3 3 2 2 3" xfId="29662" xr:uid="{00000000-0005-0000-0000-0000DE730000}"/>
    <cellStyle name="Normal 53 2 3 3 2 3" xfId="9544" xr:uid="{00000000-0005-0000-0000-000048250000}"/>
    <cellStyle name="Normal 53 2 3 3 2 3 3" xfId="24645" xr:uid="{00000000-0005-0000-0000-000045600000}"/>
    <cellStyle name="Normal 53 2 3 3 2 5" xfId="19632" xr:uid="{00000000-0005-0000-0000-0000B04C0000}"/>
    <cellStyle name="Normal 53 2 3 3 3" xfId="6183" xr:uid="{00000000-0005-0000-0000-000027180000}"/>
    <cellStyle name="Normal 53 2 3 3 3 2" xfId="16235" xr:uid="{00000000-0005-0000-0000-00006B3F0000}"/>
    <cellStyle name="Normal 53 2 3 3 3 3" xfId="11215" xr:uid="{00000000-0005-0000-0000-0000CF2B0000}"/>
    <cellStyle name="Normal 53 2 3 3 3 3 3" xfId="26316" xr:uid="{00000000-0005-0000-0000-0000CC660000}"/>
    <cellStyle name="Normal 53 2 3 3 3 5" xfId="21303" xr:uid="{00000000-0005-0000-0000-000037530000}"/>
    <cellStyle name="Normal 53 2 3 3 4" xfId="12893" xr:uid="{00000000-0005-0000-0000-00005D320000}"/>
    <cellStyle name="Normal 53 2 3 3 4 3" xfId="27991" xr:uid="{00000000-0005-0000-0000-0000576D0000}"/>
    <cellStyle name="Normal 53 2 3 3 5" xfId="7872" xr:uid="{00000000-0005-0000-0000-0000C01E0000}"/>
    <cellStyle name="Normal 53 2 3 3 5 3" xfId="22974" xr:uid="{00000000-0005-0000-0000-0000BE590000}"/>
    <cellStyle name="Normal 53 2 3 3 7" xfId="17961" xr:uid="{00000000-0005-0000-0000-000029460000}"/>
    <cellStyle name="Normal 53 2 3 4" xfId="3654" xr:uid="{00000000-0005-0000-0000-0000460E0000}"/>
    <cellStyle name="Normal 53 2 3 4 2" xfId="13728" xr:uid="{00000000-0005-0000-0000-0000A0350000}"/>
    <cellStyle name="Normal 53 2 3 4 2 3" xfId="28826" xr:uid="{00000000-0005-0000-0000-00009A700000}"/>
    <cellStyle name="Normal 53 2 3 4 3" xfId="8708" xr:uid="{00000000-0005-0000-0000-000004220000}"/>
    <cellStyle name="Normal 53 2 3 4 3 3" xfId="23809" xr:uid="{00000000-0005-0000-0000-0000015D0000}"/>
    <cellStyle name="Normal 53 2 3 4 5" xfId="18796" xr:uid="{00000000-0005-0000-0000-00006C490000}"/>
    <cellStyle name="Normal 53 2 3 5" xfId="5347" xr:uid="{00000000-0005-0000-0000-0000E3140000}"/>
    <cellStyle name="Normal 53 2 3 5 2" xfId="15399" xr:uid="{00000000-0005-0000-0000-0000273C0000}"/>
    <cellStyle name="Normal 53 2 3 5 2 3" xfId="30497" xr:uid="{00000000-0005-0000-0000-000021770000}"/>
    <cellStyle name="Normal 53 2 3 5 3" xfId="10379" xr:uid="{00000000-0005-0000-0000-00008B280000}"/>
    <cellStyle name="Normal 53 2 3 5 3 3" xfId="25480" xr:uid="{00000000-0005-0000-0000-000088630000}"/>
    <cellStyle name="Normal 53 2 3 5 5" xfId="20467" xr:uid="{00000000-0005-0000-0000-0000F34F0000}"/>
    <cellStyle name="Normal 53 2 3 6" xfId="12057" xr:uid="{00000000-0005-0000-0000-0000192F0000}"/>
    <cellStyle name="Normal 53 2 3 6 3" xfId="27155" xr:uid="{00000000-0005-0000-0000-0000136A0000}"/>
    <cellStyle name="Normal 53 2 3 7" xfId="7036" xr:uid="{00000000-0005-0000-0000-00007C1B0000}"/>
    <cellStyle name="Normal 53 2 3 7 3" xfId="22138" xr:uid="{00000000-0005-0000-0000-00007A560000}"/>
    <cellStyle name="Normal 53 2 3 9" xfId="17125" xr:uid="{00000000-0005-0000-0000-0000E5420000}"/>
    <cellStyle name="Normal 53 2 4" xfId="2172" xr:uid="{00000000-0005-0000-0000-00007C080000}"/>
    <cellStyle name="Normal 53 2 4 2" xfId="3011" xr:uid="{00000000-0005-0000-0000-0000C30B0000}"/>
    <cellStyle name="Normal 53 2 4 2 2" xfId="4701" xr:uid="{00000000-0005-0000-0000-00005D120000}"/>
    <cellStyle name="Normal 53 2 4 2 2 2" xfId="14774" xr:uid="{00000000-0005-0000-0000-0000B6390000}"/>
    <cellStyle name="Normal 53 2 4 2 2 2 3" xfId="29872" xr:uid="{00000000-0005-0000-0000-0000B0740000}"/>
    <cellStyle name="Normal 53 2 4 2 2 3" xfId="9754" xr:uid="{00000000-0005-0000-0000-00001A260000}"/>
    <cellStyle name="Normal 53 2 4 2 2 3 3" xfId="24855" xr:uid="{00000000-0005-0000-0000-000017610000}"/>
    <cellStyle name="Normal 53 2 4 2 2 5" xfId="19842" xr:uid="{00000000-0005-0000-0000-0000824D0000}"/>
    <cellStyle name="Normal 53 2 4 2 3" xfId="6393" xr:uid="{00000000-0005-0000-0000-0000F9180000}"/>
    <cellStyle name="Normal 53 2 4 2 3 2" xfId="16445" xr:uid="{00000000-0005-0000-0000-00003D400000}"/>
    <cellStyle name="Normal 53 2 4 2 3 3" xfId="11425" xr:uid="{00000000-0005-0000-0000-0000A12C0000}"/>
    <cellStyle name="Normal 53 2 4 2 3 3 3" xfId="26526" xr:uid="{00000000-0005-0000-0000-00009E670000}"/>
    <cellStyle name="Normal 53 2 4 2 3 5" xfId="21513" xr:uid="{00000000-0005-0000-0000-000009540000}"/>
    <cellStyle name="Normal 53 2 4 2 4" xfId="13103" xr:uid="{00000000-0005-0000-0000-00002F330000}"/>
    <cellStyle name="Normal 53 2 4 2 4 3" xfId="28201" xr:uid="{00000000-0005-0000-0000-0000296E0000}"/>
    <cellStyle name="Normal 53 2 4 2 5" xfId="8082" xr:uid="{00000000-0005-0000-0000-0000921F0000}"/>
    <cellStyle name="Normal 53 2 4 2 5 3" xfId="23184" xr:uid="{00000000-0005-0000-0000-0000905A0000}"/>
    <cellStyle name="Normal 53 2 4 2 7" xfId="18171" xr:uid="{00000000-0005-0000-0000-0000FB460000}"/>
    <cellStyle name="Normal 53 2 4 3" xfId="3864" xr:uid="{00000000-0005-0000-0000-0000180F0000}"/>
    <cellStyle name="Normal 53 2 4 3 2" xfId="13938" xr:uid="{00000000-0005-0000-0000-000072360000}"/>
    <cellStyle name="Normal 53 2 4 3 2 3" xfId="29036" xr:uid="{00000000-0005-0000-0000-00006C710000}"/>
    <cellStyle name="Normal 53 2 4 3 3" xfId="8918" xr:uid="{00000000-0005-0000-0000-0000D6220000}"/>
    <cellStyle name="Normal 53 2 4 3 3 3" xfId="24019" xr:uid="{00000000-0005-0000-0000-0000D35D0000}"/>
    <cellStyle name="Normal 53 2 4 3 5" xfId="19006" xr:uid="{00000000-0005-0000-0000-00003E4A0000}"/>
    <cellStyle name="Normal 53 2 4 4" xfId="5557" xr:uid="{00000000-0005-0000-0000-0000B5150000}"/>
    <cellStyle name="Normal 53 2 4 4 2" xfId="15609" xr:uid="{00000000-0005-0000-0000-0000F93C0000}"/>
    <cellStyle name="Normal 53 2 4 4 2 3" xfId="30707" xr:uid="{00000000-0005-0000-0000-0000F3770000}"/>
    <cellStyle name="Normal 53 2 4 4 3" xfId="10589" xr:uid="{00000000-0005-0000-0000-00005D290000}"/>
    <cellStyle name="Normal 53 2 4 4 3 3" xfId="25690" xr:uid="{00000000-0005-0000-0000-00005A640000}"/>
    <cellStyle name="Normal 53 2 4 4 5" xfId="20677" xr:uid="{00000000-0005-0000-0000-0000C5500000}"/>
    <cellStyle name="Normal 53 2 4 5" xfId="12267" xr:uid="{00000000-0005-0000-0000-0000EB2F0000}"/>
    <cellStyle name="Normal 53 2 4 5 3" xfId="27365" xr:uid="{00000000-0005-0000-0000-0000E56A0000}"/>
    <cellStyle name="Normal 53 2 4 6" xfId="7246" xr:uid="{00000000-0005-0000-0000-00004E1C0000}"/>
    <cellStyle name="Normal 53 2 4 6 3" xfId="22348" xr:uid="{00000000-0005-0000-0000-00004C570000}"/>
    <cellStyle name="Normal 53 2 4 8" xfId="17335" xr:uid="{00000000-0005-0000-0000-0000B7430000}"/>
    <cellStyle name="Normal 53 2 5" xfId="2593" xr:uid="{00000000-0005-0000-0000-0000210A0000}"/>
    <cellStyle name="Normal 53 2 5 2" xfId="4283" xr:uid="{00000000-0005-0000-0000-0000BB100000}"/>
    <cellStyle name="Normal 53 2 5 2 2" xfId="14356" xr:uid="{00000000-0005-0000-0000-000014380000}"/>
    <cellStyle name="Normal 53 2 5 2 2 3" xfId="29454" xr:uid="{00000000-0005-0000-0000-00000E730000}"/>
    <cellStyle name="Normal 53 2 5 2 3" xfId="9336" xr:uid="{00000000-0005-0000-0000-000078240000}"/>
    <cellStyle name="Normal 53 2 5 2 3 3" xfId="24437" xr:uid="{00000000-0005-0000-0000-0000755F0000}"/>
    <cellStyle name="Normal 53 2 5 2 5" xfId="19424" xr:uid="{00000000-0005-0000-0000-0000E04B0000}"/>
    <cellStyle name="Normal 53 2 5 3" xfId="5975" xr:uid="{00000000-0005-0000-0000-000057170000}"/>
    <cellStyle name="Normal 53 2 5 3 2" xfId="16027" xr:uid="{00000000-0005-0000-0000-00009B3E0000}"/>
    <cellStyle name="Normal 53 2 5 3 3" xfId="11007" xr:uid="{00000000-0005-0000-0000-0000FF2A0000}"/>
    <cellStyle name="Normal 53 2 5 3 3 3" xfId="26108" xr:uid="{00000000-0005-0000-0000-0000FC650000}"/>
    <cellStyle name="Normal 53 2 5 3 5" xfId="21095" xr:uid="{00000000-0005-0000-0000-000067520000}"/>
    <cellStyle name="Normal 53 2 5 4" xfId="12685" xr:uid="{00000000-0005-0000-0000-00008D310000}"/>
    <cellStyle name="Normal 53 2 5 4 3" xfId="27783" xr:uid="{00000000-0005-0000-0000-0000876C0000}"/>
    <cellStyle name="Normal 53 2 5 5" xfId="7664" xr:uid="{00000000-0005-0000-0000-0000F01D0000}"/>
    <cellStyle name="Normal 53 2 5 5 3" xfId="22766" xr:uid="{00000000-0005-0000-0000-0000EE580000}"/>
    <cellStyle name="Normal 53 2 5 7" xfId="17753" xr:uid="{00000000-0005-0000-0000-000059450000}"/>
    <cellStyle name="Normal 53 2 6" xfId="3446" xr:uid="{00000000-0005-0000-0000-0000760D0000}"/>
    <cellStyle name="Normal 53 2 6 2" xfId="13520" xr:uid="{00000000-0005-0000-0000-0000D0340000}"/>
    <cellStyle name="Normal 53 2 6 2 3" xfId="28618" xr:uid="{00000000-0005-0000-0000-0000CA6F0000}"/>
    <cellStyle name="Normal 53 2 6 3" xfId="8500" xr:uid="{00000000-0005-0000-0000-000034210000}"/>
    <cellStyle name="Normal 53 2 6 3 3" xfId="23601" xr:uid="{00000000-0005-0000-0000-0000315C0000}"/>
    <cellStyle name="Normal 53 2 6 5" xfId="18588" xr:uid="{00000000-0005-0000-0000-00009C480000}"/>
    <cellStyle name="Normal 53 2 7" xfId="5139" xr:uid="{00000000-0005-0000-0000-000013140000}"/>
    <cellStyle name="Normal 53 2 7 2" xfId="15191" xr:uid="{00000000-0005-0000-0000-0000573B0000}"/>
    <cellStyle name="Normal 53 2 7 2 3" xfId="30289" xr:uid="{00000000-0005-0000-0000-000051760000}"/>
    <cellStyle name="Normal 53 2 7 3" xfId="10171" xr:uid="{00000000-0005-0000-0000-0000BB270000}"/>
    <cellStyle name="Normal 53 2 7 3 3" xfId="25272" xr:uid="{00000000-0005-0000-0000-0000B8620000}"/>
    <cellStyle name="Normal 53 2 7 5" xfId="20259" xr:uid="{00000000-0005-0000-0000-0000234F0000}"/>
    <cellStyle name="Normal 53 2 8" xfId="11849" xr:uid="{00000000-0005-0000-0000-0000492E0000}"/>
    <cellStyle name="Normal 53 2 8 3" xfId="26947" xr:uid="{00000000-0005-0000-0000-000043690000}"/>
    <cellStyle name="Normal 53 2 9" xfId="6828" xr:uid="{00000000-0005-0000-0000-0000AC1A0000}"/>
    <cellStyle name="Normal 53 2 9 3" xfId="21930" xr:uid="{00000000-0005-0000-0000-0000AA550000}"/>
    <cellStyle name="Normal 53 3" xfId="1792" xr:uid="{00000000-0005-0000-0000-000000070000}"/>
    <cellStyle name="Normal 53 3 10" xfId="16969" xr:uid="{00000000-0005-0000-0000-000049420000}"/>
    <cellStyle name="Normal 53 3 2" xfId="2011" xr:uid="{00000000-0005-0000-0000-0000DB070000}"/>
    <cellStyle name="Normal 53 3 2 2" xfId="2432" xr:uid="{00000000-0005-0000-0000-000080090000}"/>
    <cellStyle name="Normal 53 3 2 2 2" xfId="3271" xr:uid="{00000000-0005-0000-0000-0000C70C0000}"/>
    <cellStyle name="Normal 53 3 2 2 2 2" xfId="4961" xr:uid="{00000000-0005-0000-0000-000061130000}"/>
    <cellStyle name="Normal 53 3 2 2 2 2 2" xfId="15034" xr:uid="{00000000-0005-0000-0000-0000BA3A0000}"/>
    <cellStyle name="Normal 53 3 2 2 2 2 2 3" xfId="30132" xr:uid="{00000000-0005-0000-0000-0000B4750000}"/>
    <cellStyle name="Normal 53 3 2 2 2 2 3" xfId="10014" xr:uid="{00000000-0005-0000-0000-00001E270000}"/>
    <cellStyle name="Normal 53 3 2 2 2 2 3 3" xfId="25115" xr:uid="{00000000-0005-0000-0000-00001B620000}"/>
    <cellStyle name="Normal 53 3 2 2 2 2 5" xfId="20102" xr:uid="{00000000-0005-0000-0000-0000864E0000}"/>
    <cellStyle name="Normal 53 3 2 2 2 3" xfId="6653" xr:uid="{00000000-0005-0000-0000-0000FD190000}"/>
    <cellStyle name="Normal 53 3 2 2 2 3 2" xfId="16705" xr:uid="{00000000-0005-0000-0000-000041410000}"/>
    <cellStyle name="Normal 53 3 2 2 2 3 3" xfId="11685" xr:uid="{00000000-0005-0000-0000-0000A52D0000}"/>
    <cellStyle name="Normal 53 3 2 2 2 3 3 3" xfId="26786" xr:uid="{00000000-0005-0000-0000-0000A2680000}"/>
    <cellStyle name="Normal 53 3 2 2 2 3 5" xfId="21773" xr:uid="{00000000-0005-0000-0000-00000D550000}"/>
    <cellStyle name="Normal 53 3 2 2 2 4" xfId="13363" xr:uid="{00000000-0005-0000-0000-000033340000}"/>
    <cellStyle name="Normal 53 3 2 2 2 4 3" xfId="28461" xr:uid="{00000000-0005-0000-0000-00002D6F0000}"/>
    <cellStyle name="Normal 53 3 2 2 2 5" xfId="8342" xr:uid="{00000000-0005-0000-0000-000096200000}"/>
    <cellStyle name="Normal 53 3 2 2 2 5 3" xfId="23444" xr:uid="{00000000-0005-0000-0000-0000945B0000}"/>
    <cellStyle name="Normal 53 3 2 2 2 7" xfId="18431" xr:uid="{00000000-0005-0000-0000-0000FF470000}"/>
    <cellStyle name="Normal 53 3 2 2 3" xfId="4124" xr:uid="{00000000-0005-0000-0000-00001C100000}"/>
    <cellStyle name="Normal 53 3 2 2 3 2" xfId="14198" xr:uid="{00000000-0005-0000-0000-000076370000}"/>
    <cellStyle name="Normal 53 3 2 2 3 2 3" xfId="29296" xr:uid="{00000000-0005-0000-0000-000070720000}"/>
    <cellStyle name="Normal 53 3 2 2 3 3" xfId="9178" xr:uid="{00000000-0005-0000-0000-0000DA230000}"/>
    <cellStyle name="Normal 53 3 2 2 3 3 3" xfId="24279" xr:uid="{00000000-0005-0000-0000-0000D75E0000}"/>
    <cellStyle name="Normal 53 3 2 2 3 5" xfId="19266" xr:uid="{00000000-0005-0000-0000-0000424B0000}"/>
    <cellStyle name="Normal 53 3 2 2 4" xfId="5817" xr:uid="{00000000-0005-0000-0000-0000B9160000}"/>
    <cellStyle name="Normal 53 3 2 2 4 2" xfId="15869" xr:uid="{00000000-0005-0000-0000-0000FD3D0000}"/>
    <cellStyle name="Normal 53 3 2 2 4 3" xfId="10849" xr:uid="{00000000-0005-0000-0000-0000612A0000}"/>
    <cellStyle name="Normal 53 3 2 2 4 3 3" xfId="25950" xr:uid="{00000000-0005-0000-0000-00005E650000}"/>
    <cellStyle name="Normal 53 3 2 2 4 5" xfId="20937" xr:uid="{00000000-0005-0000-0000-0000C9510000}"/>
    <cellStyle name="Normal 53 3 2 2 5" xfId="12527" xr:uid="{00000000-0005-0000-0000-0000EF300000}"/>
    <cellStyle name="Normal 53 3 2 2 5 3" xfId="27625" xr:uid="{00000000-0005-0000-0000-0000E96B0000}"/>
    <cellStyle name="Normal 53 3 2 2 6" xfId="7506" xr:uid="{00000000-0005-0000-0000-0000521D0000}"/>
    <cellStyle name="Normal 53 3 2 2 6 3" xfId="22608" xr:uid="{00000000-0005-0000-0000-000050580000}"/>
    <cellStyle name="Normal 53 3 2 2 8" xfId="17595" xr:uid="{00000000-0005-0000-0000-0000BB440000}"/>
    <cellStyle name="Normal 53 3 2 3" xfId="2853" xr:uid="{00000000-0005-0000-0000-0000250B0000}"/>
    <cellStyle name="Normal 53 3 2 3 2" xfId="4543" xr:uid="{00000000-0005-0000-0000-0000BF110000}"/>
    <cellStyle name="Normal 53 3 2 3 2 2" xfId="14616" xr:uid="{00000000-0005-0000-0000-000018390000}"/>
    <cellStyle name="Normal 53 3 2 3 2 2 3" xfId="29714" xr:uid="{00000000-0005-0000-0000-000012740000}"/>
    <cellStyle name="Normal 53 3 2 3 2 3" xfId="9596" xr:uid="{00000000-0005-0000-0000-00007C250000}"/>
    <cellStyle name="Normal 53 3 2 3 2 3 3" xfId="24697" xr:uid="{00000000-0005-0000-0000-000079600000}"/>
    <cellStyle name="Normal 53 3 2 3 2 5" xfId="19684" xr:uid="{00000000-0005-0000-0000-0000E44C0000}"/>
    <cellStyle name="Normal 53 3 2 3 3" xfId="6235" xr:uid="{00000000-0005-0000-0000-00005B180000}"/>
    <cellStyle name="Normal 53 3 2 3 3 2" xfId="16287" xr:uid="{00000000-0005-0000-0000-00009F3F0000}"/>
    <cellStyle name="Normal 53 3 2 3 3 3" xfId="11267" xr:uid="{00000000-0005-0000-0000-0000032C0000}"/>
    <cellStyle name="Normal 53 3 2 3 3 3 3" xfId="26368" xr:uid="{00000000-0005-0000-0000-000000670000}"/>
    <cellStyle name="Normal 53 3 2 3 3 5" xfId="21355" xr:uid="{00000000-0005-0000-0000-00006B530000}"/>
    <cellStyle name="Normal 53 3 2 3 4" xfId="12945" xr:uid="{00000000-0005-0000-0000-000091320000}"/>
    <cellStyle name="Normal 53 3 2 3 4 3" xfId="28043" xr:uid="{00000000-0005-0000-0000-00008B6D0000}"/>
    <cellStyle name="Normal 53 3 2 3 5" xfId="7924" xr:uid="{00000000-0005-0000-0000-0000F41E0000}"/>
    <cellStyle name="Normal 53 3 2 3 5 3" xfId="23026" xr:uid="{00000000-0005-0000-0000-0000F2590000}"/>
    <cellStyle name="Normal 53 3 2 3 7" xfId="18013" xr:uid="{00000000-0005-0000-0000-00005D460000}"/>
    <cellStyle name="Normal 53 3 2 4" xfId="3706" xr:uid="{00000000-0005-0000-0000-00007A0E0000}"/>
    <cellStyle name="Normal 53 3 2 4 2" xfId="13780" xr:uid="{00000000-0005-0000-0000-0000D4350000}"/>
    <cellStyle name="Normal 53 3 2 4 2 3" xfId="28878" xr:uid="{00000000-0005-0000-0000-0000CE700000}"/>
    <cellStyle name="Normal 53 3 2 4 3" xfId="8760" xr:uid="{00000000-0005-0000-0000-000038220000}"/>
    <cellStyle name="Normal 53 3 2 4 3 3" xfId="23861" xr:uid="{00000000-0005-0000-0000-0000355D0000}"/>
    <cellStyle name="Normal 53 3 2 4 5" xfId="18848" xr:uid="{00000000-0005-0000-0000-0000A0490000}"/>
    <cellStyle name="Normal 53 3 2 5" xfId="5399" xr:uid="{00000000-0005-0000-0000-000017150000}"/>
    <cellStyle name="Normal 53 3 2 5 2" xfId="15451" xr:uid="{00000000-0005-0000-0000-00005B3C0000}"/>
    <cellStyle name="Normal 53 3 2 5 2 3" xfId="30549" xr:uid="{00000000-0005-0000-0000-000055770000}"/>
    <cellStyle name="Normal 53 3 2 5 3" xfId="10431" xr:uid="{00000000-0005-0000-0000-0000BF280000}"/>
    <cellStyle name="Normal 53 3 2 5 3 3" xfId="25532" xr:uid="{00000000-0005-0000-0000-0000BC630000}"/>
    <cellStyle name="Normal 53 3 2 5 5" xfId="20519" xr:uid="{00000000-0005-0000-0000-000027500000}"/>
    <cellStyle name="Normal 53 3 2 6" xfId="12109" xr:uid="{00000000-0005-0000-0000-00004D2F0000}"/>
    <cellStyle name="Normal 53 3 2 6 3" xfId="27207" xr:uid="{00000000-0005-0000-0000-0000476A0000}"/>
    <cellStyle name="Normal 53 3 2 7" xfId="7088" xr:uid="{00000000-0005-0000-0000-0000B01B0000}"/>
    <cellStyle name="Normal 53 3 2 7 3" xfId="22190" xr:uid="{00000000-0005-0000-0000-0000AE560000}"/>
    <cellStyle name="Normal 53 3 2 9" xfId="17177" xr:uid="{00000000-0005-0000-0000-000019430000}"/>
    <cellStyle name="Normal 53 3 3" xfId="2224" xr:uid="{00000000-0005-0000-0000-0000B0080000}"/>
    <cellStyle name="Normal 53 3 3 2" xfId="3063" xr:uid="{00000000-0005-0000-0000-0000F70B0000}"/>
    <cellStyle name="Normal 53 3 3 2 2" xfId="4753" xr:uid="{00000000-0005-0000-0000-000091120000}"/>
    <cellStyle name="Normal 53 3 3 2 2 2" xfId="14826" xr:uid="{00000000-0005-0000-0000-0000EA390000}"/>
    <cellStyle name="Normal 53 3 3 2 2 2 3" xfId="29924" xr:uid="{00000000-0005-0000-0000-0000E4740000}"/>
    <cellStyle name="Normal 53 3 3 2 2 3" xfId="9806" xr:uid="{00000000-0005-0000-0000-00004E260000}"/>
    <cellStyle name="Normal 53 3 3 2 2 3 3" xfId="24907" xr:uid="{00000000-0005-0000-0000-00004B610000}"/>
    <cellStyle name="Normal 53 3 3 2 2 5" xfId="19894" xr:uid="{00000000-0005-0000-0000-0000B64D0000}"/>
    <cellStyle name="Normal 53 3 3 2 3" xfId="6445" xr:uid="{00000000-0005-0000-0000-00002D190000}"/>
    <cellStyle name="Normal 53 3 3 2 3 2" xfId="16497" xr:uid="{00000000-0005-0000-0000-000071400000}"/>
    <cellStyle name="Normal 53 3 3 2 3 3" xfId="11477" xr:uid="{00000000-0005-0000-0000-0000D52C0000}"/>
    <cellStyle name="Normal 53 3 3 2 3 3 3" xfId="26578" xr:uid="{00000000-0005-0000-0000-0000D2670000}"/>
    <cellStyle name="Normal 53 3 3 2 3 5" xfId="21565" xr:uid="{00000000-0005-0000-0000-00003D540000}"/>
    <cellStyle name="Normal 53 3 3 2 4" xfId="13155" xr:uid="{00000000-0005-0000-0000-000063330000}"/>
    <cellStyle name="Normal 53 3 3 2 4 3" xfId="28253" xr:uid="{00000000-0005-0000-0000-00005D6E0000}"/>
    <cellStyle name="Normal 53 3 3 2 5" xfId="8134" xr:uid="{00000000-0005-0000-0000-0000C61F0000}"/>
    <cellStyle name="Normal 53 3 3 2 5 3" xfId="23236" xr:uid="{00000000-0005-0000-0000-0000C45A0000}"/>
    <cellStyle name="Normal 53 3 3 2 7" xfId="18223" xr:uid="{00000000-0005-0000-0000-00002F470000}"/>
    <cellStyle name="Normal 53 3 3 3" xfId="3916" xr:uid="{00000000-0005-0000-0000-00004C0F0000}"/>
    <cellStyle name="Normal 53 3 3 3 2" xfId="13990" xr:uid="{00000000-0005-0000-0000-0000A6360000}"/>
    <cellStyle name="Normal 53 3 3 3 2 3" xfId="29088" xr:uid="{00000000-0005-0000-0000-0000A0710000}"/>
    <cellStyle name="Normal 53 3 3 3 3" xfId="8970" xr:uid="{00000000-0005-0000-0000-00000A230000}"/>
    <cellStyle name="Normal 53 3 3 3 3 3" xfId="24071" xr:uid="{00000000-0005-0000-0000-0000075E0000}"/>
    <cellStyle name="Normal 53 3 3 3 5" xfId="19058" xr:uid="{00000000-0005-0000-0000-0000724A0000}"/>
    <cellStyle name="Normal 53 3 3 4" xfId="5609" xr:uid="{00000000-0005-0000-0000-0000E9150000}"/>
    <cellStyle name="Normal 53 3 3 4 2" xfId="15661" xr:uid="{00000000-0005-0000-0000-00002D3D0000}"/>
    <cellStyle name="Normal 53 3 3 4 2 3" xfId="30759" xr:uid="{00000000-0005-0000-0000-000027780000}"/>
    <cellStyle name="Normal 53 3 3 4 3" xfId="10641" xr:uid="{00000000-0005-0000-0000-000091290000}"/>
    <cellStyle name="Normal 53 3 3 4 3 3" xfId="25742" xr:uid="{00000000-0005-0000-0000-00008E640000}"/>
    <cellStyle name="Normal 53 3 3 4 5" xfId="20729" xr:uid="{00000000-0005-0000-0000-0000F9500000}"/>
    <cellStyle name="Normal 53 3 3 5" xfId="12319" xr:uid="{00000000-0005-0000-0000-00001F300000}"/>
    <cellStyle name="Normal 53 3 3 5 3" xfId="27417" xr:uid="{00000000-0005-0000-0000-0000196B0000}"/>
    <cellStyle name="Normal 53 3 3 6" xfId="7298" xr:uid="{00000000-0005-0000-0000-0000821C0000}"/>
    <cellStyle name="Normal 53 3 3 6 3" xfId="22400" xr:uid="{00000000-0005-0000-0000-000080570000}"/>
    <cellStyle name="Normal 53 3 3 8" xfId="17387" xr:uid="{00000000-0005-0000-0000-0000EB430000}"/>
    <cellStyle name="Normal 53 3 4" xfId="2645" xr:uid="{00000000-0005-0000-0000-0000550A0000}"/>
    <cellStyle name="Normal 53 3 4 2" xfId="4335" xr:uid="{00000000-0005-0000-0000-0000EF100000}"/>
    <cellStyle name="Normal 53 3 4 2 2" xfId="14408" xr:uid="{00000000-0005-0000-0000-000048380000}"/>
    <cellStyle name="Normal 53 3 4 2 2 3" xfId="29506" xr:uid="{00000000-0005-0000-0000-000042730000}"/>
    <cellStyle name="Normal 53 3 4 2 3" xfId="9388" xr:uid="{00000000-0005-0000-0000-0000AC240000}"/>
    <cellStyle name="Normal 53 3 4 2 3 3" xfId="24489" xr:uid="{00000000-0005-0000-0000-0000A95F0000}"/>
    <cellStyle name="Normal 53 3 4 2 5" xfId="19476" xr:uid="{00000000-0005-0000-0000-0000144C0000}"/>
    <cellStyle name="Normal 53 3 4 3" xfId="6027" xr:uid="{00000000-0005-0000-0000-00008B170000}"/>
    <cellStyle name="Normal 53 3 4 3 2" xfId="16079" xr:uid="{00000000-0005-0000-0000-0000CF3E0000}"/>
    <cellStyle name="Normal 53 3 4 3 3" xfId="11059" xr:uid="{00000000-0005-0000-0000-0000332B0000}"/>
    <cellStyle name="Normal 53 3 4 3 3 3" xfId="26160" xr:uid="{00000000-0005-0000-0000-000030660000}"/>
    <cellStyle name="Normal 53 3 4 3 5" xfId="21147" xr:uid="{00000000-0005-0000-0000-00009B520000}"/>
    <cellStyle name="Normal 53 3 4 4" xfId="12737" xr:uid="{00000000-0005-0000-0000-0000C1310000}"/>
    <cellStyle name="Normal 53 3 4 4 3" xfId="27835" xr:uid="{00000000-0005-0000-0000-0000BB6C0000}"/>
    <cellStyle name="Normal 53 3 4 5" xfId="7716" xr:uid="{00000000-0005-0000-0000-0000241E0000}"/>
    <cellStyle name="Normal 53 3 4 5 3" xfId="22818" xr:uid="{00000000-0005-0000-0000-000022590000}"/>
    <cellStyle name="Normal 53 3 4 7" xfId="17805" xr:uid="{00000000-0005-0000-0000-00008D450000}"/>
    <cellStyle name="Normal 53 3 5" xfId="3498" xr:uid="{00000000-0005-0000-0000-0000AA0D0000}"/>
    <cellStyle name="Normal 53 3 5 2" xfId="13572" xr:uid="{00000000-0005-0000-0000-000004350000}"/>
    <cellStyle name="Normal 53 3 5 2 3" xfId="28670" xr:uid="{00000000-0005-0000-0000-0000FE6F0000}"/>
    <cellStyle name="Normal 53 3 5 3" xfId="8552" xr:uid="{00000000-0005-0000-0000-000068210000}"/>
    <cellStyle name="Normal 53 3 5 3 3" xfId="23653" xr:uid="{00000000-0005-0000-0000-0000655C0000}"/>
    <cellStyle name="Normal 53 3 5 5" xfId="18640" xr:uid="{00000000-0005-0000-0000-0000D0480000}"/>
    <cellStyle name="Normal 53 3 6" xfId="5191" xr:uid="{00000000-0005-0000-0000-000047140000}"/>
    <cellStyle name="Normal 53 3 6 2" xfId="15243" xr:uid="{00000000-0005-0000-0000-00008B3B0000}"/>
    <cellStyle name="Normal 53 3 6 2 3" xfId="30341" xr:uid="{00000000-0005-0000-0000-000085760000}"/>
    <cellStyle name="Normal 53 3 6 3" xfId="10223" xr:uid="{00000000-0005-0000-0000-0000EF270000}"/>
    <cellStyle name="Normal 53 3 6 3 3" xfId="25324" xr:uid="{00000000-0005-0000-0000-0000EC620000}"/>
    <cellStyle name="Normal 53 3 6 5" xfId="20311" xr:uid="{00000000-0005-0000-0000-0000574F0000}"/>
    <cellStyle name="Normal 53 3 7" xfId="11901" xr:uid="{00000000-0005-0000-0000-00007D2E0000}"/>
    <cellStyle name="Normal 53 3 7 3" xfId="26999" xr:uid="{00000000-0005-0000-0000-000077690000}"/>
    <cellStyle name="Normal 53 3 8" xfId="6880" xr:uid="{00000000-0005-0000-0000-0000E01A0000}"/>
    <cellStyle name="Normal 53 3 8 3" xfId="21982" xr:uid="{00000000-0005-0000-0000-0000DE550000}"/>
    <cellStyle name="Normal 53 4" xfId="1905" xr:uid="{00000000-0005-0000-0000-000071070000}"/>
    <cellStyle name="Normal 53 4 2" xfId="2328" xr:uid="{00000000-0005-0000-0000-000018090000}"/>
    <cellStyle name="Normal 53 4 2 2" xfId="3167" xr:uid="{00000000-0005-0000-0000-00005F0C0000}"/>
    <cellStyle name="Normal 53 4 2 2 2" xfId="4857" xr:uid="{00000000-0005-0000-0000-0000F9120000}"/>
    <cellStyle name="Normal 53 4 2 2 2 2" xfId="14930" xr:uid="{00000000-0005-0000-0000-0000523A0000}"/>
    <cellStyle name="Normal 53 4 2 2 2 2 3" xfId="30028" xr:uid="{00000000-0005-0000-0000-00004C750000}"/>
    <cellStyle name="Normal 53 4 2 2 2 3" xfId="9910" xr:uid="{00000000-0005-0000-0000-0000B6260000}"/>
    <cellStyle name="Normal 53 4 2 2 2 3 3" xfId="25011" xr:uid="{00000000-0005-0000-0000-0000B3610000}"/>
    <cellStyle name="Normal 53 4 2 2 2 5" xfId="19998" xr:uid="{00000000-0005-0000-0000-00001E4E0000}"/>
    <cellStyle name="Normal 53 4 2 2 3" xfId="6549" xr:uid="{00000000-0005-0000-0000-000095190000}"/>
    <cellStyle name="Normal 53 4 2 2 3 2" xfId="16601" xr:uid="{00000000-0005-0000-0000-0000D9400000}"/>
    <cellStyle name="Normal 53 4 2 2 3 3" xfId="11581" xr:uid="{00000000-0005-0000-0000-00003D2D0000}"/>
    <cellStyle name="Normal 53 4 2 2 3 3 3" xfId="26682" xr:uid="{00000000-0005-0000-0000-00003A680000}"/>
    <cellStyle name="Normal 53 4 2 2 3 5" xfId="21669" xr:uid="{00000000-0005-0000-0000-0000A5540000}"/>
    <cellStyle name="Normal 53 4 2 2 4" xfId="13259" xr:uid="{00000000-0005-0000-0000-0000CB330000}"/>
    <cellStyle name="Normal 53 4 2 2 4 3" xfId="28357" xr:uid="{00000000-0005-0000-0000-0000C56E0000}"/>
    <cellStyle name="Normal 53 4 2 2 5" xfId="8238" xr:uid="{00000000-0005-0000-0000-00002E200000}"/>
    <cellStyle name="Normal 53 4 2 2 5 3" xfId="23340" xr:uid="{00000000-0005-0000-0000-00002C5B0000}"/>
    <cellStyle name="Normal 53 4 2 2 7" xfId="18327" xr:uid="{00000000-0005-0000-0000-000097470000}"/>
    <cellStyle name="Normal 53 4 2 3" xfId="4020" xr:uid="{00000000-0005-0000-0000-0000B40F0000}"/>
    <cellStyle name="Normal 53 4 2 3 2" xfId="14094" xr:uid="{00000000-0005-0000-0000-00000E370000}"/>
    <cellStyle name="Normal 53 4 2 3 2 3" xfId="29192" xr:uid="{00000000-0005-0000-0000-000008720000}"/>
    <cellStyle name="Normal 53 4 2 3 3" xfId="9074" xr:uid="{00000000-0005-0000-0000-000072230000}"/>
    <cellStyle name="Normal 53 4 2 3 3 3" xfId="24175" xr:uid="{00000000-0005-0000-0000-00006F5E0000}"/>
    <cellStyle name="Normal 53 4 2 3 5" xfId="19162" xr:uid="{00000000-0005-0000-0000-0000DA4A0000}"/>
    <cellStyle name="Normal 53 4 2 4" xfId="5713" xr:uid="{00000000-0005-0000-0000-000051160000}"/>
    <cellStyle name="Normal 53 4 2 4 2" xfId="15765" xr:uid="{00000000-0005-0000-0000-0000953D0000}"/>
    <cellStyle name="Normal 53 4 2 4 2 3" xfId="30863" xr:uid="{00000000-0005-0000-0000-00008F780000}"/>
    <cellStyle name="Normal 53 4 2 4 3" xfId="10745" xr:uid="{00000000-0005-0000-0000-0000F9290000}"/>
    <cellStyle name="Normal 53 4 2 4 3 3" xfId="25846" xr:uid="{00000000-0005-0000-0000-0000F6640000}"/>
    <cellStyle name="Normal 53 4 2 4 5" xfId="20833" xr:uid="{00000000-0005-0000-0000-000061510000}"/>
    <cellStyle name="Normal 53 4 2 5" xfId="12423" xr:uid="{00000000-0005-0000-0000-000087300000}"/>
    <cellStyle name="Normal 53 4 2 5 3" xfId="27521" xr:uid="{00000000-0005-0000-0000-0000816B0000}"/>
    <cellStyle name="Normal 53 4 2 6" xfId="7402" xr:uid="{00000000-0005-0000-0000-0000EA1C0000}"/>
    <cellStyle name="Normal 53 4 2 6 3" xfId="22504" xr:uid="{00000000-0005-0000-0000-0000E8570000}"/>
    <cellStyle name="Normal 53 4 2 8" xfId="17491" xr:uid="{00000000-0005-0000-0000-000053440000}"/>
    <cellStyle name="Normal 53 4 3" xfId="2749" xr:uid="{00000000-0005-0000-0000-0000BD0A0000}"/>
    <cellStyle name="Normal 53 4 3 2" xfId="4439" xr:uid="{00000000-0005-0000-0000-000057110000}"/>
    <cellStyle name="Normal 53 4 3 2 2" xfId="14512" xr:uid="{00000000-0005-0000-0000-0000B0380000}"/>
    <cellStyle name="Normal 53 4 3 2 2 3" xfId="29610" xr:uid="{00000000-0005-0000-0000-0000AA730000}"/>
    <cellStyle name="Normal 53 4 3 2 3" xfId="9492" xr:uid="{00000000-0005-0000-0000-000014250000}"/>
    <cellStyle name="Normal 53 4 3 2 3 3" xfId="24593" xr:uid="{00000000-0005-0000-0000-000011600000}"/>
    <cellStyle name="Normal 53 4 3 2 5" xfId="19580" xr:uid="{00000000-0005-0000-0000-00007C4C0000}"/>
    <cellStyle name="Normal 53 4 3 3" xfId="6131" xr:uid="{00000000-0005-0000-0000-0000F3170000}"/>
    <cellStyle name="Normal 53 4 3 3 2" xfId="16183" xr:uid="{00000000-0005-0000-0000-0000373F0000}"/>
    <cellStyle name="Normal 53 4 3 3 3" xfId="11163" xr:uid="{00000000-0005-0000-0000-00009B2B0000}"/>
    <cellStyle name="Normal 53 4 3 3 3 3" xfId="26264" xr:uid="{00000000-0005-0000-0000-000098660000}"/>
    <cellStyle name="Normal 53 4 3 3 5" xfId="21251" xr:uid="{00000000-0005-0000-0000-000003530000}"/>
    <cellStyle name="Normal 53 4 3 4" xfId="12841" xr:uid="{00000000-0005-0000-0000-000029320000}"/>
    <cellStyle name="Normal 53 4 3 4 3" xfId="27939" xr:uid="{00000000-0005-0000-0000-0000236D0000}"/>
    <cellStyle name="Normal 53 4 3 5" xfId="7820" xr:uid="{00000000-0005-0000-0000-00008C1E0000}"/>
    <cellStyle name="Normal 53 4 3 5 3" xfId="22922" xr:uid="{00000000-0005-0000-0000-00008A590000}"/>
    <cellStyle name="Normal 53 4 3 7" xfId="17909" xr:uid="{00000000-0005-0000-0000-0000F5450000}"/>
    <cellStyle name="Normal 53 4 4" xfId="3602" xr:uid="{00000000-0005-0000-0000-0000120E0000}"/>
    <cellStyle name="Normal 53 4 4 2" xfId="13676" xr:uid="{00000000-0005-0000-0000-00006C350000}"/>
    <cellStyle name="Normal 53 4 4 2 3" xfId="28774" xr:uid="{00000000-0005-0000-0000-000066700000}"/>
    <cellStyle name="Normal 53 4 4 3" xfId="8656" xr:uid="{00000000-0005-0000-0000-0000D0210000}"/>
    <cellStyle name="Normal 53 4 4 3 3" xfId="23757" xr:uid="{00000000-0005-0000-0000-0000CD5C0000}"/>
    <cellStyle name="Normal 53 4 4 5" xfId="18744" xr:uid="{00000000-0005-0000-0000-000038490000}"/>
    <cellStyle name="Normal 53 4 5" xfId="5295" xr:uid="{00000000-0005-0000-0000-0000AF140000}"/>
    <cellStyle name="Normal 53 4 5 2" xfId="15347" xr:uid="{00000000-0005-0000-0000-0000F33B0000}"/>
    <cellStyle name="Normal 53 4 5 2 3" xfId="30445" xr:uid="{00000000-0005-0000-0000-0000ED760000}"/>
    <cellStyle name="Normal 53 4 5 3" xfId="10327" xr:uid="{00000000-0005-0000-0000-000057280000}"/>
    <cellStyle name="Normal 53 4 5 3 3" xfId="25428" xr:uid="{00000000-0005-0000-0000-000054630000}"/>
    <cellStyle name="Normal 53 4 5 5" xfId="20415" xr:uid="{00000000-0005-0000-0000-0000BF4F0000}"/>
    <cellStyle name="Normal 53 4 6" xfId="12005" xr:uid="{00000000-0005-0000-0000-0000E52E0000}"/>
    <cellStyle name="Normal 53 4 6 3" xfId="27103" xr:uid="{00000000-0005-0000-0000-0000DF690000}"/>
    <cellStyle name="Normal 53 4 7" xfId="6984" xr:uid="{00000000-0005-0000-0000-0000481B0000}"/>
    <cellStyle name="Normal 53 4 7 3" xfId="22086" xr:uid="{00000000-0005-0000-0000-000046560000}"/>
    <cellStyle name="Normal 53 4 9" xfId="17073" xr:uid="{00000000-0005-0000-0000-0000B1420000}"/>
    <cellStyle name="Normal 53 5" xfId="2118" xr:uid="{00000000-0005-0000-0000-000046080000}"/>
    <cellStyle name="Normal 53 5 2" xfId="2959" xr:uid="{00000000-0005-0000-0000-00008F0B0000}"/>
    <cellStyle name="Normal 53 5 2 2" xfId="4649" xr:uid="{00000000-0005-0000-0000-000029120000}"/>
    <cellStyle name="Normal 53 5 2 2 2" xfId="14722" xr:uid="{00000000-0005-0000-0000-000082390000}"/>
    <cellStyle name="Normal 53 5 2 2 2 3" xfId="29820" xr:uid="{00000000-0005-0000-0000-00007C740000}"/>
    <cellStyle name="Normal 53 5 2 2 3" xfId="9702" xr:uid="{00000000-0005-0000-0000-0000E6250000}"/>
    <cellStyle name="Normal 53 5 2 2 3 3" xfId="24803" xr:uid="{00000000-0005-0000-0000-0000E3600000}"/>
    <cellStyle name="Normal 53 5 2 2 5" xfId="19790" xr:uid="{00000000-0005-0000-0000-00004E4D0000}"/>
    <cellStyle name="Normal 53 5 2 3" xfId="6341" xr:uid="{00000000-0005-0000-0000-0000C5180000}"/>
    <cellStyle name="Normal 53 5 2 3 2" xfId="16393" xr:uid="{00000000-0005-0000-0000-000009400000}"/>
    <cellStyle name="Normal 53 5 2 3 3" xfId="11373" xr:uid="{00000000-0005-0000-0000-00006D2C0000}"/>
    <cellStyle name="Normal 53 5 2 3 3 3" xfId="26474" xr:uid="{00000000-0005-0000-0000-00006A670000}"/>
    <cellStyle name="Normal 53 5 2 3 5" xfId="21461" xr:uid="{00000000-0005-0000-0000-0000D5530000}"/>
    <cellStyle name="Normal 53 5 2 4" xfId="13051" xr:uid="{00000000-0005-0000-0000-0000FB320000}"/>
    <cellStyle name="Normal 53 5 2 4 3" xfId="28149" xr:uid="{00000000-0005-0000-0000-0000F56D0000}"/>
    <cellStyle name="Normal 53 5 2 5" xfId="8030" xr:uid="{00000000-0005-0000-0000-00005E1F0000}"/>
    <cellStyle name="Normal 53 5 2 5 3" xfId="23132" xr:uid="{00000000-0005-0000-0000-00005C5A0000}"/>
    <cellStyle name="Normal 53 5 2 7" xfId="18119" xr:uid="{00000000-0005-0000-0000-0000C7460000}"/>
    <cellStyle name="Normal 53 5 3" xfId="3812" xr:uid="{00000000-0005-0000-0000-0000E40E0000}"/>
    <cellStyle name="Normal 53 5 3 2" xfId="13886" xr:uid="{00000000-0005-0000-0000-00003E360000}"/>
    <cellStyle name="Normal 53 5 3 2 3" xfId="28984" xr:uid="{00000000-0005-0000-0000-000038710000}"/>
    <cellStyle name="Normal 53 5 3 3" xfId="8866" xr:uid="{00000000-0005-0000-0000-0000A2220000}"/>
    <cellStyle name="Normal 53 5 3 3 3" xfId="23967" xr:uid="{00000000-0005-0000-0000-00009F5D0000}"/>
    <cellStyle name="Normal 53 5 3 5" xfId="18954" xr:uid="{00000000-0005-0000-0000-00000A4A0000}"/>
    <cellStyle name="Normal 53 5 4" xfId="5505" xr:uid="{00000000-0005-0000-0000-000081150000}"/>
    <cellStyle name="Normal 53 5 4 2" xfId="15557" xr:uid="{00000000-0005-0000-0000-0000C53C0000}"/>
    <cellStyle name="Normal 53 5 4 2 3" xfId="30655" xr:uid="{00000000-0005-0000-0000-0000BF770000}"/>
    <cellStyle name="Normal 53 5 4 3" xfId="10537" xr:uid="{00000000-0005-0000-0000-000029290000}"/>
    <cellStyle name="Normal 53 5 4 3 3" xfId="25638" xr:uid="{00000000-0005-0000-0000-000026640000}"/>
    <cellStyle name="Normal 53 5 4 5" xfId="20625" xr:uid="{00000000-0005-0000-0000-000091500000}"/>
    <cellStyle name="Normal 53 5 5" xfId="12215" xr:uid="{00000000-0005-0000-0000-0000B72F0000}"/>
    <cellStyle name="Normal 53 5 5 3" xfId="27313" xr:uid="{00000000-0005-0000-0000-0000B16A0000}"/>
    <cellStyle name="Normal 53 5 6" xfId="7194" xr:uid="{00000000-0005-0000-0000-00001A1C0000}"/>
    <cellStyle name="Normal 53 5 6 3" xfId="22296" xr:uid="{00000000-0005-0000-0000-000018570000}"/>
    <cellStyle name="Normal 53 5 8" xfId="17283" xr:uid="{00000000-0005-0000-0000-000083430000}"/>
    <cellStyle name="Normal 53 6" xfId="2539" xr:uid="{00000000-0005-0000-0000-0000EB090000}"/>
    <cellStyle name="Normal 53 6 2" xfId="4231" xr:uid="{00000000-0005-0000-0000-000087100000}"/>
    <cellStyle name="Normal 53 6 2 2" xfId="14304" xr:uid="{00000000-0005-0000-0000-0000E0370000}"/>
    <cellStyle name="Normal 53 6 2 2 3" xfId="29402" xr:uid="{00000000-0005-0000-0000-0000DA720000}"/>
    <cellStyle name="Normal 53 6 2 3" xfId="9284" xr:uid="{00000000-0005-0000-0000-000044240000}"/>
    <cellStyle name="Normal 53 6 2 3 3" xfId="24385" xr:uid="{00000000-0005-0000-0000-0000415F0000}"/>
    <cellStyle name="Normal 53 6 2 5" xfId="19372" xr:uid="{00000000-0005-0000-0000-0000AC4B0000}"/>
    <cellStyle name="Normal 53 6 3" xfId="5923" xr:uid="{00000000-0005-0000-0000-000023170000}"/>
    <cellStyle name="Normal 53 6 3 2" xfId="15975" xr:uid="{00000000-0005-0000-0000-0000673E0000}"/>
    <cellStyle name="Normal 53 6 3 3" xfId="10955" xr:uid="{00000000-0005-0000-0000-0000CB2A0000}"/>
    <cellStyle name="Normal 53 6 3 3 3" xfId="26056" xr:uid="{00000000-0005-0000-0000-0000C8650000}"/>
    <cellStyle name="Normal 53 6 3 5" xfId="21043" xr:uid="{00000000-0005-0000-0000-000033520000}"/>
    <cellStyle name="Normal 53 6 4" xfId="12633" xr:uid="{00000000-0005-0000-0000-000059310000}"/>
    <cellStyle name="Normal 53 6 4 3" xfId="27731" xr:uid="{00000000-0005-0000-0000-0000536C0000}"/>
    <cellStyle name="Normal 53 6 5" xfId="7612" xr:uid="{00000000-0005-0000-0000-0000BC1D0000}"/>
    <cellStyle name="Normal 53 6 5 3" xfId="22714" xr:uid="{00000000-0005-0000-0000-0000BA580000}"/>
    <cellStyle name="Normal 53 6 7" xfId="17701" xr:uid="{00000000-0005-0000-0000-000025450000}"/>
    <cellStyle name="Normal 53 7" xfId="3390" xr:uid="{00000000-0005-0000-0000-00003E0D0000}"/>
    <cellStyle name="Normal 53 7 2" xfId="13468" xr:uid="{00000000-0005-0000-0000-00009C340000}"/>
    <cellStyle name="Normal 53 7 2 3" xfId="28566" xr:uid="{00000000-0005-0000-0000-0000966F0000}"/>
    <cellStyle name="Normal 53 7 3" xfId="8448" xr:uid="{00000000-0005-0000-0000-000000210000}"/>
    <cellStyle name="Normal 53 7 3 3" xfId="23549" xr:uid="{00000000-0005-0000-0000-0000FD5B0000}"/>
    <cellStyle name="Normal 53 7 5" xfId="18536" xr:uid="{00000000-0005-0000-0000-000068480000}"/>
    <cellStyle name="Normal 53 8" xfId="5084" xr:uid="{00000000-0005-0000-0000-0000DC130000}"/>
    <cellStyle name="Normal 53 8 2" xfId="15139" xr:uid="{00000000-0005-0000-0000-0000233B0000}"/>
    <cellStyle name="Normal 53 8 2 3" xfId="30237" xr:uid="{00000000-0005-0000-0000-00001D760000}"/>
    <cellStyle name="Normal 53 8 3" xfId="10119" xr:uid="{00000000-0005-0000-0000-000087270000}"/>
    <cellStyle name="Normal 53 8 3 3" xfId="25220" xr:uid="{00000000-0005-0000-0000-000084620000}"/>
    <cellStyle name="Normal 53 8 5" xfId="20207" xr:uid="{00000000-0005-0000-0000-0000EF4E0000}"/>
    <cellStyle name="Normal 53 9" xfId="11795" xr:uid="{00000000-0005-0000-0000-0000132E0000}"/>
    <cellStyle name="Normal 53 9 3" xfId="26895" xr:uid="{00000000-0005-0000-0000-00000F690000}"/>
    <cellStyle name="Normal 54" xfId="1454" xr:uid="{00000000-0005-0000-0000-0000AE050000}"/>
    <cellStyle name="Normal 54 2" xfId="1455" xr:uid="{00000000-0005-0000-0000-0000AF050000}"/>
    <cellStyle name="Normal 55" xfId="1456" xr:uid="{00000000-0005-0000-0000-0000B0050000}"/>
    <cellStyle name="Normal 55 10" xfId="6775" xr:uid="{00000000-0005-0000-0000-0000771A0000}"/>
    <cellStyle name="Normal 55 10 3" xfId="21879" xr:uid="{00000000-0005-0000-0000-000077550000}"/>
    <cellStyle name="Normal 55 12" xfId="16864" xr:uid="{00000000-0005-0000-0000-0000E0410000}"/>
    <cellStyle name="Normal 55 2" xfId="1739" xr:uid="{00000000-0005-0000-0000-0000CB060000}"/>
    <cellStyle name="Normal 55 2 11" xfId="16918" xr:uid="{00000000-0005-0000-0000-000016420000}"/>
    <cellStyle name="Normal 55 2 2" xfId="1847" xr:uid="{00000000-0005-0000-0000-000037070000}"/>
    <cellStyle name="Normal 55 2 2 10" xfId="17022" xr:uid="{00000000-0005-0000-0000-00007E420000}"/>
    <cellStyle name="Normal 55 2 2 2" xfId="2064" xr:uid="{00000000-0005-0000-0000-000010080000}"/>
    <cellStyle name="Normal 55 2 2 2 2" xfId="2485" xr:uid="{00000000-0005-0000-0000-0000B5090000}"/>
    <cellStyle name="Normal 55 2 2 2 2 2" xfId="3324" xr:uid="{00000000-0005-0000-0000-0000FC0C0000}"/>
    <cellStyle name="Normal 55 2 2 2 2 2 2" xfId="5014" xr:uid="{00000000-0005-0000-0000-000096130000}"/>
    <cellStyle name="Normal 55 2 2 2 2 2 2 2" xfId="15087" xr:uid="{00000000-0005-0000-0000-0000EF3A0000}"/>
    <cellStyle name="Normal 55 2 2 2 2 2 2 2 3" xfId="30185" xr:uid="{00000000-0005-0000-0000-0000E9750000}"/>
    <cellStyle name="Normal 55 2 2 2 2 2 2 3" xfId="10067" xr:uid="{00000000-0005-0000-0000-000053270000}"/>
    <cellStyle name="Normal 55 2 2 2 2 2 2 3 3" xfId="25168" xr:uid="{00000000-0005-0000-0000-000050620000}"/>
    <cellStyle name="Normal 55 2 2 2 2 2 2 5" xfId="20155" xr:uid="{00000000-0005-0000-0000-0000BB4E0000}"/>
    <cellStyle name="Normal 55 2 2 2 2 2 3" xfId="6706" xr:uid="{00000000-0005-0000-0000-0000321A0000}"/>
    <cellStyle name="Normal 55 2 2 2 2 2 3 2" xfId="16758" xr:uid="{00000000-0005-0000-0000-000076410000}"/>
    <cellStyle name="Normal 55 2 2 2 2 2 3 3" xfId="11738" xr:uid="{00000000-0005-0000-0000-0000DA2D0000}"/>
    <cellStyle name="Normal 55 2 2 2 2 2 3 3 3" xfId="26839" xr:uid="{00000000-0005-0000-0000-0000D7680000}"/>
    <cellStyle name="Normal 55 2 2 2 2 2 3 5" xfId="21826" xr:uid="{00000000-0005-0000-0000-000042550000}"/>
    <cellStyle name="Normal 55 2 2 2 2 2 4" xfId="13416" xr:uid="{00000000-0005-0000-0000-000068340000}"/>
    <cellStyle name="Normal 55 2 2 2 2 2 4 3" xfId="28514" xr:uid="{00000000-0005-0000-0000-0000626F0000}"/>
    <cellStyle name="Normal 55 2 2 2 2 2 5" xfId="8395" xr:uid="{00000000-0005-0000-0000-0000CB200000}"/>
    <cellStyle name="Normal 55 2 2 2 2 2 5 3" xfId="23497" xr:uid="{00000000-0005-0000-0000-0000C95B0000}"/>
    <cellStyle name="Normal 55 2 2 2 2 2 7" xfId="18484" xr:uid="{00000000-0005-0000-0000-000034480000}"/>
    <cellStyle name="Normal 55 2 2 2 2 3" xfId="4177" xr:uid="{00000000-0005-0000-0000-000051100000}"/>
    <cellStyle name="Normal 55 2 2 2 2 3 2" xfId="14251" xr:uid="{00000000-0005-0000-0000-0000AB370000}"/>
    <cellStyle name="Normal 55 2 2 2 2 3 2 3" xfId="29349" xr:uid="{00000000-0005-0000-0000-0000A5720000}"/>
    <cellStyle name="Normal 55 2 2 2 2 3 3" xfId="9231" xr:uid="{00000000-0005-0000-0000-00000F240000}"/>
    <cellStyle name="Normal 55 2 2 2 2 3 3 3" xfId="24332" xr:uid="{00000000-0005-0000-0000-00000C5F0000}"/>
    <cellStyle name="Normal 55 2 2 2 2 3 5" xfId="19319" xr:uid="{00000000-0005-0000-0000-0000774B0000}"/>
    <cellStyle name="Normal 55 2 2 2 2 4" xfId="5870" xr:uid="{00000000-0005-0000-0000-0000EE160000}"/>
    <cellStyle name="Normal 55 2 2 2 2 4 2" xfId="15922" xr:uid="{00000000-0005-0000-0000-0000323E0000}"/>
    <cellStyle name="Normal 55 2 2 2 2 4 3" xfId="10902" xr:uid="{00000000-0005-0000-0000-0000962A0000}"/>
    <cellStyle name="Normal 55 2 2 2 2 4 3 3" xfId="26003" xr:uid="{00000000-0005-0000-0000-000093650000}"/>
    <cellStyle name="Normal 55 2 2 2 2 4 5" xfId="20990" xr:uid="{00000000-0005-0000-0000-0000FE510000}"/>
    <cellStyle name="Normal 55 2 2 2 2 5" xfId="12580" xr:uid="{00000000-0005-0000-0000-000024310000}"/>
    <cellStyle name="Normal 55 2 2 2 2 5 3" xfId="27678" xr:uid="{00000000-0005-0000-0000-00001E6C0000}"/>
    <cellStyle name="Normal 55 2 2 2 2 6" xfId="7559" xr:uid="{00000000-0005-0000-0000-0000871D0000}"/>
    <cellStyle name="Normal 55 2 2 2 2 6 3" xfId="22661" xr:uid="{00000000-0005-0000-0000-000085580000}"/>
    <cellStyle name="Normal 55 2 2 2 2 8" xfId="17648" xr:uid="{00000000-0005-0000-0000-0000F0440000}"/>
    <cellStyle name="Normal 55 2 2 2 3" xfId="2906" xr:uid="{00000000-0005-0000-0000-00005A0B0000}"/>
    <cellStyle name="Normal 55 2 2 2 3 2" xfId="4596" xr:uid="{00000000-0005-0000-0000-0000F4110000}"/>
    <cellStyle name="Normal 55 2 2 2 3 2 2" xfId="14669" xr:uid="{00000000-0005-0000-0000-00004D390000}"/>
    <cellStyle name="Normal 55 2 2 2 3 2 2 3" xfId="29767" xr:uid="{00000000-0005-0000-0000-000047740000}"/>
    <cellStyle name="Normal 55 2 2 2 3 2 3" xfId="9649" xr:uid="{00000000-0005-0000-0000-0000B1250000}"/>
    <cellStyle name="Normal 55 2 2 2 3 2 3 3" xfId="24750" xr:uid="{00000000-0005-0000-0000-0000AE600000}"/>
    <cellStyle name="Normal 55 2 2 2 3 2 5" xfId="19737" xr:uid="{00000000-0005-0000-0000-0000194D0000}"/>
    <cellStyle name="Normal 55 2 2 2 3 3" xfId="6288" xr:uid="{00000000-0005-0000-0000-000090180000}"/>
    <cellStyle name="Normal 55 2 2 2 3 3 2" xfId="16340" xr:uid="{00000000-0005-0000-0000-0000D43F0000}"/>
    <cellStyle name="Normal 55 2 2 2 3 3 3" xfId="11320" xr:uid="{00000000-0005-0000-0000-0000382C0000}"/>
    <cellStyle name="Normal 55 2 2 2 3 3 3 3" xfId="26421" xr:uid="{00000000-0005-0000-0000-000035670000}"/>
    <cellStyle name="Normal 55 2 2 2 3 3 5" xfId="21408" xr:uid="{00000000-0005-0000-0000-0000A0530000}"/>
    <cellStyle name="Normal 55 2 2 2 3 4" xfId="12998" xr:uid="{00000000-0005-0000-0000-0000C6320000}"/>
    <cellStyle name="Normal 55 2 2 2 3 4 3" xfId="28096" xr:uid="{00000000-0005-0000-0000-0000C06D0000}"/>
    <cellStyle name="Normal 55 2 2 2 3 5" xfId="7977" xr:uid="{00000000-0005-0000-0000-0000291F0000}"/>
    <cellStyle name="Normal 55 2 2 2 3 5 3" xfId="23079" xr:uid="{00000000-0005-0000-0000-0000275A0000}"/>
    <cellStyle name="Normal 55 2 2 2 3 7" xfId="18066" xr:uid="{00000000-0005-0000-0000-000092460000}"/>
    <cellStyle name="Normal 55 2 2 2 4" xfId="3759" xr:uid="{00000000-0005-0000-0000-0000AF0E0000}"/>
    <cellStyle name="Normal 55 2 2 2 4 2" xfId="13833" xr:uid="{00000000-0005-0000-0000-000009360000}"/>
    <cellStyle name="Normal 55 2 2 2 4 2 3" xfId="28931" xr:uid="{00000000-0005-0000-0000-000003710000}"/>
    <cellStyle name="Normal 55 2 2 2 4 3" xfId="8813" xr:uid="{00000000-0005-0000-0000-00006D220000}"/>
    <cellStyle name="Normal 55 2 2 2 4 3 3" xfId="23914" xr:uid="{00000000-0005-0000-0000-00006A5D0000}"/>
    <cellStyle name="Normal 55 2 2 2 4 5" xfId="18901" xr:uid="{00000000-0005-0000-0000-0000D5490000}"/>
    <cellStyle name="Normal 55 2 2 2 5" xfId="5452" xr:uid="{00000000-0005-0000-0000-00004C150000}"/>
    <cellStyle name="Normal 55 2 2 2 5 2" xfId="15504" xr:uid="{00000000-0005-0000-0000-0000903C0000}"/>
    <cellStyle name="Normal 55 2 2 2 5 2 3" xfId="30602" xr:uid="{00000000-0005-0000-0000-00008A770000}"/>
    <cellStyle name="Normal 55 2 2 2 5 3" xfId="10484" xr:uid="{00000000-0005-0000-0000-0000F4280000}"/>
    <cellStyle name="Normal 55 2 2 2 5 3 3" xfId="25585" xr:uid="{00000000-0005-0000-0000-0000F1630000}"/>
    <cellStyle name="Normal 55 2 2 2 5 5" xfId="20572" xr:uid="{00000000-0005-0000-0000-00005C500000}"/>
    <cellStyle name="Normal 55 2 2 2 6" xfId="12162" xr:uid="{00000000-0005-0000-0000-0000822F0000}"/>
    <cellStyle name="Normal 55 2 2 2 6 3" xfId="27260" xr:uid="{00000000-0005-0000-0000-00007C6A0000}"/>
    <cellStyle name="Normal 55 2 2 2 7" xfId="7141" xr:uid="{00000000-0005-0000-0000-0000E51B0000}"/>
    <cellStyle name="Normal 55 2 2 2 7 3" xfId="22243" xr:uid="{00000000-0005-0000-0000-0000E3560000}"/>
    <cellStyle name="Normal 55 2 2 2 9" xfId="17230" xr:uid="{00000000-0005-0000-0000-00004E430000}"/>
    <cellStyle name="Normal 55 2 2 3" xfId="2277" xr:uid="{00000000-0005-0000-0000-0000E5080000}"/>
    <cellStyle name="Normal 55 2 2 3 2" xfId="3116" xr:uid="{00000000-0005-0000-0000-00002C0C0000}"/>
    <cellStyle name="Normal 55 2 2 3 2 2" xfId="4806" xr:uid="{00000000-0005-0000-0000-0000C6120000}"/>
    <cellStyle name="Normal 55 2 2 3 2 2 2" xfId="14879" xr:uid="{00000000-0005-0000-0000-00001F3A0000}"/>
    <cellStyle name="Normal 55 2 2 3 2 2 2 3" xfId="29977" xr:uid="{00000000-0005-0000-0000-000019750000}"/>
    <cellStyle name="Normal 55 2 2 3 2 2 3" xfId="9859" xr:uid="{00000000-0005-0000-0000-000083260000}"/>
    <cellStyle name="Normal 55 2 2 3 2 2 3 3" xfId="24960" xr:uid="{00000000-0005-0000-0000-000080610000}"/>
    <cellStyle name="Normal 55 2 2 3 2 2 5" xfId="19947" xr:uid="{00000000-0005-0000-0000-0000EB4D0000}"/>
    <cellStyle name="Normal 55 2 2 3 2 3" xfId="6498" xr:uid="{00000000-0005-0000-0000-000062190000}"/>
    <cellStyle name="Normal 55 2 2 3 2 3 2" xfId="16550" xr:uid="{00000000-0005-0000-0000-0000A6400000}"/>
    <cellStyle name="Normal 55 2 2 3 2 3 3" xfId="11530" xr:uid="{00000000-0005-0000-0000-00000A2D0000}"/>
    <cellStyle name="Normal 55 2 2 3 2 3 3 3" xfId="26631" xr:uid="{00000000-0005-0000-0000-000007680000}"/>
    <cellStyle name="Normal 55 2 2 3 2 3 5" xfId="21618" xr:uid="{00000000-0005-0000-0000-000072540000}"/>
    <cellStyle name="Normal 55 2 2 3 2 4" xfId="13208" xr:uid="{00000000-0005-0000-0000-000098330000}"/>
    <cellStyle name="Normal 55 2 2 3 2 4 3" xfId="28306" xr:uid="{00000000-0005-0000-0000-0000926E0000}"/>
    <cellStyle name="Normal 55 2 2 3 2 5" xfId="8187" xr:uid="{00000000-0005-0000-0000-0000FB1F0000}"/>
    <cellStyle name="Normal 55 2 2 3 2 5 3" xfId="23289" xr:uid="{00000000-0005-0000-0000-0000F95A0000}"/>
    <cellStyle name="Normal 55 2 2 3 2 7" xfId="18276" xr:uid="{00000000-0005-0000-0000-000064470000}"/>
    <cellStyle name="Normal 55 2 2 3 3" xfId="3969" xr:uid="{00000000-0005-0000-0000-0000810F0000}"/>
    <cellStyle name="Normal 55 2 2 3 3 2" xfId="14043" xr:uid="{00000000-0005-0000-0000-0000DB360000}"/>
    <cellStyle name="Normal 55 2 2 3 3 2 3" xfId="29141" xr:uid="{00000000-0005-0000-0000-0000D5710000}"/>
    <cellStyle name="Normal 55 2 2 3 3 3" xfId="9023" xr:uid="{00000000-0005-0000-0000-00003F230000}"/>
    <cellStyle name="Normal 55 2 2 3 3 3 3" xfId="24124" xr:uid="{00000000-0005-0000-0000-00003C5E0000}"/>
    <cellStyle name="Normal 55 2 2 3 3 5" xfId="19111" xr:uid="{00000000-0005-0000-0000-0000A74A0000}"/>
    <cellStyle name="Normal 55 2 2 3 4" xfId="5662" xr:uid="{00000000-0005-0000-0000-00001E160000}"/>
    <cellStyle name="Normal 55 2 2 3 4 2" xfId="15714" xr:uid="{00000000-0005-0000-0000-0000623D0000}"/>
    <cellStyle name="Normal 55 2 2 3 4 2 3" xfId="30812" xr:uid="{00000000-0005-0000-0000-00005C780000}"/>
    <cellStyle name="Normal 55 2 2 3 4 3" xfId="10694" xr:uid="{00000000-0005-0000-0000-0000C6290000}"/>
    <cellStyle name="Normal 55 2 2 3 4 3 3" xfId="25795" xr:uid="{00000000-0005-0000-0000-0000C3640000}"/>
    <cellStyle name="Normal 55 2 2 3 4 5" xfId="20782" xr:uid="{00000000-0005-0000-0000-00002E510000}"/>
    <cellStyle name="Normal 55 2 2 3 5" xfId="12372" xr:uid="{00000000-0005-0000-0000-000054300000}"/>
    <cellStyle name="Normal 55 2 2 3 5 3" xfId="27470" xr:uid="{00000000-0005-0000-0000-00004E6B0000}"/>
    <cellStyle name="Normal 55 2 2 3 6" xfId="7351" xr:uid="{00000000-0005-0000-0000-0000B71C0000}"/>
    <cellStyle name="Normal 55 2 2 3 6 3" xfId="22453" xr:uid="{00000000-0005-0000-0000-0000B5570000}"/>
    <cellStyle name="Normal 55 2 2 3 8" xfId="17440" xr:uid="{00000000-0005-0000-0000-000020440000}"/>
    <cellStyle name="Normal 55 2 2 4" xfId="2698" xr:uid="{00000000-0005-0000-0000-00008A0A0000}"/>
    <cellStyle name="Normal 55 2 2 4 2" xfId="4388" xr:uid="{00000000-0005-0000-0000-000024110000}"/>
    <cellStyle name="Normal 55 2 2 4 2 2" xfId="14461" xr:uid="{00000000-0005-0000-0000-00007D380000}"/>
    <cellStyle name="Normal 55 2 2 4 2 2 3" xfId="29559" xr:uid="{00000000-0005-0000-0000-000077730000}"/>
    <cellStyle name="Normal 55 2 2 4 2 3" xfId="9441" xr:uid="{00000000-0005-0000-0000-0000E1240000}"/>
    <cellStyle name="Normal 55 2 2 4 2 3 3" xfId="24542" xr:uid="{00000000-0005-0000-0000-0000DE5F0000}"/>
    <cellStyle name="Normal 55 2 2 4 2 5" xfId="19529" xr:uid="{00000000-0005-0000-0000-0000494C0000}"/>
    <cellStyle name="Normal 55 2 2 4 3" xfId="6080" xr:uid="{00000000-0005-0000-0000-0000C0170000}"/>
    <cellStyle name="Normal 55 2 2 4 3 2" xfId="16132" xr:uid="{00000000-0005-0000-0000-0000043F0000}"/>
    <cellStyle name="Normal 55 2 2 4 3 3" xfId="11112" xr:uid="{00000000-0005-0000-0000-0000682B0000}"/>
    <cellStyle name="Normal 55 2 2 4 3 3 3" xfId="26213" xr:uid="{00000000-0005-0000-0000-000065660000}"/>
    <cellStyle name="Normal 55 2 2 4 3 5" xfId="21200" xr:uid="{00000000-0005-0000-0000-0000D0520000}"/>
    <cellStyle name="Normal 55 2 2 4 4" xfId="12790" xr:uid="{00000000-0005-0000-0000-0000F6310000}"/>
    <cellStyle name="Normal 55 2 2 4 4 3" xfId="27888" xr:uid="{00000000-0005-0000-0000-0000F06C0000}"/>
    <cellStyle name="Normal 55 2 2 4 5" xfId="7769" xr:uid="{00000000-0005-0000-0000-0000591E0000}"/>
    <cellStyle name="Normal 55 2 2 4 5 3" xfId="22871" xr:uid="{00000000-0005-0000-0000-000057590000}"/>
    <cellStyle name="Normal 55 2 2 4 7" xfId="17858" xr:uid="{00000000-0005-0000-0000-0000C2450000}"/>
    <cellStyle name="Normal 55 2 2 5" xfId="3551" xr:uid="{00000000-0005-0000-0000-0000DF0D0000}"/>
    <cellStyle name="Normal 55 2 2 5 2" xfId="13625" xr:uid="{00000000-0005-0000-0000-000039350000}"/>
    <cellStyle name="Normal 55 2 2 5 2 3" xfId="28723" xr:uid="{00000000-0005-0000-0000-000033700000}"/>
    <cellStyle name="Normal 55 2 2 5 3" xfId="8605" xr:uid="{00000000-0005-0000-0000-00009D210000}"/>
    <cellStyle name="Normal 55 2 2 5 3 3" xfId="23706" xr:uid="{00000000-0005-0000-0000-00009A5C0000}"/>
    <cellStyle name="Normal 55 2 2 5 5" xfId="18693" xr:uid="{00000000-0005-0000-0000-000005490000}"/>
    <cellStyle name="Normal 55 2 2 6" xfId="5244" xr:uid="{00000000-0005-0000-0000-00007C140000}"/>
    <cellStyle name="Normal 55 2 2 6 2" xfId="15296" xr:uid="{00000000-0005-0000-0000-0000C03B0000}"/>
    <cellStyle name="Normal 55 2 2 6 2 3" xfId="30394" xr:uid="{00000000-0005-0000-0000-0000BA760000}"/>
    <cellStyle name="Normal 55 2 2 6 3" xfId="10276" xr:uid="{00000000-0005-0000-0000-000024280000}"/>
    <cellStyle name="Normal 55 2 2 6 3 3" xfId="25377" xr:uid="{00000000-0005-0000-0000-000021630000}"/>
    <cellStyle name="Normal 55 2 2 6 5" xfId="20364" xr:uid="{00000000-0005-0000-0000-00008C4F0000}"/>
    <cellStyle name="Normal 55 2 2 7" xfId="11954" xr:uid="{00000000-0005-0000-0000-0000B22E0000}"/>
    <cellStyle name="Normal 55 2 2 7 3" xfId="27052" xr:uid="{00000000-0005-0000-0000-0000AC690000}"/>
    <cellStyle name="Normal 55 2 2 8" xfId="6933" xr:uid="{00000000-0005-0000-0000-0000151B0000}"/>
    <cellStyle name="Normal 55 2 2 8 3" xfId="22035" xr:uid="{00000000-0005-0000-0000-000013560000}"/>
    <cellStyle name="Normal 55 2 3" xfId="1960" xr:uid="{00000000-0005-0000-0000-0000A8070000}"/>
    <cellStyle name="Normal 55 2 3 2" xfId="2381" xr:uid="{00000000-0005-0000-0000-00004D090000}"/>
    <cellStyle name="Normal 55 2 3 2 2" xfId="3220" xr:uid="{00000000-0005-0000-0000-0000940C0000}"/>
    <cellStyle name="Normal 55 2 3 2 2 2" xfId="4910" xr:uid="{00000000-0005-0000-0000-00002E130000}"/>
    <cellStyle name="Normal 55 2 3 2 2 2 2" xfId="14983" xr:uid="{00000000-0005-0000-0000-0000873A0000}"/>
    <cellStyle name="Normal 55 2 3 2 2 2 2 3" xfId="30081" xr:uid="{00000000-0005-0000-0000-000081750000}"/>
    <cellStyle name="Normal 55 2 3 2 2 2 3" xfId="9963" xr:uid="{00000000-0005-0000-0000-0000EB260000}"/>
    <cellStyle name="Normal 55 2 3 2 2 2 3 3" xfId="25064" xr:uid="{00000000-0005-0000-0000-0000E8610000}"/>
    <cellStyle name="Normal 55 2 3 2 2 2 5" xfId="20051" xr:uid="{00000000-0005-0000-0000-0000534E0000}"/>
    <cellStyle name="Normal 55 2 3 2 2 3" xfId="6602" xr:uid="{00000000-0005-0000-0000-0000CA190000}"/>
    <cellStyle name="Normal 55 2 3 2 2 3 2" xfId="16654" xr:uid="{00000000-0005-0000-0000-00000E410000}"/>
    <cellStyle name="Normal 55 2 3 2 2 3 3" xfId="11634" xr:uid="{00000000-0005-0000-0000-0000722D0000}"/>
    <cellStyle name="Normal 55 2 3 2 2 3 3 3" xfId="26735" xr:uid="{00000000-0005-0000-0000-00006F680000}"/>
    <cellStyle name="Normal 55 2 3 2 2 3 5" xfId="21722" xr:uid="{00000000-0005-0000-0000-0000DA540000}"/>
    <cellStyle name="Normal 55 2 3 2 2 4" xfId="13312" xr:uid="{00000000-0005-0000-0000-000000340000}"/>
    <cellStyle name="Normal 55 2 3 2 2 4 3" xfId="28410" xr:uid="{00000000-0005-0000-0000-0000FA6E0000}"/>
    <cellStyle name="Normal 55 2 3 2 2 5" xfId="8291" xr:uid="{00000000-0005-0000-0000-000063200000}"/>
    <cellStyle name="Normal 55 2 3 2 2 5 3" xfId="23393" xr:uid="{00000000-0005-0000-0000-0000615B0000}"/>
    <cellStyle name="Normal 55 2 3 2 2 7" xfId="18380" xr:uid="{00000000-0005-0000-0000-0000CC470000}"/>
    <cellStyle name="Normal 55 2 3 2 3" xfId="4073" xr:uid="{00000000-0005-0000-0000-0000E90F0000}"/>
    <cellStyle name="Normal 55 2 3 2 3 2" xfId="14147" xr:uid="{00000000-0005-0000-0000-000043370000}"/>
    <cellStyle name="Normal 55 2 3 2 3 2 3" xfId="29245" xr:uid="{00000000-0005-0000-0000-00003D720000}"/>
    <cellStyle name="Normal 55 2 3 2 3 3" xfId="9127" xr:uid="{00000000-0005-0000-0000-0000A7230000}"/>
    <cellStyle name="Normal 55 2 3 2 3 3 3" xfId="24228" xr:uid="{00000000-0005-0000-0000-0000A45E0000}"/>
    <cellStyle name="Normal 55 2 3 2 3 5" xfId="19215" xr:uid="{00000000-0005-0000-0000-00000F4B0000}"/>
    <cellStyle name="Normal 55 2 3 2 4" xfId="5766" xr:uid="{00000000-0005-0000-0000-000086160000}"/>
    <cellStyle name="Normal 55 2 3 2 4 2" xfId="15818" xr:uid="{00000000-0005-0000-0000-0000CA3D0000}"/>
    <cellStyle name="Normal 55 2 3 2 4 2 3" xfId="30916" xr:uid="{00000000-0005-0000-0000-0000C4780000}"/>
    <cellStyle name="Normal 55 2 3 2 4 3" xfId="10798" xr:uid="{00000000-0005-0000-0000-00002E2A0000}"/>
    <cellStyle name="Normal 55 2 3 2 4 3 3" xfId="25899" xr:uid="{00000000-0005-0000-0000-00002B650000}"/>
    <cellStyle name="Normal 55 2 3 2 4 5" xfId="20886" xr:uid="{00000000-0005-0000-0000-000096510000}"/>
    <cellStyle name="Normal 55 2 3 2 5" xfId="12476" xr:uid="{00000000-0005-0000-0000-0000BC300000}"/>
    <cellStyle name="Normal 55 2 3 2 5 3" xfId="27574" xr:uid="{00000000-0005-0000-0000-0000B66B0000}"/>
    <cellStyle name="Normal 55 2 3 2 6" xfId="7455" xr:uid="{00000000-0005-0000-0000-00001F1D0000}"/>
    <cellStyle name="Normal 55 2 3 2 6 3" xfId="22557" xr:uid="{00000000-0005-0000-0000-00001D580000}"/>
    <cellStyle name="Normal 55 2 3 2 8" xfId="17544" xr:uid="{00000000-0005-0000-0000-000088440000}"/>
    <cellStyle name="Normal 55 2 3 3" xfId="2802" xr:uid="{00000000-0005-0000-0000-0000F20A0000}"/>
    <cellStyle name="Normal 55 2 3 3 2" xfId="4492" xr:uid="{00000000-0005-0000-0000-00008C110000}"/>
    <cellStyle name="Normal 55 2 3 3 2 2" xfId="14565" xr:uid="{00000000-0005-0000-0000-0000E5380000}"/>
    <cellStyle name="Normal 55 2 3 3 2 2 3" xfId="29663" xr:uid="{00000000-0005-0000-0000-0000DF730000}"/>
    <cellStyle name="Normal 55 2 3 3 2 3" xfId="9545" xr:uid="{00000000-0005-0000-0000-000049250000}"/>
    <cellStyle name="Normal 55 2 3 3 2 3 3" xfId="24646" xr:uid="{00000000-0005-0000-0000-000046600000}"/>
    <cellStyle name="Normal 55 2 3 3 2 5" xfId="19633" xr:uid="{00000000-0005-0000-0000-0000B14C0000}"/>
    <cellStyle name="Normal 55 2 3 3 3" xfId="6184" xr:uid="{00000000-0005-0000-0000-000028180000}"/>
    <cellStyle name="Normal 55 2 3 3 3 2" xfId="16236" xr:uid="{00000000-0005-0000-0000-00006C3F0000}"/>
    <cellStyle name="Normal 55 2 3 3 3 3" xfId="11216" xr:uid="{00000000-0005-0000-0000-0000D02B0000}"/>
    <cellStyle name="Normal 55 2 3 3 3 3 3" xfId="26317" xr:uid="{00000000-0005-0000-0000-0000CD660000}"/>
    <cellStyle name="Normal 55 2 3 3 3 5" xfId="21304" xr:uid="{00000000-0005-0000-0000-000038530000}"/>
    <cellStyle name="Normal 55 2 3 3 4" xfId="12894" xr:uid="{00000000-0005-0000-0000-00005E320000}"/>
    <cellStyle name="Normal 55 2 3 3 4 3" xfId="27992" xr:uid="{00000000-0005-0000-0000-0000586D0000}"/>
    <cellStyle name="Normal 55 2 3 3 5" xfId="7873" xr:uid="{00000000-0005-0000-0000-0000C11E0000}"/>
    <cellStyle name="Normal 55 2 3 3 5 3" xfId="22975" xr:uid="{00000000-0005-0000-0000-0000BF590000}"/>
    <cellStyle name="Normal 55 2 3 3 7" xfId="17962" xr:uid="{00000000-0005-0000-0000-00002A460000}"/>
    <cellStyle name="Normal 55 2 3 4" xfId="3655" xr:uid="{00000000-0005-0000-0000-0000470E0000}"/>
    <cellStyle name="Normal 55 2 3 4 2" xfId="13729" xr:uid="{00000000-0005-0000-0000-0000A1350000}"/>
    <cellStyle name="Normal 55 2 3 4 2 3" xfId="28827" xr:uid="{00000000-0005-0000-0000-00009B700000}"/>
    <cellStyle name="Normal 55 2 3 4 3" xfId="8709" xr:uid="{00000000-0005-0000-0000-000005220000}"/>
    <cellStyle name="Normal 55 2 3 4 3 3" xfId="23810" xr:uid="{00000000-0005-0000-0000-0000025D0000}"/>
    <cellStyle name="Normal 55 2 3 4 5" xfId="18797" xr:uid="{00000000-0005-0000-0000-00006D490000}"/>
    <cellStyle name="Normal 55 2 3 5" xfId="5348" xr:uid="{00000000-0005-0000-0000-0000E4140000}"/>
    <cellStyle name="Normal 55 2 3 5 2" xfId="15400" xr:uid="{00000000-0005-0000-0000-0000283C0000}"/>
    <cellStyle name="Normal 55 2 3 5 2 3" xfId="30498" xr:uid="{00000000-0005-0000-0000-000022770000}"/>
    <cellStyle name="Normal 55 2 3 5 3" xfId="10380" xr:uid="{00000000-0005-0000-0000-00008C280000}"/>
    <cellStyle name="Normal 55 2 3 5 3 3" xfId="25481" xr:uid="{00000000-0005-0000-0000-000089630000}"/>
    <cellStyle name="Normal 55 2 3 5 5" xfId="20468" xr:uid="{00000000-0005-0000-0000-0000F44F0000}"/>
    <cellStyle name="Normal 55 2 3 6" xfId="12058" xr:uid="{00000000-0005-0000-0000-00001A2F0000}"/>
    <cellStyle name="Normal 55 2 3 6 3" xfId="27156" xr:uid="{00000000-0005-0000-0000-0000146A0000}"/>
    <cellStyle name="Normal 55 2 3 7" xfId="7037" xr:uid="{00000000-0005-0000-0000-00007D1B0000}"/>
    <cellStyle name="Normal 55 2 3 7 3" xfId="22139" xr:uid="{00000000-0005-0000-0000-00007B560000}"/>
    <cellStyle name="Normal 55 2 3 9" xfId="17126" xr:uid="{00000000-0005-0000-0000-0000E6420000}"/>
    <cellStyle name="Normal 55 2 4" xfId="2173" xr:uid="{00000000-0005-0000-0000-00007D080000}"/>
    <cellStyle name="Normal 55 2 4 2" xfId="3012" xr:uid="{00000000-0005-0000-0000-0000C40B0000}"/>
    <cellStyle name="Normal 55 2 4 2 2" xfId="4702" xr:uid="{00000000-0005-0000-0000-00005E120000}"/>
    <cellStyle name="Normal 55 2 4 2 2 2" xfId="14775" xr:uid="{00000000-0005-0000-0000-0000B7390000}"/>
    <cellStyle name="Normal 55 2 4 2 2 2 3" xfId="29873" xr:uid="{00000000-0005-0000-0000-0000B1740000}"/>
    <cellStyle name="Normal 55 2 4 2 2 3" xfId="9755" xr:uid="{00000000-0005-0000-0000-00001B260000}"/>
    <cellStyle name="Normal 55 2 4 2 2 3 3" xfId="24856" xr:uid="{00000000-0005-0000-0000-000018610000}"/>
    <cellStyle name="Normal 55 2 4 2 2 5" xfId="19843" xr:uid="{00000000-0005-0000-0000-0000834D0000}"/>
    <cellStyle name="Normal 55 2 4 2 3" xfId="6394" xr:uid="{00000000-0005-0000-0000-0000FA180000}"/>
    <cellStyle name="Normal 55 2 4 2 3 2" xfId="16446" xr:uid="{00000000-0005-0000-0000-00003E400000}"/>
    <cellStyle name="Normal 55 2 4 2 3 3" xfId="11426" xr:uid="{00000000-0005-0000-0000-0000A22C0000}"/>
    <cellStyle name="Normal 55 2 4 2 3 3 3" xfId="26527" xr:uid="{00000000-0005-0000-0000-00009F670000}"/>
    <cellStyle name="Normal 55 2 4 2 3 5" xfId="21514" xr:uid="{00000000-0005-0000-0000-00000A540000}"/>
    <cellStyle name="Normal 55 2 4 2 4" xfId="13104" xr:uid="{00000000-0005-0000-0000-000030330000}"/>
    <cellStyle name="Normal 55 2 4 2 4 3" xfId="28202" xr:uid="{00000000-0005-0000-0000-00002A6E0000}"/>
    <cellStyle name="Normal 55 2 4 2 5" xfId="8083" xr:uid="{00000000-0005-0000-0000-0000931F0000}"/>
    <cellStyle name="Normal 55 2 4 2 5 3" xfId="23185" xr:uid="{00000000-0005-0000-0000-0000915A0000}"/>
    <cellStyle name="Normal 55 2 4 2 7" xfId="18172" xr:uid="{00000000-0005-0000-0000-0000FC460000}"/>
    <cellStyle name="Normal 55 2 4 3" xfId="3865" xr:uid="{00000000-0005-0000-0000-0000190F0000}"/>
    <cellStyle name="Normal 55 2 4 3 2" xfId="13939" xr:uid="{00000000-0005-0000-0000-000073360000}"/>
    <cellStyle name="Normal 55 2 4 3 2 3" xfId="29037" xr:uid="{00000000-0005-0000-0000-00006D710000}"/>
    <cellStyle name="Normal 55 2 4 3 3" xfId="8919" xr:uid="{00000000-0005-0000-0000-0000D7220000}"/>
    <cellStyle name="Normal 55 2 4 3 3 3" xfId="24020" xr:uid="{00000000-0005-0000-0000-0000D45D0000}"/>
    <cellStyle name="Normal 55 2 4 3 5" xfId="19007" xr:uid="{00000000-0005-0000-0000-00003F4A0000}"/>
    <cellStyle name="Normal 55 2 4 4" xfId="5558" xr:uid="{00000000-0005-0000-0000-0000B6150000}"/>
    <cellStyle name="Normal 55 2 4 4 2" xfId="15610" xr:uid="{00000000-0005-0000-0000-0000FA3C0000}"/>
    <cellStyle name="Normal 55 2 4 4 2 3" xfId="30708" xr:uid="{00000000-0005-0000-0000-0000F4770000}"/>
    <cellStyle name="Normal 55 2 4 4 3" xfId="10590" xr:uid="{00000000-0005-0000-0000-00005E290000}"/>
    <cellStyle name="Normal 55 2 4 4 3 3" xfId="25691" xr:uid="{00000000-0005-0000-0000-00005B640000}"/>
    <cellStyle name="Normal 55 2 4 4 5" xfId="20678" xr:uid="{00000000-0005-0000-0000-0000C6500000}"/>
    <cellStyle name="Normal 55 2 4 5" xfId="12268" xr:uid="{00000000-0005-0000-0000-0000EC2F0000}"/>
    <cellStyle name="Normal 55 2 4 5 3" xfId="27366" xr:uid="{00000000-0005-0000-0000-0000E66A0000}"/>
    <cellStyle name="Normal 55 2 4 6" xfId="7247" xr:uid="{00000000-0005-0000-0000-00004F1C0000}"/>
    <cellStyle name="Normal 55 2 4 6 3" xfId="22349" xr:uid="{00000000-0005-0000-0000-00004D570000}"/>
    <cellStyle name="Normal 55 2 4 8" xfId="17336" xr:uid="{00000000-0005-0000-0000-0000B8430000}"/>
    <cellStyle name="Normal 55 2 5" xfId="2594" xr:uid="{00000000-0005-0000-0000-0000220A0000}"/>
    <cellStyle name="Normal 55 2 5 2" xfId="4284" xr:uid="{00000000-0005-0000-0000-0000BC100000}"/>
    <cellStyle name="Normal 55 2 5 2 2" xfId="14357" xr:uid="{00000000-0005-0000-0000-000015380000}"/>
    <cellStyle name="Normal 55 2 5 2 2 3" xfId="29455" xr:uid="{00000000-0005-0000-0000-00000F730000}"/>
    <cellStyle name="Normal 55 2 5 2 3" xfId="9337" xr:uid="{00000000-0005-0000-0000-000079240000}"/>
    <cellStyle name="Normal 55 2 5 2 3 3" xfId="24438" xr:uid="{00000000-0005-0000-0000-0000765F0000}"/>
    <cellStyle name="Normal 55 2 5 2 5" xfId="19425" xr:uid="{00000000-0005-0000-0000-0000E14B0000}"/>
    <cellStyle name="Normal 55 2 5 3" xfId="5976" xr:uid="{00000000-0005-0000-0000-000058170000}"/>
    <cellStyle name="Normal 55 2 5 3 2" xfId="16028" xr:uid="{00000000-0005-0000-0000-00009C3E0000}"/>
    <cellStyle name="Normal 55 2 5 3 3" xfId="11008" xr:uid="{00000000-0005-0000-0000-0000002B0000}"/>
    <cellStyle name="Normal 55 2 5 3 3 3" xfId="26109" xr:uid="{00000000-0005-0000-0000-0000FD650000}"/>
    <cellStyle name="Normal 55 2 5 3 5" xfId="21096" xr:uid="{00000000-0005-0000-0000-000068520000}"/>
    <cellStyle name="Normal 55 2 5 4" xfId="12686" xr:uid="{00000000-0005-0000-0000-00008E310000}"/>
    <cellStyle name="Normal 55 2 5 4 3" xfId="27784" xr:uid="{00000000-0005-0000-0000-0000886C0000}"/>
    <cellStyle name="Normal 55 2 5 5" xfId="7665" xr:uid="{00000000-0005-0000-0000-0000F11D0000}"/>
    <cellStyle name="Normal 55 2 5 5 3" xfId="22767" xr:uid="{00000000-0005-0000-0000-0000EF580000}"/>
    <cellStyle name="Normal 55 2 5 7" xfId="17754" xr:uid="{00000000-0005-0000-0000-00005A450000}"/>
    <cellStyle name="Normal 55 2 6" xfId="3447" xr:uid="{00000000-0005-0000-0000-0000770D0000}"/>
    <cellStyle name="Normal 55 2 6 2" xfId="13521" xr:uid="{00000000-0005-0000-0000-0000D1340000}"/>
    <cellStyle name="Normal 55 2 6 2 3" xfId="28619" xr:uid="{00000000-0005-0000-0000-0000CB6F0000}"/>
    <cellStyle name="Normal 55 2 6 3" xfId="8501" xr:uid="{00000000-0005-0000-0000-000035210000}"/>
    <cellStyle name="Normal 55 2 6 3 3" xfId="23602" xr:uid="{00000000-0005-0000-0000-0000325C0000}"/>
    <cellStyle name="Normal 55 2 6 5" xfId="18589" xr:uid="{00000000-0005-0000-0000-00009D480000}"/>
    <cellStyle name="Normal 55 2 7" xfId="5140" xr:uid="{00000000-0005-0000-0000-000014140000}"/>
    <cellStyle name="Normal 55 2 7 2" xfId="15192" xr:uid="{00000000-0005-0000-0000-0000583B0000}"/>
    <cellStyle name="Normal 55 2 7 2 3" xfId="30290" xr:uid="{00000000-0005-0000-0000-000052760000}"/>
    <cellStyle name="Normal 55 2 7 3" xfId="10172" xr:uid="{00000000-0005-0000-0000-0000BC270000}"/>
    <cellStyle name="Normal 55 2 7 3 3" xfId="25273" xr:uid="{00000000-0005-0000-0000-0000B9620000}"/>
    <cellStyle name="Normal 55 2 7 5" xfId="20260" xr:uid="{00000000-0005-0000-0000-0000244F0000}"/>
    <cellStyle name="Normal 55 2 8" xfId="11850" xr:uid="{00000000-0005-0000-0000-00004A2E0000}"/>
    <cellStyle name="Normal 55 2 8 3" xfId="26948" xr:uid="{00000000-0005-0000-0000-000044690000}"/>
    <cellStyle name="Normal 55 2 9" xfId="6829" xr:uid="{00000000-0005-0000-0000-0000AD1A0000}"/>
    <cellStyle name="Normal 55 2 9 3" xfId="21931" xr:uid="{00000000-0005-0000-0000-0000AB550000}"/>
    <cellStyle name="Normal 55 3" xfId="1793" xr:uid="{00000000-0005-0000-0000-000001070000}"/>
    <cellStyle name="Normal 55 3 10" xfId="16970" xr:uid="{00000000-0005-0000-0000-00004A420000}"/>
    <cellStyle name="Normal 55 3 2" xfId="2012" xr:uid="{00000000-0005-0000-0000-0000DC070000}"/>
    <cellStyle name="Normal 55 3 2 2" xfId="2433" xr:uid="{00000000-0005-0000-0000-000081090000}"/>
    <cellStyle name="Normal 55 3 2 2 2" xfId="3272" xr:uid="{00000000-0005-0000-0000-0000C80C0000}"/>
    <cellStyle name="Normal 55 3 2 2 2 2" xfId="4962" xr:uid="{00000000-0005-0000-0000-000062130000}"/>
    <cellStyle name="Normal 55 3 2 2 2 2 2" xfId="15035" xr:uid="{00000000-0005-0000-0000-0000BB3A0000}"/>
    <cellStyle name="Normal 55 3 2 2 2 2 2 3" xfId="30133" xr:uid="{00000000-0005-0000-0000-0000B5750000}"/>
    <cellStyle name="Normal 55 3 2 2 2 2 3" xfId="10015" xr:uid="{00000000-0005-0000-0000-00001F270000}"/>
    <cellStyle name="Normal 55 3 2 2 2 2 3 3" xfId="25116" xr:uid="{00000000-0005-0000-0000-00001C620000}"/>
    <cellStyle name="Normal 55 3 2 2 2 2 5" xfId="20103" xr:uid="{00000000-0005-0000-0000-0000874E0000}"/>
    <cellStyle name="Normal 55 3 2 2 2 3" xfId="6654" xr:uid="{00000000-0005-0000-0000-0000FE190000}"/>
    <cellStyle name="Normal 55 3 2 2 2 3 2" xfId="16706" xr:uid="{00000000-0005-0000-0000-000042410000}"/>
    <cellStyle name="Normal 55 3 2 2 2 3 3" xfId="11686" xr:uid="{00000000-0005-0000-0000-0000A62D0000}"/>
    <cellStyle name="Normal 55 3 2 2 2 3 3 3" xfId="26787" xr:uid="{00000000-0005-0000-0000-0000A3680000}"/>
    <cellStyle name="Normal 55 3 2 2 2 3 5" xfId="21774" xr:uid="{00000000-0005-0000-0000-00000E550000}"/>
    <cellStyle name="Normal 55 3 2 2 2 4" xfId="13364" xr:uid="{00000000-0005-0000-0000-000034340000}"/>
    <cellStyle name="Normal 55 3 2 2 2 4 3" xfId="28462" xr:uid="{00000000-0005-0000-0000-00002E6F0000}"/>
    <cellStyle name="Normal 55 3 2 2 2 5" xfId="8343" xr:uid="{00000000-0005-0000-0000-000097200000}"/>
    <cellStyle name="Normal 55 3 2 2 2 5 3" xfId="23445" xr:uid="{00000000-0005-0000-0000-0000955B0000}"/>
    <cellStyle name="Normal 55 3 2 2 2 7" xfId="18432" xr:uid="{00000000-0005-0000-0000-000000480000}"/>
    <cellStyle name="Normal 55 3 2 2 3" xfId="4125" xr:uid="{00000000-0005-0000-0000-00001D100000}"/>
    <cellStyle name="Normal 55 3 2 2 3 2" xfId="14199" xr:uid="{00000000-0005-0000-0000-000077370000}"/>
    <cellStyle name="Normal 55 3 2 2 3 2 3" xfId="29297" xr:uid="{00000000-0005-0000-0000-000071720000}"/>
    <cellStyle name="Normal 55 3 2 2 3 3" xfId="9179" xr:uid="{00000000-0005-0000-0000-0000DB230000}"/>
    <cellStyle name="Normal 55 3 2 2 3 3 3" xfId="24280" xr:uid="{00000000-0005-0000-0000-0000D85E0000}"/>
    <cellStyle name="Normal 55 3 2 2 3 5" xfId="19267" xr:uid="{00000000-0005-0000-0000-0000434B0000}"/>
    <cellStyle name="Normal 55 3 2 2 4" xfId="5818" xr:uid="{00000000-0005-0000-0000-0000BA160000}"/>
    <cellStyle name="Normal 55 3 2 2 4 2" xfId="15870" xr:uid="{00000000-0005-0000-0000-0000FE3D0000}"/>
    <cellStyle name="Normal 55 3 2 2 4 3" xfId="10850" xr:uid="{00000000-0005-0000-0000-0000622A0000}"/>
    <cellStyle name="Normal 55 3 2 2 4 3 3" xfId="25951" xr:uid="{00000000-0005-0000-0000-00005F650000}"/>
    <cellStyle name="Normal 55 3 2 2 4 5" xfId="20938" xr:uid="{00000000-0005-0000-0000-0000CA510000}"/>
    <cellStyle name="Normal 55 3 2 2 5" xfId="12528" xr:uid="{00000000-0005-0000-0000-0000F0300000}"/>
    <cellStyle name="Normal 55 3 2 2 5 3" xfId="27626" xr:uid="{00000000-0005-0000-0000-0000EA6B0000}"/>
    <cellStyle name="Normal 55 3 2 2 6" xfId="7507" xr:uid="{00000000-0005-0000-0000-0000531D0000}"/>
    <cellStyle name="Normal 55 3 2 2 6 3" xfId="22609" xr:uid="{00000000-0005-0000-0000-000051580000}"/>
    <cellStyle name="Normal 55 3 2 2 8" xfId="17596" xr:uid="{00000000-0005-0000-0000-0000BC440000}"/>
    <cellStyle name="Normal 55 3 2 3" xfId="2854" xr:uid="{00000000-0005-0000-0000-0000260B0000}"/>
    <cellStyle name="Normal 55 3 2 3 2" xfId="4544" xr:uid="{00000000-0005-0000-0000-0000C0110000}"/>
    <cellStyle name="Normal 55 3 2 3 2 2" xfId="14617" xr:uid="{00000000-0005-0000-0000-000019390000}"/>
    <cellStyle name="Normal 55 3 2 3 2 2 3" xfId="29715" xr:uid="{00000000-0005-0000-0000-000013740000}"/>
    <cellStyle name="Normal 55 3 2 3 2 3" xfId="9597" xr:uid="{00000000-0005-0000-0000-00007D250000}"/>
    <cellStyle name="Normal 55 3 2 3 2 3 3" xfId="24698" xr:uid="{00000000-0005-0000-0000-00007A600000}"/>
    <cellStyle name="Normal 55 3 2 3 2 5" xfId="19685" xr:uid="{00000000-0005-0000-0000-0000E54C0000}"/>
    <cellStyle name="Normal 55 3 2 3 3" xfId="6236" xr:uid="{00000000-0005-0000-0000-00005C180000}"/>
    <cellStyle name="Normal 55 3 2 3 3 2" xfId="16288" xr:uid="{00000000-0005-0000-0000-0000A03F0000}"/>
    <cellStyle name="Normal 55 3 2 3 3 3" xfId="11268" xr:uid="{00000000-0005-0000-0000-0000042C0000}"/>
    <cellStyle name="Normal 55 3 2 3 3 3 3" xfId="26369" xr:uid="{00000000-0005-0000-0000-000001670000}"/>
    <cellStyle name="Normal 55 3 2 3 3 5" xfId="21356" xr:uid="{00000000-0005-0000-0000-00006C530000}"/>
    <cellStyle name="Normal 55 3 2 3 4" xfId="12946" xr:uid="{00000000-0005-0000-0000-000092320000}"/>
    <cellStyle name="Normal 55 3 2 3 4 3" xfId="28044" xr:uid="{00000000-0005-0000-0000-00008C6D0000}"/>
    <cellStyle name="Normal 55 3 2 3 5" xfId="7925" xr:uid="{00000000-0005-0000-0000-0000F51E0000}"/>
    <cellStyle name="Normal 55 3 2 3 5 3" xfId="23027" xr:uid="{00000000-0005-0000-0000-0000F3590000}"/>
    <cellStyle name="Normal 55 3 2 3 7" xfId="18014" xr:uid="{00000000-0005-0000-0000-00005E460000}"/>
    <cellStyle name="Normal 55 3 2 4" xfId="3707" xr:uid="{00000000-0005-0000-0000-00007B0E0000}"/>
    <cellStyle name="Normal 55 3 2 4 2" xfId="13781" xr:uid="{00000000-0005-0000-0000-0000D5350000}"/>
    <cellStyle name="Normal 55 3 2 4 2 3" xfId="28879" xr:uid="{00000000-0005-0000-0000-0000CF700000}"/>
    <cellStyle name="Normal 55 3 2 4 3" xfId="8761" xr:uid="{00000000-0005-0000-0000-000039220000}"/>
    <cellStyle name="Normal 55 3 2 4 3 3" xfId="23862" xr:uid="{00000000-0005-0000-0000-0000365D0000}"/>
    <cellStyle name="Normal 55 3 2 4 5" xfId="18849" xr:uid="{00000000-0005-0000-0000-0000A1490000}"/>
    <cellStyle name="Normal 55 3 2 5" xfId="5400" xr:uid="{00000000-0005-0000-0000-000018150000}"/>
    <cellStyle name="Normal 55 3 2 5 2" xfId="15452" xr:uid="{00000000-0005-0000-0000-00005C3C0000}"/>
    <cellStyle name="Normal 55 3 2 5 2 3" xfId="30550" xr:uid="{00000000-0005-0000-0000-000056770000}"/>
    <cellStyle name="Normal 55 3 2 5 3" xfId="10432" xr:uid="{00000000-0005-0000-0000-0000C0280000}"/>
    <cellStyle name="Normal 55 3 2 5 3 3" xfId="25533" xr:uid="{00000000-0005-0000-0000-0000BD630000}"/>
    <cellStyle name="Normal 55 3 2 5 5" xfId="20520" xr:uid="{00000000-0005-0000-0000-000028500000}"/>
    <cellStyle name="Normal 55 3 2 6" xfId="12110" xr:uid="{00000000-0005-0000-0000-00004E2F0000}"/>
    <cellStyle name="Normal 55 3 2 6 3" xfId="27208" xr:uid="{00000000-0005-0000-0000-0000486A0000}"/>
    <cellStyle name="Normal 55 3 2 7" xfId="7089" xr:uid="{00000000-0005-0000-0000-0000B11B0000}"/>
    <cellStyle name="Normal 55 3 2 7 3" xfId="22191" xr:uid="{00000000-0005-0000-0000-0000AF560000}"/>
    <cellStyle name="Normal 55 3 2 9" xfId="17178" xr:uid="{00000000-0005-0000-0000-00001A430000}"/>
    <cellStyle name="Normal 55 3 3" xfId="2225" xr:uid="{00000000-0005-0000-0000-0000B1080000}"/>
    <cellStyle name="Normal 55 3 3 2" xfId="3064" xr:uid="{00000000-0005-0000-0000-0000F80B0000}"/>
    <cellStyle name="Normal 55 3 3 2 2" xfId="4754" xr:uid="{00000000-0005-0000-0000-000092120000}"/>
    <cellStyle name="Normal 55 3 3 2 2 2" xfId="14827" xr:uid="{00000000-0005-0000-0000-0000EB390000}"/>
    <cellStyle name="Normal 55 3 3 2 2 2 3" xfId="29925" xr:uid="{00000000-0005-0000-0000-0000E5740000}"/>
    <cellStyle name="Normal 55 3 3 2 2 3" xfId="9807" xr:uid="{00000000-0005-0000-0000-00004F260000}"/>
    <cellStyle name="Normal 55 3 3 2 2 3 3" xfId="24908" xr:uid="{00000000-0005-0000-0000-00004C610000}"/>
    <cellStyle name="Normal 55 3 3 2 2 5" xfId="19895" xr:uid="{00000000-0005-0000-0000-0000B74D0000}"/>
    <cellStyle name="Normal 55 3 3 2 3" xfId="6446" xr:uid="{00000000-0005-0000-0000-00002E190000}"/>
    <cellStyle name="Normal 55 3 3 2 3 2" xfId="16498" xr:uid="{00000000-0005-0000-0000-000072400000}"/>
    <cellStyle name="Normal 55 3 3 2 3 3" xfId="11478" xr:uid="{00000000-0005-0000-0000-0000D62C0000}"/>
    <cellStyle name="Normal 55 3 3 2 3 3 3" xfId="26579" xr:uid="{00000000-0005-0000-0000-0000D3670000}"/>
    <cellStyle name="Normal 55 3 3 2 3 5" xfId="21566" xr:uid="{00000000-0005-0000-0000-00003E540000}"/>
    <cellStyle name="Normal 55 3 3 2 4" xfId="13156" xr:uid="{00000000-0005-0000-0000-000064330000}"/>
    <cellStyle name="Normal 55 3 3 2 4 3" xfId="28254" xr:uid="{00000000-0005-0000-0000-00005E6E0000}"/>
    <cellStyle name="Normal 55 3 3 2 5" xfId="8135" xr:uid="{00000000-0005-0000-0000-0000C71F0000}"/>
    <cellStyle name="Normal 55 3 3 2 5 3" xfId="23237" xr:uid="{00000000-0005-0000-0000-0000C55A0000}"/>
    <cellStyle name="Normal 55 3 3 2 7" xfId="18224" xr:uid="{00000000-0005-0000-0000-000030470000}"/>
    <cellStyle name="Normal 55 3 3 3" xfId="3917" xr:uid="{00000000-0005-0000-0000-00004D0F0000}"/>
    <cellStyle name="Normal 55 3 3 3 2" xfId="13991" xr:uid="{00000000-0005-0000-0000-0000A7360000}"/>
    <cellStyle name="Normal 55 3 3 3 2 3" xfId="29089" xr:uid="{00000000-0005-0000-0000-0000A1710000}"/>
    <cellStyle name="Normal 55 3 3 3 3" xfId="8971" xr:uid="{00000000-0005-0000-0000-00000B230000}"/>
    <cellStyle name="Normal 55 3 3 3 3 3" xfId="24072" xr:uid="{00000000-0005-0000-0000-0000085E0000}"/>
    <cellStyle name="Normal 55 3 3 3 5" xfId="19059" xr:uid="{00000000-0005-0000-0000-0000734A0000}"/>
    <cellStyle name="Normal 55 3 3 4" xfId="5610" xr:uid="{00000000-0005-0000-0000-0000EA150000}"/>
    <cellStyle name="Normal 55 3 3 4 2" xfId="15662" xr:uid="{00000000-0005-0000-0000-00002E3D0000}"/>
    <cellStyle name="Normal 55 3 3 4 2 3" xfId="30760" xr:uid="{00000000-0005-0000-0000-000028780000}"/>
    <cellStyle name="Normal 55 3 3 4 3" xfId="10642" xr:uid="{00000000-0005-0000-0000-000092290000}"/>
    <cellStyle name="Normal 55 3 3 4 3 3" xfId="25743" xr:uid="{00000000-0005-0000-0000-00008F640000}"/>
    <cellStyle name="Normal 55 3 3 4 5" xfId="20730" xr:uid="{00000000-0005-0000-0000-0000FA500000}"/>
    <cellStyle name="Normal 55 3 3 5" xfId="12320" xr:uid="{00000000-0005-0000-0000-000020300000}"/>
    <cellStyle name="Normal 55 3 3 5 3" xfId="27418" xr:uid="{00000000-0005-0000-0000-00001A6B0000}"/>
    <cellStyle name="Normal 55 3 3 6" xfId="7299" xr:uid="{00000000-0005-0000-0000-0000831C0000}"/>
    <cellStyle name="Normal 55 3 3 6 3" xfId="22401" xr:uid="{00000000-0005-0000-0000-000081570000}"/>
    <cellStyle name="Normal 55 3 3 8" xfId="17388" xr:uid="{00000000-0005-0000-0000-0000EC430000}"/>
    <cellStyle name="Normal 55 3 4" xfId="2646" xr:uid="{00000000-0005-0000-0000-0000560A0000}"/>
    <cellStyle name="Normal 55 3 4 2" xfId="4336" xr:uid="{00000000-0005-0000-0000-0000F0100000}"/>
    <cellStyle name="Normal 55 3 4 2 2" xfId="14409" xr:uid="{00000000-0005-0000-0000-000049380000}"/>
    <cellStyle name="Normal 55 3 4 2 2 3" xfId="29507" xr:uid="{00000000-0005-0000-0000-000043730000}"/>
    <cellStyle name="Normal 55 3 4 2 3" xfId="9389" xr:uid="{00000000-0005-0000-0000-0000AD240000}"/>
    <cellStyle name="Normal 55 3 4 2 3 3" xfId="24490" xr:uid="{00000000-0005-0000-0000-0000AA5F0000}"/>
    <cellStyle name="Normal 55 3 4 2 5" xfId="19477" xr:uid="{00000000-0005-0000-0000-0000154C0000}"/>
    <cellStyle name="Normal 55 3 4 3" xfId="6028" xr:uid="{00000000-0005-0000-0000-00008C170000}"/>
    <cellStyle name="Normal 55 3 4 3 2" xfId="16080" xr:uid="{00000000-0005-0000-0000-0000D03E0000}"/>
    <cellStyle name="Normal 55 3 4 3 3" xfId="11060" xr:uid="{00000000-0005-0000-0000-0000342B0000}"/>
    <cellStyle name="Normal 55 3 4 3 3 3" xfId="26161" xr:uid="{00000000-0005-0000-0000-000031660000}"/>
    <cellStyle name="Normal 55 3 4 3 5" xfId="21148" xr:uid="{00000000-0005-0000-0000-00009C520000}"/>
    <cellStyle name="Normal 55 3 4 4" xfId="12738" xr:uid="{00000000-0005-0000-0000-0000C2310000}"/>
    <cellStyle name="Normal 55 3 4 4 3" xfId="27836" xr:uid="{00000000-0005-0000-0000-0000BC6C0000}"/>
    <cellStyle name="Normal 55 3 4 5" xfId="7717" xr:uid="{00000000-0005-0000-0000-0000251E0000}"/>
    <cellStyle name="Normal 55 3 4 5 3" xfId="22819" xr:uid="{00000000-0005-0000-0000-000023590000}"/>
    <cellStyle name="Normal 55 3 4 7" xfId="17806" xr:uid="{00000000-0005-0000-0000-00008E450000}"/>
    <cellStyle name="Normal 55 3 5" xfId="3499" xr:uid="{00000000-0005-0000-0000-0000AB0D0000}"/>
    <cellStyle name="Normal 55 3 5 2" xfId="13573" xr:uid="{00000000-0005-0000-0000-000005350000}"/>
    <cellStyle name="Normal 55 3 5 2 3" xfId="28671" xr:uid="{00000000-0005-0000-0000-0000FF6F0000}"/>
    <cellStyle name="Normal 55 3 5 3" xfId="8553" xr:uid="{00000000-0005-0000-0000-000069210000}"/>
    <cellStyle name="Normal 55 3 5 3 3" xfId="23654" xr:uid="{00000000-0005-0000-0000-0000665C0000}"/>
    <cellStyle name="Normal 55 3 5 5" xfId="18641" xr:uid="{00000000-0005-0000-0000-0000D1480000}"/>
    <cellStyle name="Normal 55 3 6" xfId="5192" xr:uid="{00000000-0005-0000-0000-000048140000}"/>
    <cellStyle name="Normal 55 3 6 2" xfId="15244" xr:uid="{00000000-0005-0000-0000-00008C3B0000}"/>
    <cellStyle name="Normal 55 3 6 2 3" xfId="30342" xr:uid="{00000000-0005-0000-0000-000086760000}"/>
    <cellStyle name="Normal 55 3 6 3" xfId="10224" xr:uid="{00000000-0005-0000-0000-0000F0270000}"/>
    <cellStyle name="Normal 55 3 6 3 3" xfId="25325" xr:uid="{00000000-0005-0000-0000-0000ED620000}"/>
    <cellStyle name="Normal 55 3 6 5" xfId="20312" xr:uid="{00000000-0005-0000-0000-0000584F0000}"/>
    <cellStyle name="Normal 55 3 7" xfId="11902" xr:uid="{00000000-0005-0000-0000-00007E2E0000}"/>
    <cellStyle name="Normal 55 3 7 3" xfId="27000" xr:uid="{00000000-0005-0000-0000-000078690000}"/>
    <cellStyle name="Normal 55 3 8" xfId="6881" xr:uid="{00000000-0005-0000-0000-0000E11A0000}"/>
    <cellStyle name="Normal 55 3 8 3" xfId="21983" xr:uid="{00000000-0005-0000-0000-0000DF550000}"/>
    <cellStyle name="Normal 55 4" xfId="1906" xr:uid="{00000000-0005-0000-0000-000072070000}"/>
    <cellStyle name="Normal 55 4 2" xfId="2329" xr:uid="{00000000-0005-0000-0000-000019090000}"/>
    <cellStyle name="Normal 55 4 2 2" xfId="3168" xr:uid="{00000000-0005-0000-0000-0000600C0000}"/>
    <cellStyle name="Normal 55 4 2 2 2" xfId="4858" xr:uid="{00000000-0005-0000-0000-0000FA120000}"/>
    <cellStyle name="Normal 55 4 2 2 2 2" xfId="14931" xr:uid="{00000000-0005-0000-0000-0000533A0000}"/>
    <cellStyle name="Normal 55 4 2 2 2 2 3" xfId="30029" xr:uid="{00000000-0005-0000-0000-00004D750000}"/>
    <cellStyle name="Normal 55 4 2 2 2 3" xfId="9911" xr:uid="{00000000-0005-0000-0000-0000B7260000}"/>
    <cellStyle name="Normal 55 4 2 2 2 3 3" xfId="25012" xr:uid="{00000000-0005-0000-0000-0000B4610000}"/>
    <cellStyle name="Normal 55 4 2 2 2 5" xfId="19999" xr:uid="{00000000-0005-0000-0000-00001F4E0000}"/>
    <cellStyle name="Normal 55 4 2 2 3" xfId="6550" xr:uid="{00000000-0005-0000-0000-000096190000}"/>
    <cellStyle name="Normal 55 4 2 2 3 2" xfId="16602" xr:uid="{00000000-0005-0000-0000-0000DA400000}"/>
    <cellStyle name="Normal 55 4 2 2 3 3" xfId="11582" xr:uid="{00000000-0005-0000-0000-00003E2D0000}"/>
    <cellStyle name="Normal 55 4 2 2 3 3 3" xfId="26683" xr:uid="{00000000-0005-0000-0000-00003B680000}"/>
    <cellStyle name="Normal 55 4 2 2 3 5" xfId="21670" xr:uid="{00000000-0005-0000-0000-0000A6540000}"/>
    <cellStyle name="Normal 55 4 2 2 4" xfId="13260" xr:uid="{00000000-0005-0000-0000-0000CC330000}"/>
    <cellStyle name="Normal 55 4 2 2 4 3" xfId="28358" xr:uid="{00000000-0005-0000-0000-0000C66E0000}"/>
    <cellStyle name="Normal 55 4 2 2 5" xfId="8239" xr:uid="{00000000-0005-0000-0000-00002F200000}"/>
    <cellStyle name="Normal 55 4 2 2 5 3" xfId="23341" xr:uid="{00000000-0005-0000-0000-00002D5B0000}"/>
    <cellStyle name="Normal 55 4 2 2 7" xfId="18328" xr:uid="{00000000-0005-0000-0000-000098470000}"/>
    <cellStyle name="Normal 55 4 2 3" xfId="4021" xr:uid="{00000000-0005-0000-0000-0000B50F0000}"/>
    <cellStyle name="Normal 55 4 2 3 2" xfId="14095" xr:uid="{00000000-0005-0000-0000-00000F370000}"/>
    <cellStyle name="Normal 55 4 2 3 2 3" xfId="29193" xr:uid="{00000000-0005-0000-0000-000009720000}"/>
    <cellStyle name="Normal 55 4 2 3 3" xfId="9075" xr:uid="{00000000-0005-0000-0000-000073230000}"/>
    <cellStyle name="Normal 55 4 2 3 3 3" xfId="24176" xr:uid="{00000000-0005-0000-0000-0000705E0000}"/>
    <cellStyle name="Normal 55 4 2 3 5" xfId="19163" xr:uid="{00000000-0005-0000-0000-0000DB4A0000}"/>
    <cellStyle name="Normal 55 4 2 4" xfId="5714" xr:uid="{00000000-0005-0000-0000-000052160000}"/>
    <cellStyle name="Normal 55 4 2 4 2" xfId="15766" xr:uid="{00000000-0005-0000-0000-0000963D0000}"/>
    <cellStyle name="Normal 55 4 2 4 2 3" xfId="30864" xr:uid="{00000000-0005-0000-0000-000090780000}"/>
    <cellStyle name="Normal 55 4 2 4 3" xfId="10746" xr:uid="{00000000-0005-0000-0000-0000FA290000}"/>
    <cellStyle name="Normal 55 4 2 4 3 3" xfId="25847" xr:uid="{00000000-0005-0000-0000-0000F7640000}"/>
    <cellStyle name="Normal 55 4 2 4 5" xfId="20834" xr:uid="{00000000-0005-0000-0000-000062510000}"/>
    <cellStyle name="Normal 55 4 2 5" xfId="12424" xr:uid="{00000000-0005-0000-0000-000088300000}"/>
    <cellStyle name="Normal 55 4 2 5 3" xfId="27522" xr:uid="{00000000-0005-0000-0000-0000826B0000}"/>
    <cellStyle name="Normal 55 4 2 6" xfId="7403" xr:uid="{00000000-0005-0000-0000-0000EB1C0000}"/>
    <cellStyle name="Normal 55 4 2 6 3" xfId="22505" xr:uid="{00000000-0005-0000-0000-0000E9570000}"/>
    <cellStyle name="Normal 55 4 2 8" xfId="17492" xr:uid="{00000000-0005-0000-0000-000054440000}"/>
    <cellStyle name="Normal 55 4 3" xfId="2750" xr:uid="{00000000-0005-0000-0000-0000BE0A0000}"/>
    <cellStyle name="Normal 55 4 3 2" xfId="4440" xr:uid="{00000000-0005-0000-0000-000058110000}"/>
    <cellStyle name="Normal 55 4 3 2 2" xfId="14513" xr:uid="{00000000-0005-0000-0000-0000B1380000}"/>
    <cellStyle name="Normal 55 4 3 2 2 3" xfId="29611" xr:uid="{00000000-0005-0000-0000-0000AB730000}"/>
    <cellStyle name="Normal 55 4 3 2 3" xfId="9493" xr:uid="{00000000-0005-0000-0000-000015250000}"/>
    <cellStyle name="Normal 55 4 3 2 3 3" xfId="24594" xr:uid="{00000000-0005-0000-0000-000012600000}"/>
    <cellStyle name="Normal 55 4 3 2 5" xfId="19581" xr:uid="{00000000-0005-0000-0000-00007D4C0000}"/>
    <cellStyle name="Normal 55 4 3 3" xfId="6132" xr:uid="{00000000-0005-0000-0000-0000F4170000}"/>
    <cellStyle name="Normal 55 4 3 3 2" xfId="16184" xr:uid="{00000000-0005-0000-0000-0000383F0000}"/>
    <cellStyle name="Normal 55 4 3 3 3" xfId="11164" xr:uid="{00000000-0005-0000-0000-00009C2B0000}"/>
    <cellStyle name="Normal 55 4 3 3 3 3" xfId="26265" xr:uid="{00000000-0005-0000-0000-000099660000}"/>
    <cellStyle name="Normal 55 4 3 3 5" xfId="21252" xr:uid="{00000000-0005-0000-0000-000004530000}"/>
    <cellStyle name="Normal 55 4 3 4" xfId="12842" xr:uid="{00000000-0005-0000-0000-00002A320000}"/>
    <cellStyle name="Normal 55 4 3 4 3" xfId="27940" xr:uid="{00000000-0005-0000-0000-0000246D0000}"/>
    <cellStyle name="Normal 55 4 3 5" xfId="7821" xr:uid="{00000000-0005-0000-0000-00008D1E0000}"/>
    <cellStyle name="Normal 55 4 3 5 3" xfId="22923" xr:uid="{00000000-0005-0000-0000-00008B590000}"/>
    <cellStyle name="Normal 55 4 3 7" xfId="17910" xr:uid="{00000000-0005-0000-0000-0000F6450000}"/>
    <cellStyle name="Normal 55 4 4" xfId="3603" xr:uid="{00000000-0005-0000-0000-0000130E0000}"/>
    <cellStyle name="Normal 55 4 4 2" xfId="13677" xr:uid="{00000000-0005-0000-0000-00006D350000}"/>
    <cellStyle name="Normal 55 4 4 2 3" xfId="28775" xr:uid="{00000000-0005-0000-0000-000067700000}"/>
    <cellStyle name="Normal 55 4 4 3" xfId="8657" xr:uid="{00000000-0005-0000-0000-0000D1210000}"/>
    <cellStyle name="Normal 55 4 4 3 3" xfId="23758" xr:uid="{00000000-0005-0000-0000-0000CE5C0000}"/>
    <cellStyle name="Normal 55 4 4 5" xfId="18745" xr:uid="{00000000-0005-0000-0000-000039490000}"/>
    <cellStyle name="Normal 55 4 5" xfId="5296" xr:uid="{00000000-0005-0000-0000-0000B0140000}"/>
    <cellStyle name="Normal 55 4 5 2" xfId="15348" xr:uid="{00000000-0005-0000-0000-0000F43B0000}"/>
    <cellStyle name="Normal 55 4 5 2 3" xfId="30446" xr:uid="{00000000-0005-0000-0000-0000EE760000}"/>
    <cellStyle name="Normal 55 4 5 3" xfId="10328" xr:uid="{00000000-0005-0000-0000-000058280000}"/>
    <cellStyle name="Normal 55 4 5 3 3" xfId="25429" xr:uid="{00000000-0005-0000-0000-000055630000}"/>
    <cellStyle name="Normal 55 4 5 5" xfId="20416" xr:uid="{00000000-0005-0000-0000-0000C04F0000}"/>
    <cellStyle name="Normal 55 4 6" xfId="12006" xr:uid="{00000000-0005-0000-0000-0000E62E0000}"/>
    <cellStyle name="Normal 55 4 6 3" xfId="27104" xr:uid="{00000000-0005-0000-0000-0000E0690000}"/>
    <cellStyle name="Normal 55 4 7" xfId="6985" xr:uid="{00000000-0005-0000-0000-0000491B0000}"/>
    <cellStyle name="Normal 55 4 7 3" xfId="22087" xr:uid="{00000000-0005-0000-0000-000047560000}"/>
    <cellStyle name="Normal 55 4 9" xfId="17074" xr:uid="{00000000-0005-0000-0000-0000B2420000}"/>
    <cellStyle name="Normal 55 5" xfId="2119" xr:uid="{00000000-0005-0000-0000-000047080000}"/>
    <cellStyle name="Normal 55 5 2" xfId="2960" xr:uid="{00000000-0005-0000-0000-0000900B0000}"/>
    <cellStyle name="Normal 55 5 2 2" xfId="4650" xr:uid="{00000000-0005-0000-0000-00002A120000}"/>
    <cellStyle name="Normal 55 5 2 2 2" xfId="14723" xr:uid="{00000000-0005-0000-0000-000083390000}"/>
    <cellStyle name="Normal 55 5 2 2 2 3" xfId="29821" xr:uid="{00000000-0005-0000-0000-00007D740000}"/>
    <cellStyle name="Normal 55 5 2 2 3" xfId="9703" xr:uid="{00000000-0005-0000-0000-0000E7250000}"/>
    <cellStyle name="Normal 55 5 2 2 3 3" xfId="24804" xr:uid="{00000000-0005-0000-0000-0000E4600000}"/>
    <cellStyle name="Normal 55 5 2 2 5" xfId="19791" xr:uid="{00000000-0005-0000-0000-00004F4D0000}"/>
    <cellStyle name="Normal 55 5 2 3" xfId="6342" xr:uid="{00000000-0005-0000-0000-0000C6180000}"/>
    <cellStyle name="Normal 55 5 2 3 2" xfId="16394" xr:uid="{00000000-0005-0000-0000-00000A400000}"/>
    <cellStyle name="Normal 55 5 2 3 3" xfId="11374" xr:uid="{00000000-0005-0000-0000-00006E2C0000}"/>
    <cellStyle name="Normal 55 5 2 3 3 3" xfId="26475" xr:uid="{00000000-0005-0000-0000-00006B670000}"/>
    <cellStyle name="Normal 55 5 2 3 5" xfId="21462" xr:uid="{00000000-0005-0000-0000-0000D6530000}"/>
    <cellStyle name="Normal 55 5 2 4" xfId="13052" xr:uid="{00000000-0005-0000-0000-0000FC320000}"/>
    <cellStyle name="Normal 55 5 2 4 3" xfId="28150" xr:uid="{00000000-0005-0000-0000-0000F66D0000}"/>
    <cellStyle name="Normal 55 5 2 5" xfId="8031" xr:uid="{00000000-0005-0000-0000-00005F1F0000}"/>
    <cellStyle name="Normal 55 5 2 5 3" xfId="23133" xr:uid="{00000000-0005-0000-0000-00005D5A0000}"/>
    <cellStyle name="Normal 55 5 2 7" xfId="18120" xr:uid="{00000000-0005-0000-0000-0000C8460000}"/>
    <cellStyle name="Normal 55 5 3" xfId="3813" xr:uid="{00000000-0005-0000-0000-0000E50E0000}"/>
    <cellStyle name="Normal 55 5 3 2" xfId="13887" xr:uid="{00000000-0005-0000-0000-00003F360000}"/>
    <cellStyle name="Normal 55 5 3 2 3" xfId="28985" xr:uid="{00000000-0005-0000-0000-000039710000}"/>
    <cellStyle name="Normal 55 5 3 3" xfId="8867" xr:uid="{00000000-0005-0000-0000-0000A3220000}"/>
    <cellStyle name="Normal 55 5 3 3 3" xfId="23968" xr:uid="{00000000-0005-0000-0000-0000A05D0000}"/>
    <cellStyle name="Normal 55 5 3 5" xfId="18955" xr:uid="{00000000-0005-0000-0000-00000B4A0000}"/>
    <cellStyle name="Normal 55 5 4" xfId="5506" xr:uid="{00000000-0005-0000-0000-000082150000}"/>
    <cellStyle name="Normal 55 5 4 2" xfId="15558" xr:uid="{00000000-0005-0000-0000-0000C63C0000}"/>
    <cellStyle name="Normal 55 5 4 2 3" xfId="30656" xr:uid="{00000000-0005-0000-0000-0000C0770000}"/>
    <cellStyle name="Normal 55 5 4 3" xfId="10538" xr:uid="{00000000-0005-0000-0000-00002A290000}"/>
    <cellStyle name="Normal 55 5 4 3 3" xfId="25639" xr:uid="{00000000-0005-0000-0000-000027640000}"/>
    <cellStyle name="Normal 55 5 4 5" xfId="20626" xr:uid="{00000000-0005-0000-0000-000092500000}"/>
    <cellStyle name="Normal 55 5 5" xfId="12216" xr:uid="{00000000-0005-0000-0000-0000B82F0000}"/>
    <cellStyle name="Normal 55 5 5 3" xfId="27314" xr:uid="{00000000-0005-0000-0000-0000B26A0000}"/>
    <cellStyle name="Normal 55 5 6" xfId="7195" xr:uid="{00000000-0005-0000-0000-00001B1C0000}"/>
    <cellStyle name="Normal 55 5 6 3" xfId="22297" xr:uid="{00000000-0005-0000-0000-000019570000}"/>
    <cellStyle name="Normal 55 5 8" xfId="17284" xr:uid="{00000000-0005-0000-0000-000084430000}"/>
    <cellStyle name="Normal 55 6" xfId="2540" xr:uid="{00000000-0005-0000-0000-0000EC090000}"/>
    <cellStyle name="Normal 55 6 2" xfId="4232" xr:uid="{00000000-0005-0000-0000-000088100000}"/>
    <cellStyle name="Normal 55 6 2 2" xfId="14305" xr:uid="{00000000-0005-0000-0000-0000E1370000}"/>
    <cellStyle name="Normal 55 6 2 2 3" xfId="29403" xr:uid="{00000000-0005-0000-0000-0000DB720000}"/>
    <cellStyle name="Normal 55 6 2 3" xfId="9285" xr:uid="{00000000-0005-0000-0000-000045240000}"/>
    <cellStyle name="Normal 55 6 2 3 3" xfId="24386" xr:uid="{00000000-0005-0000-0000-0000425F0000}"/>
    <cellStyle name="Normal 55 6 2 5" xfId="19373" xr:uid="{00000000-0005-0000-0000-0000AD4B0000}"/>
    <cellStyle name="Normal 55 6 3" xfId="5924" xr:uid="{00000000-0005-0000-0000-000024170000}"/>
    <cellStyle name="Normal 55 6 3 2" xfId="15976" xr:uid="{00000000-0005-0000-0000-0000683E0000}"/>
    <cellStyle name="Normal 55 6 3 3" xfId="10956" xr:uid="{00000000-0005-0000-0000-0000CC2A0000}"/>
    <cellStyle name="Normal 55 6 3 3 3" xfId="26057" xr:uid="{00000000-0005-0000-0000-0000C9650000}"/>
    <cellStyle name="Normal 55 6 3 5" xfId="21044" xr:uid="{00000000-0005-0000-0000-000034520000}"/>
    <cellStyle name="Normal 55 6 4" xfId="12634" xr:uid="{00000000-0005-0000-0000-00005A310000}"/>
    <cellStyle name="Normal 55 6 4 3" xfId="27732" xr:uid="{00000000-0005-0000-0000-0000546C0000}"/>
    <cellStyle name="Normal 55 6 5" xfId="7613" xr:uid="{00000000-0005-0000-0000-0000BD1D0000}"/>
    <cellStyle name="Normal 55 6 5 3" xfId="22715" xr:uid="{00000000-0005-0000-0000-0000BB580000}"/>
    <cellStyle name="Normal 55 6 7" xfId="17702" xr:uid="{00000000-0005-0000-0000-000026450000}"/>
    <cellStyle name="Normal 55 7" xfId="3391" xr:uid="{00000000-0005-0000-0000-00003F0D0000}"/>
    <cellStyle name="Normal 55 7 2" xfId="13469" xr:uid="{00000000-0005-0000-0000-00009D340000}"/>
    <cellStyle name="Normal 55 7 2 3" xfId="28567" xr:uid="{00000000-0005-0000-0000-0000976F0000}"/>
    <cellStyle name="Normal 55 7 3" xfId="8449" xr:uid="{00000000-0005-0000-0000-000001210000}"/>
    <cellStyle name="Normal 55 7 3 3" xfId="23550" xr:uid="{00000000-0005-0000-0000-0000FE5B0000}"/>
    <cellStyle name="Normal 55 7 5" xfId="18537" xr:uid="{00000000-0005-0000-0000-000069480000}"/>
    <cellStyle name="Normal 55 8" xfId="5085" xr:uid="{00000000-0005-0000-0000-0000DD130000}"/>
    <cellStyle name="Normal 55 8 2" xfId="15140" xr:uid="{00000000-0005-0000-0000-0000243B0000}"/>
    <cellStyle name="Normal 55 8 2 3" xfId="30238" xr:uid="{00000000-0005-0000-0000-00001E760000}"/>
    <cellStyle name="Normal 55 8 3" xfId="10120" xr:uid="{00000000-0005-0000-0000-000088270000}"/>
    <cellStyle name="Normal 55 8 3 3" xfId="25221" xr:uid="{00000000-0005-0000-0000-000085620000}"/>
    <cellStyle name="Normal 55 8 5" xfId="20208" xr:uid="{00000000-0005-0000-0000-0000F04E0000}"/>
    <cellStyle name="Normal 55 9" xfId="11796" xr:uid="{00000000-0005-0000-0000-0000142E0000}"/>
    <cellStyle name="Normal 55 9 3" xfId="26896" xr:uid="{00000000-0005-0000-0000-000010690000}"/>
    <cellStyle name="Normal 56" xfId="1457" xr:uid="{00000000-0005-0000-0000-0000B1050000}"/>
    <cellStyle name="Normal 56 10" xfId="6776" xr:uid="{00000000-0005-0000-0000-0000781A0000}"/>
    <cellStyle name="Normal 56 10 3" xfId="21880" xr:uid="{00000000-0005-0000-0000-000078550000}"/>
    <cellStyle name="Normal 56 12" xfId="16865" xr:uid="{00000000-0005-0000-0000-0000E1410000}"/>
    <cellStyle name="Normal 56 2" xfId="1740" xr:uid="{00000000-0005-0000-0000-0000CC060000}"/>
    <cellStyle name="Normal 56 2 11" xfId="16919" xr:uid="{00000000-0005-0000-0000-000017420000}"/>
    <cellStyle name="Normal 56 2 2" xfId="1848" xr:uid="{00000000-0005-0000-0000-000038070000}"/>
    <cellStyle name="Normal 56 2 2 10" xfId="17023" xr:uid="{00000000-0005-0000-0000-00007F420000}"/>
    <cellStyle name="Normal 56 2 2 2" xfId="2065" xr:uid="{00000000-0005-0000-0000-000011080000}"/>
    <cellStyle name="Normal 56 2 2 2 2" xfId="2486" xr:uid="{00000000-0005-0000-0000-0000B6090000}"/>
    <cellStyle name="Normal 56 2 2 2 2 2" xfId="3325" xr:uid="{00000000-0005-0000-0000-0000FD0C0000}"/>
    <cellStyle name="Normal 56 2 2 2 2 2 2" xfId="5015" xr:uid="{00000000-0005-0000-0000-000097130000}"/>
    <cellStyle name="Normal 56 2 2 2 2 2 2 2" xfId="15088" xr:uid="{00000000-0005-0000-0000-0000F03A0000}"/>
    <cellStyle name="Normal 56 2 2 2 2 2 2 2 3" xfId="30186" xr:uid="{00000000-0005-0000-0000-0000EA750000}"/>
    <cellStyle name="Normal 56 2 2 2 2 2 2 3" xfId="10068" xr:uid="{00000000-0005-0000-0000-000054270000}"/>
    <cellStyle name="Normal 56 2 2 2 2 2 2 3 3" xfId="25169" xr:uid="{00000000-0005-0000-0000-000051620000}"/>
    <cellStyle name="Normal 56 2 2 2 2 2 2 5" xfId="20156" xr:uid="{00000000-0005-0000-0000-0000BC4E0000}"/>
    <cellStyle name="Normal 56 2 2 2 2 2 3" xfId="6707" xr:uid="{00000000-0005-0000-0000-0000331A0000}"/>
    <cellStyle name="Normal 56 2 2 2 2 2 3 2" xfId="16759" xr:uid="{00000000-0005-0000-0000-000077410000}"/>
    <cellStyle name="Normal 56 2 2 2 2 2 3 3" xfId="11739" xr:uid="{00000000-0005-0000-0000-0000DB2D0000}"/>
    <cellStyle name="Normal 56 2 2 2 2 2 3 3 3" xfId="26840" xr:uid="{00000000-0005-0000-0000-0000D8680000}"/>
    <cellStyle name="Normal 56 2 2 2 2 2 3 5" xfId="21827" xr:uid="{00000000-0005-0000-0000-000043550000}"/>
    <cellStyle name="Normal 56 2 2 2 2 2 4" xfId="13417" xr:uid="{00000000-0005-0000-0000-000069340000}"/>
    <cellStyle name="Normal 56 2 2 2 2 2 4 3" xfId="28515" xr:uid="{00000000-0005-0000-0000-0000636F0000}"/>
    <cellStyle name="Normal 56 2 2 2 2 2 5" xfId="8396" xr:uid="{00000000-0005-0000-0000-0000CC200000}"/>
    <cellStyle name="Normal 56 2 2 2 2 2 5 3" xfId="23498" xr:uid="{00000000-0005-0000-0000-0000CA5B0000}"/>
    <cellStyle name="Normal 56 2 2 2 2 2 7" xfId="18485" xr:uid="{00000000-0005-0000-0000-000035480000}"/>
    <cellStyle name="Normal 56 2 2 2 2 3" xfId="4178" xr:uid="{00000000-0005-0000-0000-000052100000}"/>
    <cellStyle name="Normal 56 2 2 2 2 3 2" xfId="14252" xr:uid="{00000000-0005-0000-0000-0000AC370000}"/>
    <cellStyle name="Normal 56 2 2 2 2 3 2 3" xfId="29350" xr:uid="{00000000-0005-0000-0000-0000A6720000}"/>
    <cellStyle name="Normal 56 2 2 2 2 3 3" xfId="9232" xr:uid="{00000000-0005-0000-0000-000010240000}"/>
    <cellStyle name="Normal 56 2 2 2 2 3 3 3" xfId="24333" xr:uid="{00000000-0005-0000-0000-00000D5F0000}"/>
    <cellStyle name="Normal 56 2 2 2 2 3 5" xfId="19320" xr:uid="{00000000-0005-0000-0000-0000784B0000}"/>
    <cellStyle name="Normal 56 2 2 2 2 4" xfId="5871" xr:uid="{00000000-0005-0000-0000-0000EF160000}"/>
    <cellStyle name="Normal 56 2 2 2 2 4 2" xfId="15923" xr:uid="{00000000-0005-0000-0000-0000333E0000}"/>
    <cellStyle name="Normal 56 2 2 2 2 4 3" xfId="10903" xr:uid="{00000000-0005-0000-0000-0000972A0000}"/>
    <cellStyle name="Normal 56 2 2 2 2 4 3 3" xfId="26004" xr:uid="{00000000-0005-0000-0000-000094650000}"/>
    <cellStyle name="Normal 56 2 2 2 2 4 5" xfId="20991" xr:uid="{00000000-0005-0000-0000-0000FF510000}"/>
    <cellStyle name="Normal 56 2 2 2 2 5" xfId="12581" xr:uid="{00000000-0005-0000-0000-000025310000}"/>
    <cellStyle name="Normal 56 2 2 2 2 5 3" xfId="27679" xr:uid="{00000000-0005-0000-0000-00001F6C0000}"/>
    <cellStyle name="Normal 56 2 2 2 2 6" xfId="7560" xr:uid="{00000000-0005-0000-0000-0000881D0000}"/>
    <cellStyle name="Normal 56 2 2 2 2 6 3" xfId="22662" xr:uid="{00000000-0005-0000-0000-000086580000}"/>
    <cellStyle name="Normal 56 2 2 2 2 8" xfId="17649" xr:uid="{00000000-0005-0000-0000-0000F1440000}"/>
    <cellStyle name="Normal 56 2 2 2 3" xfId="2907" xr:uid="{00000000-0005-0000-0000-00005B0B0000}"/>
    <cellStyle name="Normal 56 2 2 2 3 2" xfId="4597" xr:uid="{00000000-0005-0000-0000-0000F5110000}"/>
    <cellStyle name="Normal 56 2 2 2 3 2 2" xfId="14670" xr:uid="{00000000-0005-0000-0000-00004E390000}"/>
    <cellStyle name="Normal 56 2 2 2 3 2 2 3" xfId="29768" xr:uid="{00000000-0005-0000-0000-000048740000}"/>
    <cellStyle name="Normal 56 2 2 2 3 2 3" xfId="9650" xr:uid="{00000000-0005-0000-0000-0000B2250000}"/>
    <cellStyle name="Normal 56 2 2 2 3 2 3 3" xfId="24751" xr:uid="{00000000-0005-0000-0000-0000AF600000}"/>
    <cellStyle name="Normal 56 2 2 2 3 2 5" xfId="19738" xr:uid="{00000000-0005-0000-0000-00001A4D0000}"/>
    <cellStyle name="Normal 56 2 2 2 3 3" xfId="6289" xr:uid="{00000000-0005-0000-0000-000091180000}"/>
    <cellStyle name="Normal 56 2 2 2 3 3 2" xfId="16341" xr:uid="{00000000-0005-0000-0000-0000D53F0000}"/>
    <cellStyle name="Normal 56 2 2 2 3 3 3" xfId="11321" xr:uid="{00000000-0005-0000-0000-0000392C0000}"/>
    <cellStyle name="Normal 56 2 2 2 3 3 3 3" xfId="26422" xr:uid="{00000000-0005-0000-0000-000036670000}"/>
    <cellStyle name="Normal 56 2 2 2 3 3 5" xfId="21409" xr:uid="{00000000-0005-0000-0000-0000A1530000}"/>
    <cellStyle name="Normal 56 2 2 2 3 4" xfId="12999" xr:uid="{00000000-0005-0000-0000-0000C7320000}"/>
    <cellStyle name="Normal 56 2 2 2 3 4 3" xfId="28097" xr:uid="{00000000-0005-0000-0000-0000C16D0000}"/>
    <cellStyle name="Normal 56 2 2 2 3 5" xfId="7978" xr:uid="{00000000-0005-0000-0000-00002A1F0000}"/>
    <cellStyle name="Normal 56 2 2 2 3 5 3" xfId="23080" xr:uid="{00000000-0005-0000-0000-0000285A0000}"/>
    <cellStyle name="Normal 56 2 2 2 3 7" xfId="18067" xr:uid="{00000000-0005-0000-0000-000093460000}"/>
    <cellStyle name="Normal 56 2 2 2 4" xfId="3760" xr:uid="{00000000-0005-0000-0000-0000B00E0000}"/>
    <cellStyle name="Normal 56 2 2 2 4 2" xfId="13834" xr:uid="{00000000-0005-0000-0000-00000A360000}"/>
    <cellStyle name="Normal 56 2 2 2 4 2 3" xfId="28932" xr:uid="{00000000-0005-0000-0000-000004710000}"/>
    <cellStyle name="Normal 56 2 2 2 4 3" xfId="8814" xr:uid="{00000000-0005-0000-0000-00006E220000}"/>
    <cellStyle name="Normal 56 2 2 2 4 3 3" xfId="23915" xr:uid="{00000000-0005-0000-0000-00006B5D0000}"/>
    <cellStyle name="Normal 56 2 2 2 4 5" xfId="18902" xr:uid="{00000000-0005-0000-0000-0000D6490000}"/>
    <cellStyle name="Normal 56 2 2 2 5" xfId="5453" xr:uid="{00000000-0005-0000-0000-00004D150000}"/>
    <cellStyle name="Normal 56 2 2 2 5 2" xfId="15505" xr:uid="{00000000-0005-0000-0000-0000913C0000}"/>
    <cellStyle name="Normal 56 2 2 2 5 2 3" xfId="30603" xr:uid="{00000000-0005-0000-0000-00008B770000}"/>
    <cellStyle name="Normal 56 2 2 2 5 3" xfId="10485" xr:uid="{00000000-0005-0000-0000-0000F5280000}"/>
    <cellStyle name="Normal 56 2 2 2 5 3 3" xfId="25586" xr:uid="{00000000-0005-0000-0000-0000F2630000}"/>
    <cellStyle name="Normal 56 2 2 2 5 5" xfId="20573" xr:uid="{00000000-0005-0000-0000-00005D500000}"/>
    <cellStyle name="Normal 56 2 2 2 6" xfId="12163" xr:uid="{00000000-0005-0000-0000-0000832F0000}"/>
    <cellStyle name="Normal 56 2 2 2 6 3" xfId="27261" xr:uid="{00000000-0005-0000-0000-00007D6A0000}"/>
    <cellStyle name="Normal 56 2 2 2 7" xfId="7142" xr:uid="{00000000-0005-0000-0000-0000E61B0000}"/>
    <cellStyle name="Normal 56 2 2 2 7 3" xfId="22244" xr:uid="{00000000-0005-0000-0000-0000E4560000}"/>
    <cellStyle name="Normal 56 2 2 2 9" xfId="17231" xr:uid="{00000000-0005-0000-0000-00004F430000}"/>
    <cellStyle name="Normal 56 2 2 3" xfId="2278" xr:uid="{00000000-0005-0000-0000-0000E6080000}"/>
    <cellStyle name="Normal 56 2 2 3 2" xfId="3117" xr:uid="{00000000-0005-0000-0000-00002D0C0000}"/>
    <cellStyle name="Normal 56 2 2 3 2 2" xfId="4807" xr:uid="{00000000-0005-0000-0000-0000C7120000}"/>
    <cellStyle name="Normal 56 2 2 3 2 2 2" xfId="14880" xr:uid="{00000000-0005-0000-0000-0000203A0000}"/>
    <cellStyle name="Normal 56 2 2 3 2 2 2 3" xfId="29978" xr:uid="{00000000-0005-0000-0000-00001A750000}"/>
    <cellStyle name="Normal 56 2 2 3 2 2 3" xfId="9860" xr:uid="{00000000-0005-0000-0000-000084260000}"/>
    <cellStyle name="Normal 56 2 2 3 2 2 3 3" xfId="24961" xr:uid="{00000000-0005-0000-0000-000081610000}"/>
    <cellStyle name="Normal 56 2 2 3 2 2 5" xfId="19948" xr:uid="{00000000-0005-0000-0000-0000EC4D0000}"/>
    <cellStyle name="Normal 56 2 2 3 2 3" xfId="6499" xr:uid="{00000000-0005-0000-0000-000063190000}"/>
    <cellStyle name="Normal 56 2 2 3 2 3 2" xfId="16551" xr:uid="{00000000-0005-0000-0000-0000A7400000}"/>
    <cellStyle name="Normal 56 2 2 3 2 3 3" xfId="11531" xr:uid="{00000000-0005-0000-0000-00000B2D0000}"/>
    <cellStyle name="Normal 56 2 2 3 2 3 3 3" xfId="26632" xr:uid="{00000000-0005-0000-0000-000008680000}"/>
    <cellStyle name="Normal 56 2 2 3 2 3 5" xfId="21619" xr:uid="{00000000-0005-0000-0000-000073540000}"/>
    <cellStyle name="Normal 56 2 2 3 2 4" xfId="13209" xr:uid="{00000000-0005-0000-0000-000099330000}"/>
    <cellStyle name="Normal 56 2 2 3 2 4 3" xfId="28307" xr:uid="{00000000-0005-0000-0000-0000936E0000}"/>
    <cellStyle name="Normal 56 2 2 3 2 5" xfId="8188" xr:uid="{00000000-0005-0000-0000-0000FC1F0000}"/>
    <cellStyle name="Normal 56 2 2 3 2 5 3" xfId="23290" xr:uid="{00000000-0005-0000-0000-0000FA5A0000}"/>
    <cellStyle name="Normal 56 2 2 3 2 7" xfId="18277" xr:uid="{00000000-0005-0000-0000-000065470000}"/>
    <cellStyle name="Normal 56 2 2 3 3" xfId="3970" xr:uid="{00000000-0005-0000-0000-0000820F0000}"/>
    <cellStyle name="Normal 56 2 2 3 3 2" xfId="14044" xr:uid="{00000000-0005-0000-0000-0000DC360000}"/>
    <cellStyle name="Normal 56 2 2 3 3 2 3" xfId="29142" xr:uid="{00000000-0005-0000-0000-0000D6710000}"/>
    <cellStyle name="Normal 56 2 2 3 3 3" xfId="9024" xr:uid="{00000000-0005-0000-0000-000040230000}"/>
    <cellStyle name="Normal 56 2 2 3 3 3 3" xfId="24125" xr:uid="{00000000-0005-0000-0000-00003D5E0000}"/>
    <cellStyle name="Normal 56 2 2 3 3 5" xfId="19112" xr:uid="{00000000-0005-0000-0000-0000A84A0000}"/>
    <cellStyle name="Normal 56 2 2 3 4" xfId="5663" xr:uid="{00000000-0005-0000-0000-00001F160000}"/>
    <cellStyle name="Normal 56 2 2 3 4 2" xfId="15715" xr:uid="{00000000-0005-0000-0000-0000633D0000}"/>
    <cellStyle name="Normal 56 2 2 3 4 2 3" xfId="30813" xr:uid="{00000000-0005-0000-0000-00005D780000}"/>
    <cellStyle name="Normal 56 2 2 3 4 3" xfId="10695" xr:uid="{00000000-0005-0000-0000-0000C7290000}"/>
    <cellStyle name="Normal 56 2 2 3 4 3 3" xfId="25796" xr:uid="{00000000-0005-0000-0000-0000C4640000}"/>
    <cellStyle name="Normal 56 2 2 3 4 5" xfId="20783" xr:uid="{00000000-0005-0000-0000-00002F510000}"/>
    <cellStyle name="Normal 56 2 2 3 5" xfId="12373" xr:uid="{00000000-0005-0000-0000-000055300000}"/>
    <cellStyle name="Normal 56 2 2 3 5 3" xfId="27471" xr:uid="{00000000-0005-0000-0000-00004F6B0000}"/>
    <cellStyle name="Normal 56 2 2 3 6" xfId="7352" xr:uid="{00000000-0005-0000-0000-0000B81C0000}"/>
    <cellStyle name="Normal 56 2 2 3 6 3" xfId="22454" xr:uid="{00000000-0005-0000-0000-0000B6570000}"/>
    <cellStyle name="Normal 56 2 2 3 8" xfId="17441" xr:uid="{00000000-0005-0000-0000-000021440000}"/>
    <cellStyle name="Normal 56 2 2 4" xfId="2699" xr:uid="{00000000-0005-0000-0000-00008B0A0000}"/>
    <cellStyle name="Normal 56 2 2 4 2" xfId="4389" xr:uid="{00000000-0005-0000-0000-000025110000}"/>
    <cellStyle name="Normal 56 2 2 4 2 2" xfId="14462" xr:uid="{00000000-0005-0000-0000-00007E380000}"/>
    <cellStyle name="Normal 56 2 2 4 2 2 3" xfId="29560" xr:uid="{00000000-0005-0000-0000-000078730000}"/>
    <cellStyle name="Normal 56 2 2 4 2 3" xfId="9442" xr:uid="{00000000-0005-0000-0000-0000E2240000}"/>
    <cellStyle name="Normal 56 2 2 4 2 3 3" xfId="24543" xr:uid="{00000000-0005-0000-0000-0000DF5F0000}"/>
    <cellStyle name="Normal 56 2 2 4 2 5" xfId="19530" xr:uid="{00000000-0005-0000-0000-00004A4C0000}"/>
    <cellStyle name="Normal 56 2 2 4 3" xfId="6081" xr:uid="{00000000-0005-0000-0000-0000C1170000}"/>
    <cellStyle name="Normal 56 2 2 4 3 2" xfId="16133" xr:uid="{00000000-0005-0000-0000-0000053F0000}"/>
    <cellStyle name="Normal 56 2 2 4 3 3" xfId="11113" xr:uid="{00000000-0005-0000-0000-0000692B0000}"/>
    <cellStyle name="Normal 56 2 2 4 3 3 3" xfId="26214" xr:uid="{00000000-0005-0000-0000-000066660000}"/>
    <cellStyle name="Normal 56 2 2 4 3 5" xfId="21201" xr:uid="{00000000-0005-0000-0000-0000D1520000}"/>
    <cellStyle name="Normal 56 2 2 4 4" xfId="12791" xr:uid="{00000000-0005-0000-0000-0000F7310000}"/>
    <cellStyle name="Normal 56 2 2 4 4 3" xfId="27889" xr:uid="{00000000-0005-0000-0000-0000F16C0000}"/>
    <cellStyle name="Normal 56 2 2 4 5" xfId="7770" xr:uid="{00000000-0005-0000-0000-00005A1E0000}"/>
    <cellStyle name="Normal 56 2 2 4 5 3" xfId="22872" xr:uid="{00000000-0005-0000-0000-000058590000}"/>
    <cellStyle name="Normal 56 2 2 4 7" xfId="17859" xr:uid="{00000000-0005-0000-0000-0000C3450000}"/>
    <cellStyle name="Normal 56 2 2 5" xfId="3552" xr:uid="{00000000-0005-0000-0000-0000E00D0000}"/>
    <cellStyle name="Normal 56 2 2 5 2" xfId="13626" xr:uid="{00000000-0005-0000-0000-00003A350000}"/>
    <cellStyle name="Normal 56 2 2 5 2 3" xfId="28724" xr:uid="{00000000-0005-0000-0000-000034700000}"/>
    <cellStyle name="Normal 56 2 2 5 3" xfId="8606" xr:uid="{00000000-0005-0000-0000-00009E210000}"/>
    <cellStyle name="Normal 56 2 2 5 3 3" xfId="23707" xr:uid="{00000000-0005-0000-0000-00009B5C0000}"/>
    <cellStyle name="Normal 56 2 2 5 5" xfId="18694" xr:uid="{00000000-0005-0000-0000-000006490000}"/>
    <cellStyle name="Normal 56 2 2 6" xfId="5245" xr:uid="{00000000-0005-0000-0000-00007D140000}"/>
    <cellStyle name="Normal 56 2 2 6 2" xfId="15297" xr:uid="{00000000-0005-0000-0000-0000C13B0000}"/>
    <cellStyle name="Normal 56 2 2 6 2 3" xfId="30395" xr:uid="{00000000-0005-0000-0000-0000BB760000}"/>
    <cellStyle name="Normal 56 2 2 6 3" xfId="10277" xr:uid="{00000000-0005-0000-0000-000025280000}"/>
    <cellStyle name="Normal 56 2 2 6 3 3" xfId="25378" xr:uid="{00000000-0005-0000-0000-000022630000}"/>
    <cellStyle name="Normal 56 2 2 6 5" xfId="20365" xr:uid="{00000000-0005-0000-0000-00008D4F0000}"/>
    <cellStyle name="Normal 56 2 2 7" xfId="11955" xr:uid="{00000000-0005-0000-0000-0000B32E0000}"/>
    <cellStyle name="Normal 56 2 2 7 3" xfId="27053" xr:uid="{00000000-0005-0000-0000-0000AD690000}"/>
    <cellStyle name="Normal 56 2 2 8" xfId="6934" xr:uid="{00000000-0005-0000-0000-0000161B0000}"/>
    <cellStyle name="Normal 56 2 2 8 3" xfId="22036" xr:uid="{00000000-0005-0000-0000-000014560000}"/>
    <cellStyle name="Normal 56 2 3" xfId="1961" xr:uid="{00000000-0005-0000-0000-0000A9070000}"/>
    <cellStyle name="Normal 56 2 3 2" xfId="2382" xr:uid="{00000000-0005-0000-0000-00004E090000}"/>
    <cellStyle name="Normal 56 2 3 2 2" xfId="3221" xr:uid="{00000000-0005-0000-0000-0000950C0000}"/>
    <cellStyle name="Normal 56 2 3 2 2 2" xfId="4911" xr:uid="{00000000-0005-0000-0000-00002F130000}"/>
    <cellStyle name="Normal 56 2 3 2 2 2 2" xfId="14984" xr:uid="{00000000-0005-0000-0000-0000883A0000}"/>
    <cellStyle name="Normal 56 2 3 2 2 2 2 3" xfId="30082" xr:uid="{00000000-0005-0000-0000-000082750000}"/>
    <cellStyle name="Normal 56 2 3 2 2 2 3" xfId="9964" xr:uid="{00000000-0005-0000-0000-0000EC260000}"/>
    <cellStyle name="Normal 56 2 3 2 2 2 3 3" xfId="25065" xr:uid="{00000000-0005-0000-0000-0000E9610000}"/>
    <cellStyle name="Normal 56 2 3 2 2 2 5" xfId="20052" xr:uid="{00000000-0005-0000-0000-0000544E0000}"/>
    <cellStyle name="Normal 56 2 3 2 2 3" xfId="6603" xr:uid="{00000000-0005-0000-0000-0000CB190000}"/>
    <cellStyle name="Normal 56 2 3 2 2 3 2" xfId="16655" xr:uid="{00000000-0005-0000-0000-00000F410000}"/>
    <cellStyle name="Normal 56 2 3 2 2 3 3" xfId="11635" xr:uid="{00000000-0005-0000-0000-0000732D0000}"/>
    <cellStyle name="Normal 56 2 3 2 2 3 3 3" xfId="26736" xr:uid="{00000000-0005-0000-0000-000070680000}"/>
    <cellStyle name="Normal 56 2 3 2 2 3 5" xfId="21723" xr:uid="{00000000-0005-0000-0000-0000DB540000}"/>
    <cellStyle name="Normal 56 2 3 2 2 4" xfId="13313" xr:uid="{00000000-0005-0000-0000-000001340000}"/>
    <cellStyle name="Normal 56 2 3 2 2 4 3" xfId="28411" xr:uid="{00000000-0005-0000-0000-0000FB6E0000}"/>
    <cellStyle name="Normal 56 2 3 2 2 5" xfId="8292" xr:uid="{00000000-0005-0000-0000-000064200000}"/>
    <cellStyle name="Normal 56 2 3 2 2 5 3" xfId="23394" xr:uid="{00000000-0005-0000-0000-0000625B0000}"/>
    <cellStyle name="Normal 56 2 3 2 2 7" xfId="18381" xr:uid="{00000000-0005-0000-0000-0000CD470000}"/>
    <cellStyle name="Normal 56 2 3 2 3" xfId="4074" xr:uid="{00000000-0005-0000-0000-0000EA0F0000}"/>
    <cellStyle name="Normal 56 2 3 2 3 2" xfId="14148" xr:uid="{00000000-0005-0000-0000-000044370000}"/>
    <cellStyle name="Normal 56 2 3 2 3 2 3" xfId="29246" xr:uid="{00000000-0005-0000-0000-00003E720000}"/>
    <cellStyle name="Normal 56 2 3 2 3 3" xfId="9128" xr:uid="{00000000-0005-0000-0000-0000A8230000}"/>
    <cellStyle name="Normal 56 2 3 2 3 3 3" xfId="24229" xr:uid="{00000000-0005-0000-0000-0000A55E0000}"/>
    <cellStyle name="Normal 56 2 3 2 3 5" xfId="19216" xr:uid="{00000000-0005-0000-0000-0000104B0000}"/>
    <cellStyle name="Normal 56 2 3 2 4" xfId="5767" xr:uid="{00000000-0005-0000-0000-000087160000}"/>
    <cellStyle name="Normal 56 2 3 2 4 2" xfId="15819" xr:uid="{00000000-0005-0000-0000-0000CB3D0000}"/>
    <cellStyle name="Normal 56 2 3 2 4 2 3" xfId="30917" xr:uid="{00000000-0005-0000-0000-0000C5780000}"/>
    <cellStyle name="Normal 56 2 3 2 4 3" xfId="10799" xr:uid="{00000000-0005-0000-0000-00002F2A0000}"/>
    <cellStyle name="Normal 56 2 3 2 4 3 3" xfId="25900" xr:uid="{00000000-0005-0000-0000-00002C650000}"/>
    <cellStyle name="Normal 56 2 3 2 4 5" xfId="20887" xr:uid="{00000000-0005-0000-0000-000097510000}"/>
    <cellStyle name="Normal 56 2 3 2 5" xfId="12477" xr:uid="{00000000-0005-0000-0000-0000BD300000}"/>
    <cellStyle name="Normal 56 2 3 2 5 3" xfId="27575" xr:uid="{00000000-0005-0000-0000-0000B76B0000}"/>
    <cellStyle name="Normal 56 2 3 2 6" xfId="7456" xr:uid="{00000000-0005-0000-0000-0000201D0000}"/>
    <cellStyle name="Normal 56 2 3 2 6 3" xfId="22558" xr:uid="{00000000-0005-0000-0000-00001E580000}"/>
    <cellStyle name="Normal 56 2 3 2 8" xfId="17545" xr:uid="{00000000-0005-0000-0000-000089440000}"/>
    <cellStyle name="Normal 56 2 3 3" xfId="2803" xr:uid="{00000000-0005-0000-0000-0000F30A0000}"/>
    <cellStyle name="Normal 56 2 3 3 2" xfId="4493" xr:uid="{00000000-0005-0000-0000-00008D110000}"/>
    <cellStyle name="Normal 56 2 3 3 2 2" xfId="14566" xr:uid="{00000000-0005-0000-0000-0000E6380000}"/>
    <cellStyle name="Normal 56 2 3 3 2 2 3" xfId="29664" xr:uid="{00000000-0005-0000-0000-0000E0730000}"/>
    <cellStyle name="Normal 56 2 3 3 2 3" xfId="9546" xr:uid="{00000000-0005-0000-0000-00004A250000}"/>
    <cellStyle name="Normal 56 2 3 3 2 3 3" xfId="24647" xr:uid="{00000000-0005-0000-0000-000047600000}"/>
    <cellStyle name="Normal 56 2 3 3 2 5" xfId="19634" xr:uid="{00000000-0005-0000-0000-0000B24C0000}"/>
    <cellStyle name="Normal 56 2 3 3 3" xfId="6185" xr:uid="{00000000-0005-0000-0000-000029180000}"/>
    <cellStyle name="Normal 56 2 3 3 3 2" xfId="16237" xr:uid="{00000000-0005-0000-0000-00006D3F0000}"/>
    <cellStyle name="Normal 56 2 3 3 3 3" xfId="11217" xr:uid="{00000000-0005-0000-0000-0000D12B0000}"/>
    <cellStyle name="Normal 56 2 3 3 3 3 3" xfId="26318" xr:uid="{00000000-0005-0000-0000-0000CE660000}"/>
    <cellStyle name="Normal 56 2 3 3 3 5" xfId="21305" xr:uid="{00000000-0005-0000-0000-000039530000}"/>
    <cellStyle name="Normal 56 2 3 3 4" xfId="12895" xr:uid="{00000000-0005-0000-0000-00005F320000}"/>
    <cellStyle name="Normal 56 2 3 3 4 3" xfId="27993" xr:uid="{00000000-0005-0000-0000-0000596D0000}"/>
    <cellStyle name="Normal 56 2 3 3 5" xfId="7874" xr:uid="{00000000-0005-0000-0000-0000C21E0000}"/>
    <cellStyle name="Normal 56 2 3 3 5 3" xfId="22976" xr:uid="{00000000-0005-0000-0000-0000C0590000}"/>
    <cellStyle name="Normal 56 2 3 3 7" xfId="17963" xr:uid="{00000000-0005-0000-0000-00002B460000}"/>
    <cellStyle name="Normal 56 2 3 4" xfId="3656" xr:uid="{00000000-0005-0000-0000-0000480E0000}"/>
    <cellStyle name="Normal 56 2 3 4 2" xfId="13730" xr:uid="{00000000-0005-0000-0000-0000A2350000}"/>
    <cellStyle name="Normal 56 2 3 4 2 3" xfId="28828" xr:uid="{00000000-0005-0000-0000-00009C700000}"/>
    <cellStyle name="Normal 56 2 3 4 3" xfId="8710" xr:uid="{00000000-0005-0000-0000-000006220000}"/>
    <cellStyle name="Normal 56 2 3 4 3 3" xfId="23811" xr:uid="{00000000-0005-0000-0000-0000035D0000}"/>
    <cellStyle name="Normal 56 2 3 4 5" xfId="18798" xr:uid="{00000000-0005-0000-0000-00006E490000}"/>
    <cellStyle name="Normal 56 2 3 5" xfId="5349" xr:uid="{00000000-0005-0000-0000-0000E5140000}"/>
    <cellStyle name="Normal 56 2 3 5 2" xfId="15401" xr:uid="{00000000-0005-0000-0000-0000293C0000}"/>
    <cellStyle name="Normal 56 2 3 5 2 3" xfId="30499" xr:uid="{00000000-0005-0000-0000-000023770000}"/>
    <cellStyle name="Normal 56 2 3 5 3" xfId="10381" xr:uid="{00000000-0005-0000-0000-00008D280000}"/>
    <cellStyle name="Normal 56 2 3 5 3 3" xfId="25482" xr:uid="{00000000-0005-0000-0000-00008A630000}"/>
    <cellStyle name="Normal 56 2 3 5 5" xfId="20469" xr:uid="{00000000-0005-0000-0000-0000F54F0000}"/>
    <cellStyle name="Normal 56 2 3 6" xfId="12059" xr:uid="{00000000-0005-0000-0000-00001B2F0000}"/>
    <cellStyle name="Normal 56 2 3 6 3" xfId="27157" xr:uid="{00000000-0005-0000-0000-0000156A0000}"/>
    <cellStyle name="Normal 56 2 3 7" xfId="7038" xr:uid="{00000000-0005-0000-0000-00007E1B0000}"/>
    <cellStyle name="Normal 56 2 3 7 3" xfId="22140" xr:uid="{00000000-0005-0000-0000-00007C560000}"/>
    <cellStyle name="Normal 56 2 3 9" xfId="17127" xr:uid="{00000000-0005-0000-0000-0000E7420000}"/>
    <cellStyle name="Normal 56 2 4" xfId="2174" xr:uid="{00000000-0005-0000-0000-00007E080000}"/>
    <cellStyle name="Normal 56 2 4 2" xfId="3013" xr:uid="{00000000-0005-0000-0000-0000C50B0000}"/>
    <cellStyle name="Normal 56 2 4 2 2" xfId="4703" xr:uid="{00000000-0005-0000-0000-00005F120000}"/>
    <cellStyle name="Normal 56 2 4 2 2 2" xfId="14776" xr:uid="{00000000-0005-0000-0000-0000B8390000}"/>
    <cellStyle name="Normal 56 2 4 2 2 2 3" xfId="29874" xr:uid="{00000000-0005-0000-0000-0000B2740000}"/>
    <cellStyle name="Normal 56 2 4 2 2 3" xfId="9756" xr:uid="{00000000-0005-0000-0000-00001C260000}"/>
    <cellStyle name="Normal 56 2 4 2 2 3 3" xfId="24857" xr:uid="{00000000-0005-0000-0000-000019610000}"/>
    <cellStyle name="Normal 56 2 4 2 2 5" xfId="19844" xr:uid="{00000000-0005-0000-0000-0000844D0000}"/>
    <cellStyle name="Normal 56 2 4 2 3" xfId="6395" xr:uid="{00000000-0005-0000-0000-0000FB180000}"/>
    <cellStyle name="Normal 56 2 4 2 3 2" xfId="16447" xr:uid="{00000000-0005-0000-0000-00003F400000}"/>
    <cellStyle name="Normal 56 2 4 2 3 3" xfId="11427" xr:uid="{00000000-0005-0000-0000-0000A32C0000}"/>
    <cellStyle name="Normal 56 2 4 2 3 3 3" xfId="26528" xr:uid="{00000000-0005-0000-0000-0000A0670000}"/>
    <cellStyle name="Normal 56 2 4 2 3 5" xfId="21515" xr:uid="{00000000-0005-0000-0000-00000B540000}"/>
    <cellStyle name="Normal 56 2 4 2 4" xfId="13105" xr:uid="{00000000-0005-0000-0000-000031330000}"/>
    <cellStyle name="Normal 56 2 4 2 4 3" xfId="28203" xr:uid="{00000000-0005-0000-0000-00002B6E0000}"/>
    <cellStyle name="Normal 56 2 4 2 5" xfId="8084" xr:uid="{00000000-0005-0000-0000-0000941F0000}"/>
    <cellStyle name="Normal 56 2 4 2 5 3" xfId="23186" xr:uid="{00000000-0005-0000-0000-0000925A0000}"/>
    <cellStyle name="Normal 56 2 4 2 7" xfId="18173" xr:uid="{00000000-0005-0000-0000-0000FD460000}"/>
    <cellStyle name="Normal 56 2 4 3" xfId="3866" xr:uid="{00000000-0005-0000-0000-00001A0F0000}"/>
    <cellStyle name="Normal 56 2 4 3 2" xfId="13940" xr:uid="{00000000-0005-0000-0000-000074360000}"/>
    <cellStyle name="Normal 56 2 4 3 2 3" xfId="29038" xr:uid="{00000000-0005-0000-0000-00006E710000}"/>
    <cellStyle name="Normal 56 2 4 3 3" xfId="8920" xr:uid="{00000000-0005-0000-0000-0000D8220000}"/>
    <cellStyle name="Normal 56 2 4 3 3 3" xfId="24021" xr:uid="{00000000-0005-0000-0000-0000D55D0000}"/>
    <cellStyle name="Normal 56 2 4 3 5" xfId="19008" xr:uid="{00000000-0005-0000-0000-0000404A0000}"/>
    <cellStyle name="Normal 56 2 4 4" xfId="5559" xr:uid="{00000000-0005-0000-0000-0000B7150000}"/>
    <cellStyle name="Normal 56 2 4 4 2" xfId="15611" xr:uid="{00000000-0005-0000-0000-0000FB3C0000}"/>
    <cellStyle name="Normal 56 2 4 4 2 3" xfId="30709" xr:uid="{00000000-0005-0000-0000-0000F5770000}"/>
    <cellStyle name="Normal 56 2 4 4 3" xfId="10591" xr:uid="{00000000-0005-0000-0000-00005F290000}"/>
    <cellStyle name="Normal 56 2 4 4 3 3" xfId="25692" xr:uid="{00000000-0005-0000-0000-00005C640000}"/>
    <cellStyle name="Normal 56 2 4 4 5" xfId="20679" xr:uid="{00000000-0005-0000-0000-0000C7500000}"/>
    <cellStyle name="Normal 56 2 4 5" xfId="12269" xr:uid="{00000000-0005-0000-0000-0000ED2F0000}"/>
    <cellStyle name="Normal 56 2 4 5 3" xfId="27367" xr:uid="{00000000-0005-0000-0000-0000E76A0000}"/>
    <cellStyle name="Normal 56 2 4 6" xfId="7248" xr:uid="{00000000-0005-0000-0000-0000501C0000}"/>
    <cellStyle name="Normal 56 2 4 6 3" xfId="22350" xr:uid="{00000000-0005-0000-0000-00004E570000}"/>
    <cellStyle name="Normal 56 2 4 8" xfId="17337" xr:uid="{00000000-0005-0000-0000-0000B9430000}"/>
    <cellStyle name="Normal 56 2 5" xfId="2595" xr:uid="{00000000-0005-0000-0000-0000230A0000}"/>
    <cellStyle name="Normal 56 2 5 2" xfId="4285" xr:uid="{00000000-0005-0000-0000-0000BD100000}"/>
    <cellStyle name="Normal 56 2 5 2 2" xfId="14358" xr:uid="{00000000-0005-0000-0000-000016380000}"/>
    <cellStyle name="Normal 56 2 5 2 2 3" xfId="29456" xr:uid="{00000000-0005-0000-0000-000010730000}"/>
    <cellStyle name="Normal 56 2 5 2 3" xfId="9338" xr:uid="{00000000-0005-0000-0000-00007A240000}"/>
    <cellStyle name="Normal 56 2 5 2 3 3" xfId="24439" xr:uid="{00000000-0005-0000-0000-0000775F0000}"/>
    <cellStyle name="Normal 56 2 5 2 5" xfId="19426" xr:uid="{00000000-0005-0000-0000-0000E24B0000}"/>
    <cellStyle name="Normal 56 2 5 3" xfId="5977" xr:uid="{00000000-0005-0000-0000-000059170000}"/>
    <cellStyle name="Normal 56 2 5 3 2" xfId="16029" xr:uid="{00000000-0005-0000-0000-00009D3E0000}"/>
    <cellStyle name="Normal 56 2 5 3 3" xfId="11009" xr:uid="{00000000-0005-0000-0000-0000012B0000}"/>
    <cellStyle name="Normal 56 2 5 3 3 3" xfId="26110" xr:uid="{00000000-0005-0000-0000-0000FE650000}"/>
    <cellStyle name="Normal 56 2 5 3 5" xfId="21097" xr:uid="{00000000-0005-0000-0000-000069520000}"/>
    <cellStyle name="Normal 56 2 5 4" xfId="12687" xr:uid="{00000000-0005-0000-0000-00008F310000}"/>
    <cellStyle name="Normal 56 2 5 4 3" xfId="27785" xr:uid="{00000000-0005-0000-0000-0000896C0000}"/>
    <cellStyle name="Normal 56 2 5 5" xfId="7666" xr:uid="{00000000-0005-0000-0000-0000F21D0000}"/>
    <cellStyle name="Normal 56 2 5 5 3" xfId="22768" xr:uid="{00000000-0005-0000-0000-0000F0580000}"/>
    <cellStyle name="Normal 56 2 5 7" xfId="17755" xr:uid="{00000000-0005-0000-0000-00005B450000}"/>
    <cellStyle name="Normal 56 2 6" xfId="3448" xr:uid="{00000000-0005-0000-0000-0000780D0000}"/>
    <cellStyle name="Normal 56 2 6 2" xfId="13522" xr:uid="{00000000-0005-0000-0000-0000D2340000}"/>
    <cellStyle name="Normal 56 2 6 2 3" xfId="28620" xr:uid="{00000000-0005-0000-0000-0000CC6F0000}"/>
    <cellStyle name="Normal 56 2 6 3" xfId="8502" xr:uid="{00000000-0005-0000-0000-000036210000}"/>
    <cellStyle name="Normal 56 2 6 3 3" xfId="23603" xr:uid="{00000000-0005-0000-0000-0000335C0000}"/>
    <cellStyle name="Normal 56 2 6 5" xfId="18590" xr:uid="{00000000-0005-0000-0000-00009E480000}"/>
    <cellStyle name="Normal 56 2 7" xfId="5141" xr:uid="{00000000-0005-0000-0000-000015140000}"/>
    <cellStyle name="Normal 56 2 7 2" xfId="15193" xr:uid="{00000000-0005-0000-0000-0000593B0000}"/>
    <cellStyle name="Normal 56 2 7 2 3" xfId="30291" xr:uid="{00000000-0005-0000-0000-000053760000}"/>
    <cellStyle name="Normal 56 2 7 3" xfId="10173" xr:uid="{00000000-0005-0000-0000-0000BD270000}"/>
    <cellStyle name="Normal 56 2 7 3 3" xfId="25274" xr:uid="{00000000-0005-0000-0000-0000BA620000}"/>
    <cellStyle name="Normal 56 2 7 5" xfId="20261" xr:uid="{00000000-0005-0000-0000-0000254F0000}"/>
    <cellStyle name="Normal 56 2 8" xfId="11851" xr:uid="{00000000-0005-0000-0000-00004B2E0000}"/>
    <cellStyle name="Normal 56 2 8 3" xfId="26949" xr:uid="{00000000-0005-0000-0000-000045690000}"/>
    <cellStyle name="Normal 56 2 9" xfId="6830" xr:uid="{00000000-0005-0000-0000-0000AE1A0000}"/>
    <cellStyle name="Normal 56 2 9 3" xfId="21932" xr:uid="{00000000-0005-0000-0000-0000AC550000}"/>
    <cellStyle name="Normal 56 3" xfId="1794" xr:uid="{00000000-0005-0000-0000-000002070000}"/>
    <cellStyle name="Normal 56 3 10" xfId="16971" xr:uid="{00000000-0005-0000-0000-00004B420000}"/>
    <cellStyle name="Normal 56 3 2" xfId="2013" xr:uid="{00000000-0005-0000-0000-0000DD070000}"/>
    <cellStyle name="Normal 56 3 2 2" xfId="2434" xr:uid="{00000000-0005-0000-0000-000082090000}"/>
    <cellStyle name="Normal 56 3 2 2 2" xfId="3273" xr:uid="{00000000-0005-0000-0000-0000C90C0000}"/>
    <cellStyle name="Normal 56 3 2 2 2 2" xfId="4963" xr:uid="{00000000-0005-0000-0000-000063130000}"/>
    <cellStyle name="Normal 56 3 2 2 2 2 2" xfId="15036" xr:uid="{00000000-0005-0000-0000-0000BC3A0000}"/>
    <cellStyle name="Normal 56 3 2 2 2 2 2 3" xfId="30134" xr:uid="{00000000-0005-0000-0000-0000B6750000}"/>
    <cellStyle name="Normal 56 3 2 2 2 2 3" xfId="10016" xr:uid="{00000000-0005-0000-0000-000020270000}"/>
    <cellStyle name="Normal 56 3 2 2 2 2 3 3" xfId="25117" xr:uid="{00000000-0005-0000-0000-00001D620000}"/>
    <cellStyle name="Normal 56 3 2 2 2 2 5" xfId="20104" xr:uid="{00000000-0005-0000-0000-0000884E0000}"/>
    <cellStyle name="Normal 56 3 2 2 2 3" xfId="6655" xr:uid="{00000000-0005-0000-0000-0000FF190000}"/>
    <cellStyle name="Normal 56 3 2 2 2 3 2" xfId="16707" xr:uid="{00000000-0005-0000-0000-000043410000}"/>
    <cellStyle name="Normal 56 3 2 2 2 3 3" xfId="11687" xr:uid="{00000000-0005-0000-0000-0000A72D0000}"/>
    <cellStyle name="Normal 56 3 2 2 2 3 3 3" xfId="26788" xr:uid="{00000000-0005-0000-0000-0000A4680000}"/>
    <cellStyle name="Normal 56 3 2 2 2 3 5" xfId="21775" xr:uid="{00000000-0005-0000-0000-00000F550000}"/>
    <cellStyle name="Normal 56 3 2 2 2 4" xfId="13365" xr:uid="{00000000-0005-0000-0000-000035340000}"/>
    <cellStyle name="Normal 56 3 2 2 2 4 3" xfId="28463" xr:uid="{00000000-0005-0000-0000-00002F6F0000}"/>
    <cellStyle name="Normal 56 3 2 2 2 5" xfId="8344" xr:uid="{00000000-0005-0000-0000-000098200000}"/>
    <cellStyle name="Normal 56 3 2 2 2 5 3" xfId="23446" xr:uid="{00000000-0005-0000-0000-0000965B0000}"/>
    <cellStyle name="Normal 56 3 2 2 2 7" xfId="18433" xr:uid="{00000000-0005-0000-0000-000001480000}"/>
    <cellStyle name="Normal 56 3 2 2 3" xfId="4126" xr:uid="{00000000-0005-0000-0000-00001E100000}"/>
    <cellStyle name="Normal 56 3 2 2 3 2" xfId="14200" xr:uid="{00000000-0005-0000-0000-000078370000}"/>
    <cellStyle name="Normal 56 3 2 2 3 2 3" xfId="29298" xr:uid="{00000000-0005-0000-0000-000072720000}"/>
    <cellStyle name="Normal 56 3 2 2 3 3" xfId="9180" xr:uid="{00000000-0005-0000-0000-0000DC230000}"/>
    <cellStyle name="Normal 56 3 2 2 3 3 3" xfId="24281" xr:uid="{00000000-0005-0000-0000-0000D95E0000}"/>
    <cellStyle name="Normal 56 3 2 2 3 5" xfId="19268" xr:uid="{00000000-0005-0000-0000-0000444B0000}"/>
    <cellStyle name="Normal 56 3 2 2 4" xfId="5819" xr:uid="{00000000-0005-0000-0000-0000BB160000}"/>
    <cellStyle name="Normal 56 3 2 2 4 2" xfId="15871" xr:uid="{00000000-0005-0000-0000-0000FF3D0000}"/>
    <cellStyle name="Normal 56 3 2 2 4 3" xfId="10851" xr:uid="{00000000-0005-0000-0000-0000632A0000}"/>
    <cellStyle name="Normal 56 3 2 2 4 3 3" xfId="25952" xr:uid="{00000000-0005-0000-0000-000060650000}"/>
    <cellStyle name="Normal 56 3 2 2 4 5" xfId="20939" xr:uid="{00000000-0005-0000-0000-0000CB510000}"/>
    <cellStyle name="Normal 56 3 2 2 5" xfId="12529" xr:uid="{00000000-0005-0000-0000-0000F1300000}"/>
    <cellStyle name="Normal 56 3 2 2 5 3" xfId="27627" xr:uid="{00000000-0005-0000-0000-0000EB6B0000}"/>
    <cellStyle name="Normal 56 3 2 2 6" xfId="7508" xr:uid="{00000000-0005-0000-0000-0000541D0000}"/>
    <cellStyle name="Normal 56 3 2 2 6 3" xfId="22610" xr:uid="{00000000-0005-0000-0000-000052580000}"/>
    <cellStyle name="Normal 56 3 2 2 8" xfId="17597" xr:uid="{00000000-0005-0000-0000-0000BD440000}"/>
    <cellStyle name="Normal 56 3 2 3" xfId="2855" xr:uid="{00000000-0005-0000-0000-0000270B0000}"/>
    <cellStyle name="Normal 56 3 2 3 2" xfId="4545" xr:uid="{00000000-0005-0000-0000-0000C1110000}"/>
    <cellStyle name="Normal 56 3 2 3 2 2" xfId="14618" xr:uid="{00000000-0005-0000-0000-00001A390000}"/>
    <cellStyle name="Normal 56 3 2 3 2 2 3" xfId="29716" xr:uid="{00000000-0005-0000-0000-000014740000}"/>
    <cellStyle name="Normal 56 3 2 3 2 3" xfId="9598" xr:uid="{00000000-0005-0000-0000-00007E250000}"/>
    <cellStyle name="Normal 56 3 2 3 2 3 3" xfId="24699" xr:uid="{00000000-0005-0000-0000-00007B600000}"/>
    <cellStyle name="Normal 56 3 2 3 2 5" xfId="19686" xr:uid="{00000000-0005-0000-0000-0000E64C0000}"/>
    <cellStyle name="Normal 56 3 2 3 3" xfId="6237" xr:uid="{00000000-0005-0000-0000-00005D180000}"/>
    <cellStyle name="Normal 56 3 2 3 3 2" xfId="16289" xr:uid="{00000000-0005-0000-0000-0000A13F0000}"/>
    <cellStyle name="Normal 56 3 2 3 3 3" xfId="11269" xr:uid="{00000000-0005-0000-0000-0000052C0000}"/>
    <cellStyle name="Normal 56 3 2 3 3 3 3" xfId="26370" xr:uid="{00000000-0005-0000-0000-000002670000}"/>
    <cellStyle name="Normal 56 3 2 3 3 5" xfId="21357" xr:uid="{00000000-0005-0000-0000-00006D530000}"/>
    <cellStyle name="Normal 56 3 2 3 4" xfId="12947" xr:uid="{00000000-0005-0000-0000-000093320000}"/>
    <cellStyle name="Normal 56 3 2 3 4 3" xfId="28045" xr:uid="{00000000-0005-0000-0000-00008D6D0000}"/>
    <cellStyle name="Normal 56 3 2 3 5" xfId="7926" xr:uid="{00000000-0005-0000-0000-0000F61E0000}"/>
    <cellStyle name="Normal 56 3 2 3 5 3" xfId="23028" xr:uid="{00000000-0005-0000-0000-0000F4590000}"/>
    <cellStyle name="Normal 56 3 2 3 7" xfId="18015" xr:uid="{00000000-0005-0000-0000-00005F460000}"/>
    <cellStyle name="Normal 56 3 2 4" xfId="3708" xr:uid="{00000000-0005-0000-0000-00007C0E0000}"/>
    <cellStyle name="Normal 56 3 2 4 2" xfId="13782" xr:uid="{00000000-0005-0000-0000-0000D6350000}"/>
    <cellStyle name="Normal 56 3 2 4 2 3" xfId="28880" xr:uid="{00000000-0005-0000-0000-0000D0700000}"/>
    <cellStyle name="Normal 56 3 2 4 3" xfId="8762" xr:uid="{00000000-0005-0000-0000-00003A220000}"/>
    <cellStyle name="Normal 56 3 2 4 3 3" xfId="23863" xr:uid="{00000000-0005-0000-0000-0000375D0000}"/>
    <cellStyle name="Normal 56 3 2 4 5" xfId="18850" xr:uid="{00000000-0005-0000-0000-0000A2490000}"/>
    <cellStyle name="Normal 56 3 2 5" xfId="5401" xr:uid="{00000000-0005-0000-0000-000019150000}"/>
    <cellStyle name="Normal 56 3 2 5 2" xfId="15453" xr:uid="{00000000-0005-0000-0000-00005D3C0000}"/>
    <cellStyle name="Normal 56 3 2 5 2 3" xfId="30551" xr:uid="{00000000-0005-0000-0000-000057770000}"/>
    <cellStyle name="Normal 56 3 2 5 3" xfId="10433" xr:uid="{00000000-0005-0000-0000-0000C1280000}"/>
    <cellStyle name="Normal 56 3 2 5 3 3" xfId="25534" xr:uid="{00000000-0005-0000-0000-0000BE630000}"/>
    <cellStyle name="Normal 56 3 2 5 5" xfId="20521" xr:uid="{00000000-0005-0000-0000-000029500000}"/>
    <cellStyle name="Normal 56 3 2 6" xfId="12111" xr:uid="{00000000-0005-0000-0000-00004F2F0000}"/>
    <cellStyle name="Normal 56 3 2 6 3" xfId="27209" xr:uid="{00000000-0005-0000-0000-0000496A0000}"/>
    <cellStyle name="Normal 56 3 2 7" xfId="7090" xr:uid="{00000000-0005-0000-0000-0000B21B0000}"/>
    <cellStyle name="Normal 56 3 2 7 3" xfId="22192" xr:uid="{00000000-0005-0000-0000-0000B0560000}"/>
    <cellStyle name="Normal 56 3 2 9" xfId="17179" xr:uid="{00000000-0005-0000-0000-00001B430000}"/>
    <cellStyle name="Normal 56 3 3" xfId="2226" xr:uid="{00000000-0005-0000-0000-0000B2080000}"/>
    <cellStyle name="Normal 56 3 3 2" xfId="3065" xr:uid="{00000000-0005-0000-0000-0000F90B0000}"/>
    <cellStyle name="Normal 56 3 3 2 2" xfId="4755" xr:uid="{00000000-0005-0000-0000-000093120000}"/>
    <cellStyle name="Normal 56 3 3 2 2 2" xfId="14828" xr:uid="{00000000-0005-0000-0000-0000EC390000}"/>
    <cellStyle name="Normal 56 3 3 2 2 2 3" xfId="29926" xr:uid="{00000000-0005-0000-0000-0000E6740000}"/>
    <cellStyle name="Normal 56 3 3 2 2 3" xfId="9808" xr:uid="{00000000-0005-0000-0000-000050260000}"/>
    <cellStyle name="Normal 56 3 3 2 2 3 3" xfId="24909" xr:uid="{00000000-0005-0000-0000-00004D610000}"/>
    <cellStyle name="Normal 56 3 3 2 2 5" xfId="19896" xr:uid="{00000000-0005-0000-0000-0000B84D0000}"/>
    <cellStyle name="Normal 56 3 3 2 3" xfId="6447" xr:uid="{00000000-0005-0000-0000-00002F190000}"/>
    <cellStyle name="Normal 56 3 3 2 3 2" xfId="16499" xr:uid="{00000000-0005-0000-0000-000073400000}"/>
    <cellStyle name="Normal 56 3 3 2 3 3" xfId="11479" xr:uid="{00000000-0005-0000-0000-0000D72C0000}"/>
    <cellStyle name="Normal 56 3 3 2 3 3 3" xfId="26580" xr:uid="{00000000-0005-0000-0000-0000D4670000}"/>
    <cellStyle name="Normal 56 3 3 2 3 5" xfId="21567" xr:uid="{00000000-0005-0000-0000-00003F540000}"/>
    <cellStyle name="Normal 56 3 3 2 4" xfId="13157" xr:uid="{00000000-0005-0000-0000-000065330000}"/>
    <cellStyle name="Normal 56 3 3 2 4 3" xfId="28255" xr:uid="{00000000-0005-0000-0000-00005F6E0000}"/>
    <cellStyle name="Normal 56 3 3 2 5" xfId="8136" xr:uid="{00000000-0005-0000-0000-0000C81F0000}"/>
    <cellStyle name="Normal 56 3 3 2 5 3" xfId="23238" xr:uid="{00000000-0005-0000-0000-0000C65A0000}"/>
    <cellStyle name="Normal 56 3 3 2 7" xfId="18225" xr:uid="{00000000-0005-0000-0000-000031470000}"/>
    <cellStyle name="Normal 56 3 3 3" xfId="3918" xr:uid="{00000000-0005-0000-0000-00004E0F0000}"/>
    <cellStyle name="Normal 56 3 3 3 2" xfId="13992" xr:uid="{00000000-0005-0000-0000-0000A8360000}"/>
    <cellStyle name="Normal 56 3 3 3 2 3" xfId="29090" xr:uid="{00000000-0005-0000-0000-0000A2710000}"/>
    <cellStyle name="Normal 56 3 3 3 3" xfId="8972" xr:uid="{00000000-0005-0000-0000-00000C230000}"/>
    <cellStyle name="Normal 56 3 3 3 3 3" xfId="24073" xr:uid="{00000000-0005-0000-0000-0000095E0000}"/>
    <cellStyle name="Normal 56 3 3 3 5" xfId="19060" xr:uid="{00000000-0005-0000-0000-0000744A0000}"/>
    <cellStyle name="Normal 56 3 3 4" xfId="5611" xr:uid="{00000000-0005-0000-0000-0000EB150000}"/>
    <cellStyle name="Normal 56 3 3 4 2" xfId="15663" xr:uid="{00000000-0005-0000-0000-00002F3D0000}"/>
    <cellStyle name="Normal 56 3 3 4 2 3" xfId="30761" xr:uid="{00000000-0005-0000-0000-000029780000}"/>
    <cellStyle name="Normal 56 3 3 4 3" xfId="10643" xr:uid="{00000000-0005-0000-0000-000093290000}"/>
    <cellStyle name="Normal 56 3 3 4 3 3" xfId="25744" xr:uid="{00000000-0005-0000-0000-000090640000}"/>
    <cellStyle name="Normal 56 3 3 4 5" xfId="20731" xr:uid="{00000000-0005-0000-0000-0000FB500000}"/>
    <cellStyle name="Normal 56 3 3 5" xfId="12321" xr:uid="{00000000-0005-0000-0000-000021300000}"/>
    <cellStyle name="Normal 56 3 3 5 3" xfId="27419" xr:uid="{00000000-0005-0000-0000-00001B6B0000}"/>
    <cellStyle name="Normal 56 3 3 6" xfId="7300" xr:uid="{00000000-0005-0000-0000-0000841C0000}"/>
    <cellStyle name="Normal 56 3 3 6 3" xfId="22402" xr:uid="{00000000-0005-0000-0000-000082570000}"/>
    <cellStyle name="Normal 56 3 3 8" xfId="17389" xr:uid="{00000000-0005-0000-0000-0000ED430000}"/>
    <cellStyle name="Normal 56 3 4" xfId="2647" xr:uid="{00000000-0005-0000-0000-0000570A0000}"/>
    <cellStyle name="Normal 56 3 4 2" xfId="4337" xr:uid="{00000000-0005-0000-0000-0000F1100000}"/>
    <cellStyle name="Normal 56 3 4 2 2" xfId="14410" xr:uid="{00000000-0005-0000-0000-00004A380000}"/>
    <cellStyle name="Normal 56 3 4 2 2 3" xfId="29508" xr:uid="{00000000-0005-0000-0000-000044730000}"/>
    <cellStyle name="Normal 56 3 4 2 3" xfId="9390" xr:uid="{00000000-0005-0000-0000-0000AE240000}"/>
    <cellStyle name="Normal 56 3 4 2 3 3" xfId="24491" xr:uid="{00000000-0005-0000-0000-0000AB5F0000}"/>
    <cellStyle name="Normal 56 3 4 2 5" xfId="19478" xr:uid="{00000000-0005-0000-0000-0000164C0000}"/>
    <cellStyle name="Normal 56 3 4 3" xfId="6029" xr:uid="{00000000-0005-0000-0000-00008D170000}"/>
    <cellStyle name="Normal 56 3 4 3 2" xfId="16081" xr:uid="{00000000-0005-0000-0000-0000D13E0000}"/>
    <cellStyle name="Normal 56 3 4 3 3" xfId="11061" xr:uid="{00000000-0005-0000-0000-0000352B0000}"/>
    <cellStyle name="Normal 56 3 4 3 3 3" xfId="26162" xr:uid="{00000000-0005-0000-0000-000032660000}"/>
    <cellStyle name="Normal 56 3 4 3 5" xfId="21149" xr:uid="{00000000-0005-0000-0000-00009D520000}"/>
    <cellStyle name="Normal 56 3 4 4" xfId="12739" xr:uid="{00000000-0005-0000-0000-0000C3310000}"/>
    <cellStyle name="Normal 56 3 4 4 3" xfId="27837" xr:uid="{00000000-0005-0000-0000-0000BD6C0000}"/>
    <cellStyle name="Normal 56 3 4 5" xfId="7718" xr:uid="{00000000-0005-0000-0000-0000261E0000}"/>
    <cellStyle name="Normal 56 3 4 5 3" xfId="22820" xr:uid="{00000000-0005-0000-0000-000024590000}"/>
    <cellStyle name="Normal 56 3 4 7" xfId="17807" xr:uid="{00000000-0005-0000-0000-00008F450000}"/>
    <cellStyle name="Normal 56 3 5" xfId="3500" xr:uid="{00000000-0005-0000-0000-0000AC0D0000}"/>
    <cellStyle name="Normal 56 3 5 2" xfId="13574" xr:uid="{00000000-0005-0000-0000-000006350000}"/>
    <cellStyle name="Normal 56 3 5 2 3" xfId="28672" xr:uid="{00000000-0005-0000-0000-000000700000}"/>
    <cellStyle name="Normal 56 3 5 3" xfId="8554" xr:uid="{00000000-0005-0000-0000-00006A210000}"/>
    <cellStyle name="Normal 56 3 5 3 3" xfId="23655" xr:uid="{00000000-0005-0000-0000-0000675C0000}"/>
    <cellStyle name="Normal 56 3 5 5" xfId="18642" xr:uid="{00000000-0005-0000-0000-0000D2480000}"/>
    <cellStyle name="Normal 56 3 6" xfId="5193" xr:uid="{00000000-0005-0000-0000-000049140000}"/>
    <cellStyle name="Normal 56 3 6 2" xfId="15245" xr:uid="{00000000-0005-0000-0000-00008D3B0000}"/>
    <cellStyle name="Normal 56 3 6 2 3" xfId="30343" xr:uid="{00000000-0005-0000-0000-000087760000}"/>
    <cellStyle name="Normal 56 3 6 3" xfId="10225" xr:uid="{00000000-0005-0000-0000-0000F1270000}"/>
    <cellStyle name="Normal 56 3 6 3 3" xfId="25326" xr:uid="{00000000-0005-0000-0000-0000EE620000}"/>
    <cellStyle name="Normal 56 3 6 5" xfId="20313" xr:uid="{00000000-0005-0000-0000-0000594F0000}"/>
    <cellStyle name="Normal 56 3 7" xfId="11903" xr:uid="{00000000-0005-0000-0000-00007F2E0000}"/>
    <cellStyle name="Normal 56 3 7 3" xfId="27001" xr:uid="{00000000-0005-0000-0000-000079690000}"/>
    <cellStyle name="Normal 56 3 8" xfId="6882" xr:uid="{00000000-0005-0000-0000-0000E21A0000}"/>
    <cellStyle name="Normal 56 3 8 3" xfId="21984" xr:uid="{00000000-0005-0000-0000-0000E0550000}"/>
    <cellStyle name="Normal 56 4" xfId="1907" xr:uid="{00000000-0005-0000-0000-000073070000}"/>
    <cellStyle name="Normal 56 4 2" xfId="2330" xr:uid="{00000000-0005-0000-0000-00001A090000}"/>
    <cellStyle name="Normal 56 4 2 2" xfId="3169" xr:uid="{00000000-0005-0000-0000-0000610C0000}"/>
    <cellStyle name="Normal 56 4 2 2 2" xfId="4859" xr:uid="{00000000-0005-0000-0000-0000FB120000}"/>
    <cellStyle name="Normal 56 4 2 2 2 2" xfId="14932" xr:uid="{00000000-0005-0000-0000-0000543A0000}"/>
    <cellStyle name="Normal 56 4 2 2 2 2 3" xfId="30030" xr:uid="{00000000-0005-0000-0000-00004E750000}"/>
    <cellStyle name="Normal 56 4 2 2 2 3" xfId="9912" xr:uid="{00000000-0005-0000-0000-0000B8260000}"/>
    <cellStyle name="Normal 56 4 2 2 2 3 3" xfId="25013" xr:uid="{00000000-0005-0000-0000-0000B5610000}"/>
    <cellStyle name="Normal 56 4 2 2 2 5" xfId="20000" xr:uid="{00000000-0005-0000-0000-0000204E0000}"/>
    <cellStyle name="Normal 56 4 2 2 3" xfId="6551" xr:uid="{00000000-0005-0000-0000-000097190000}"/>
    <cellStyle name="Normal 56 4 2 2 3 2" xfId="16603" xr:uid="{00000000-0005-0000-0000-0000DB400000}"/>
    <cellStyle name="Normal 56 4 2 2 3 3" xfId="11583" xr:uid="{00000000-0005-0000-0000-00003F2D0000}"/>
    <cellStyle name="Normal 56 4 2 2 3 3 3" xfId="26684" xr:uid="{00000000-0005-0000-0000-00003C680000}"/>
    <cellStyle name="Normal 56 4 2 2 3 5" xfId="21671" xr:uid="{00000000-0005-0000-0000-0000A7540000}"/>
    <cellStyle name="Normal 56 4 2 2 4" xfId="13261" xr:uid="{00000000-0005-0000-0000-0000CD330000}"/>
    <cellStyle name="Normal 56 4 2 2 4 3" xfId="28359" xr:uid="{00000000-0005-0000-0000-0000C76E0000}"/>
    <cellStyle name="Normal 56 4 2 2 5" xfId="8240" xr:uid="{00000000-0005-0000-0000-000030200000}"/>
    <cellStyle name="Normal 56 4 2 2 5 3" xfId="23342" xr:uid="{00000000-0005-0000-0000-00002E5B0000}"/>
    <cellStyle name="Normal 56 4 2 2 7" xfId="18329" xr:uid="{00000000-0005-0000-0000-000099470000}"/>
    <cellStyle name="Normal 56 4 2 3" xfId="4022" xr:uid="{00000000-0005-0000-0000-0000B60F0000}"/>
    <cellStyle name="Normal 56 4 2 3 2" xfId="14096" xr:uid="{00000000-0005-0000-0000-000010370000}"/>
    <cellStyle name="Normal 56 4 2 3 2 3" xfId="29194" xr:uid="{00000000-0005-0000-0000-00000A720000}"/>
    <cellStyle name="Normal 56 4 2 3 3" xfId="9076" xr:uid="{00000000-0005-0000-0000-000074230000}"/>
    <cellStyle name="Normal 56 4 2 3 3 3" xfId="24177" xr:uid="{00000000-0005-0000-0000-0000715E0000}"/>
    <cellStyle name="Normal 56 4 2 3 5" xfId="19164" xr:uid="{00000000-0005-0000-0000-0000DC4A0000}"/>
    <cellStyle name="Normal 56 4 2 4" xfId="5715" xr:uid="{00000000-0005-0000-0000-000053160000}"/>
    <cellStyle name="Normal 56 4 2 4 2" xfId="15767" xr:uid="{00000000-0005-0000-0000-0000973D0000}"/>
    <cellStyle name="Normal 56 4 2 4 2 3" xfId="30865" xr:uid="{00000000-0005-0000-0000-000091780000}"/>
    <cellStyle name="Normal 56 4 2 4 3" xfId="10747" xr:uid="{00000000-0005-0000-0000-0000FB290000}"/>
    <cellStyle name="Normal 56 4 2 4 3 3" xfId="25848" xr:uid="{00000000-0005-0000-0000-0000F8640000}"/>
    <cellStyle name="Normal 56 4 2 4 5" xfId="20835" xr:uid="{00000000-0005-0000-0000-000063510000}"/>
    <cellStyle name="Normal 56 4 2 5" xfId="12425" xr:uid="{00000000-0005-0000-0000-000089300000}"/>
    <cellStyle name="Normal 56 4 2 5 3" xfId="27523" xr:uid="{00000000-0005-0000-0000-0000836B0000}"/>
    <cellStyle name="Normal 56 4 2 6" xfId="7404" xr:uid="{00000000-0005-0000-0000-0000EC1C0000}"/>
    <cellStyle name="Normal 56 4 2 6 3" xfId="22506" xr:uid="{00000000-0005-0000-0000-0000EA570000}"/>
    <cellStyle name="Normal 56 4 2 8" xfId="17493" xr:uid="{00000000-0005-0000-0000-000055440000}"/>
    <cellStyle name="Normal 56 4 3" xfId="2751" xr:uid="{00000000-0005-0000-0000-0000BF0A0000}"/>
    <cellStyle name="Normal 56 4 3 2" xfId="4441" xr:uid="{00000000-0005-0000-0000-000059110000}"/>
    <cellStyle name="Normal 56 4 3 2 2" xfId="14514" xr:uid="{00000000-0005-0000-0000-0000B2380000}"/>
    <cellStyle name="Normal 56 4 3 2 2 3" xfId="29612" xr:uid="{00000000-0005-0000-0000-0000AC730000}"/>
    <cellStyle name="Normal 56 4 3 2 3" xfId="9494" xr:uid="{00000000-0005-0000-0000-000016250000}"/>
    <cellStyle name="Normal 56 4 3 2 3 3" xfId="24595" xr:uid="{00000000-0005-0000-0000-000013600000}"/>
    <cellStyle name="Normal 56 4 3 2 5" xfId="19582" xr:uid="{00000000-0005-0000-0000-00007E4C0000}"/>
    <cellStyle name="Normal 56 4 3 3" xfId="6133" xr:uid="{00000000-0005-0000-0000-0000F5170000}"/>
    <cellStyle name="Normal 56 4 3 3 2" xfId="16185" xr:uid="{00000000-0005-0000-0000-0000393F0000}"/>
    <cellStyle name="Normal 56 4 3 3 3" xfId="11165" xr:uid="{00000000-0005-0000-0000-00009D2B0000}"/>
    <cellStyle name="Normal 56 4 3 3 3 3" xfId="26266" xr:uid="{00000000-0005-0000-0000-00009A660000}"/>
    <cellStyle name="Normal 56 4 3 3 5" xfId="21253" xr:uid="{00000000-0005-0000-0000-000005530000}"/>
    <cellStyle name="Normal 56 4 3 4" xfId="12843" xr:uid="{00000000-0005-0000-0000-00002B320000}"/>
    <cellStyle name="Normal 56 4 3 4 3" xfId="27941" xr:uid="{00000000-0005-0000-0000-0000256D0000}"/>
    <cellStyle name="Normal 56 4 3 5" xfId="7822" xr:uid="{00000000-0005-0000-0000-00008E1E0000}"/>
    <cellStyle name="Normal 56 4 3 5 3" xfId="22924" xr:uid="{00000000-0005-0000-0000-00008C590000}"/>
    <cellStyle name="Normal 56 4 3 7" xfId="17911" xr:uid="{00000000-0005-0000-0000-0000F7450000}"/>
    <cellStyle name="Normal 56 4 4" xfId="3604" xr:uid="{00000000-0005-0000-0000-0000140E0000}"/>
    <cellStyle name="Normal 56 4 4 2" xfId="13678" xr:uid="{00000000-0005-0000-0000-00006E350000}"/>
    <cellStyle name="Normal 56 4 4 2 3" xfId="28776" xr:uid="{00000000-0005-0000-0000-000068700000}"/>
    <cellStyle name="Normal 56 4 4 3" xfId="8658" xr:uid="{00000000-0005-0000-0000-0000D2210000}"/>
    <cellStyle name="Normal 56 4 4 3 3" xfId="23759" xr:uid="{00000000-0005-0000-0000-0000CF5C0000}"/>
    <cellStyle name="Normal 56 4 4 5" xfId="18746" xr:uid="{00000000-0005-0000-0000-00003A490000}"/>
    <cellStyle name="Normal 56 4 5" xfId="5297" xr:uid="{00000000-0005-0000-0000-0000B1140000}"/>
    <cellStyle name="Normal 56 4 5 2" xfId="15349" xr:uid="{00000000-0005-0000-0000-0000F53B0000}"/>
    <cellStyle name="Normal 56 4 5 2 3" xfId="30447" xr:uid="{00000000-0005-0000-0000-0000EF760000}"/>
    <cellStyle name="Normal 56 4 5 3" xfId="10329" xr:uid="{00000000-0005-0000-0000-000059280000}"/>
    <cellStyle name="Normal 56 4 5 3 3" xfId="25430" xr:uid="{00000000-0005-0000-0000-000056630000}"/>
    <cellStyle name="Normal 56 4 5 5" xfId="20417" xr:uid="{00000000-0005-0000-0000-0000C14F0000}"/>
    <cellStyle name="Normal 56 4 6" xfId="12007" xr:uid="{00000000-0005-0000-0000-0000E72E0000}"/>
    <cellStyle name="Normal 56 4 6 3" xfId="27105" xr:uid="{00000000-0005-0000-0000-0000E1690000}"/>
    <cellStyle name="Normal 56 4 7" xfId="6986" xr:uid="{00000000-0005-0000-0000-00004A1B0000}"/>
    <cellStyle name="Normal 56 4 7 3" xfId="22088" xr:uid="{00000000-0005-0000-0000-000048560000}"/>
    <cellStyle name="Normal 56 4 9" xfId="17075" xr:uid="{00000000-0005-0000-0000-0000B3420000}"/>
    <cellStyle name="Normal 56 5" xfId="2120" xr:uid="{00000000-0005-0000-0000-000048080000}"/>
    <cellStyle name="Normal 56 5 2" xfId="2961" xr:uid="{00000000-0005-0000-0000-0000910B0000}"/>
    <cellStyle name="Normal 56 5 2 2" xfId="4651" xr:uid="{00000000-0005-0000-0000-00002B120000}"/>
    <cellStyle name="Normal 56 5 2 2 2" xfId="14724" xr:uid="{00000000-0005-0000-0000-000084390000}"/>
    <cellStyle name="Normal 56 5 2 2 2 3" xfId="29822" xr:uid="{00000000-0005-0000-0000-00007E740000}"/>
    <cellStyle name="Normal 56 5 2 2 3" xfId="9704" xr:uid="{00000000-0005-0000-0000-0000E8250000}"/>
    <cellStyle name="Normal 56 5 2 2 3 3" xfId="24805" xr:uid="{00000000-0005-0000-0000-0000E5600000}"/>
    <cellStyle name="Normal 56 5 2 2 5" xfId="19792" xr:uid="{00000000-0005-0000-0000-0000504D0000}"/>
    <cellStyle name="Normal 56 5 2 3" xfId="6343" xr:uid="{00000000-0005-0000-0000-0000C7180000}"/>
    <cellStyle name="Normal 56 5 2 3 2" xfId="16395" xr:uid="{00000000-0005-0000-0000-00000B400000}"/>
    <cellStyle name="Normal 56 5 2 3 3" xfId="11375" xr:uid="{00000000-0005-0000-0000-00006F2C0000}"/>
    <cellStyle name="Normal 56 5 2 3 3 3" xfId="26476" xr:uid="{00000000-0005-0000-0000-00006C670000}"/>
    <cellStyle name="Normal 56 5 2 3 5" xfId="21463" xr:uid="{00000000-0005-0000-0000-0000D7530000}"/>
    <cellStyle name="Normal 56 5 2 4" xfId="13053" xr:uid="{00000000-0005-0000-0000-0000FD320000}"/>
    <cellStyle name="Normal 56 5 2 4 3" xfId="28151" xr:uid="{00000000-0005-0000-0000-0000F76D0000}"/>
    <cellStyle name="Normal 56 5 2 5" xfId="8032" xr:uid="{00000000-0005-0000-0000-0000601F0000}"/>
    <cellStyle name="Normal 56 5 2 5 3" xfId="23134" xr:uid="{00000000-0005-0000-0000-00005E5A0000}"/>
    <cellStyle name="Normal 56 5 2 7" xfId="18121" xr:uid="{00000000-0005-0000-0000-0000C9460000}"/>
    <cellStyle name="Normal 56 5 3" xfId="3814" xr:uid="{00000000-0005-0000-0000-0000E60E0000}"/>
    <cellStyle name="Normal 56 5 3 2" xfId="13888" xr:uid="{00000000-0005-0000-0000-000040360000}"/>
    <cellStyle name="Normal 56 5 3 2 3" xfId="28986" xr:uid="{00000000-0005-0000-0000-00003A710000}"/>
    <cellStyle name="Normal 56 5 3 3" xfId="8868" xr:uid="{00000000-0005-0000-0000-0000A4220000}"/>
    <cellStyle name="Normal 56 5 3 3 3" xfId="23969" xr:uid="{00000000-0005-0000-0000-0000A15D0000}"/>
    <cellStyle name="Normal 56 5 3 5" xfId="18956" xr:uid="{00000000-0005-0000-0000-00000C4A0000}"/>
    <cellStyle name="Normal 56 5 4" xfId="5507" xr:uid="{00000000-0005-0000-0000-000083150000}"/>
    <cellStyle name="Normal 56 5 4 2" xfId="15559" xr:uid="{00000000-0005-0000-0000-0000C73C0000}"/>
    <cellStyle name="Normal 56 5 4 2 3" xfId="30657" xr:uid="{00000000-0005-0000-0000-0000C1770000}"/>
    <cellStyle name="Normal 56 5 4 3" xfId="10539" xr:uid="{00000000-0005-0000-0000-00002B290000}"/>
    <cellStyle name="Normal 56 5 4 3 3" xfId="25640" xr:uid="{00000000-0005-0000-0000-000028640000}"/>
    <cellStyle name="Normal 56 5 4 5" xfId="20627" xr:uid="{00000000-0005-0000-0000-000093500000}"/>
    <cellStyle name="Normal 56 5 5" xfId="12217" xr:uid="{00000000-0005-0000-0000-0000B92F0000}"/>
    <cellStyle name="Normal 56 5 5 3" xfId="27315" xr:uid="{00000000-0005-0000-0000-0000B36A0000}"/>
    <cellStyle name="Normal 56 5 6" xfId="7196" xr:uid="{00000000-0005-0000-0000-00001C1C0000}"/>
    <cellStyle name="Normal 56 5 6 3" xfId="22298" xr:uid="{00000000-0005-0000-0000-00001A570000}"/>
    <cellStyle name="Normal 56 5 8" xfId="17285" xr:uid="{00000000-0005-0000-0000-000085430000}"/>
    <cellStyle name="Normal 56 6" xfId="2541" xr:uid="{00000000-0005-0000-0000-0000ED090000}"/>
    <cellStyle name="Normal 56 6 2" xfId="4233" xr:uid="{00000000-0005-0000-0000-000089100000}"/>
    <cellStyle name="Normal 56 6 2 2" xfId="14306" xr:uid="{00000000-0005-0000-0000-0000E2370000}"/>
    <cellStyle name="Normal 56 6 2 2 3" xfId="29404" xr:uid="{00000000-0005-0000-0000-0000DC720000}"/>
    <cellStyle name="Normal 56 6 2 3" xfId="9286" xr:uid="{00000000-0005-0000-0000-000046240000}"/>
    <cellStyle name="Normal 56 6 2 3 3" xfId="24387" xr:uid="{00000000-0005-0000-0000-0000435F0000}"/>
    <cellStyle name="Normal 56 6 2 5" xfId="19374" xr:uid="{00000000-0005-0000-0000-0000AE4B0000}"/>
    <cellStyle name="Normal 56 6 3" xfId="5925" xr:uid="{00000000-0005-0000-0000-000025170000}"/>
    <cellStyle name="Normal 56 6 3 2" xfId="15977" xr:uid="{00000000-0005-0000-0000-0000693E0000}"/>
    <cellStyle name="Normal 56 6 3 3" xfId="10957" xr:uid="{00000000-0005-0000-0000-0000CD2A0000}"/>
    <cellStyle name="Normal 56 6 3 3 3" xfId="26058" xr:uid="{00000000-0005-0000-0000-0000CA650000}"/>
    <cellStyle name="Normal 56 6 3 5" xfId="21045" xr:uid="{00000000-0005-0000-0000-000035520000}"/>
    <cellStyle name="Normal 56 6 4" xfId="12635" xr:uid="{00000000-0005-0000-0000-00005B310000}"/>
    <cellStyle name="Normal 56 6 4 3" xfId="27733" xr:uid="{00000000-0005-0000-0000-0000556C0000}"/>
    <cellStyle name="Normal 56 6 5" xfId="7614" xr:uid="{00000000-0005-0000-0000-0000BE1D0000}"/>
    <cellStyle name="Normal 56 6 5 3" xfId="22716" xr:uid="{00000000-0005-0000-0000-0000BC580000}"/>
    <cellStyle name="Normal 56 6 7" xfId="17703" xr:uid="{00000000-0005-0000-0000-000027450000}"/>
    <cellStyle name="Normal 56 7" xfId="3392" xr:uid="{00000000-0005-0000-0000-0000400D0000}"/>
    <cellStyle name="Normal 56 7 2" xfId="13470" xr:uid="{00000000-0005-0000-0000-00009E340000}"/>
    <cellStyle name="Normal 56 7 2 3" xfId="28568" xr:uid="{00000000-0005-0000-0000-0000986F0000}"/>
    <cellStyle name="Normal 56 7 3" xfId="8450" xr:uid="{00000000-0005-0000-0000-000002210000}"/>
    <cellStyle name="Normal 56 7 3 3" xfId="23551" xr:uid="{00000000-0005-0000-0000-0000FF5B0000}"/>
    <cellStyle name="Normal 56 7 5" xfId="18538" xr:uid="{00000000-0005-0000-0000-00006A480000}"/>
    <cellStyle name="Normal 56 8" xfId="5086" xr:uid="{00000000-0005-0000-0000-0000DE130000}"/>
    <cellStyle name="Normal 56 8 2" xfId="15141" xr:uid="{00000000-0005-0000-0000-0000253B0000}"/>
    <cellStyle name="Normal 56 8 2 3" xfId="30239" xr:uid="{00000000-0005-0000-0000-00001F760000}"/>
    <cellStyle name="Normal 56 8 3" xfId="10121" xr:uid="{00000000-0005-0000-0000-000089270000}"/>
    <cellStyle name="Normal 56 8 3 3" xfId="25222" xr:uid="{00000000-0005-0000-0000-000086620000}"/>
    <cellStyle name="Normal 56 8 5" xfId="20209" xr:uid="{00000000-0005-0000-0000-0000F14E0000}"/>
    <cellStyle name="Normal 56 9" xfId="11797" xr:uid="{00000000-0005-0000-0000-0000152E0000}"/>
    <cellStyle name="Normal 56 9 3" xfId="26897" xr:uid="{00000000-0005-0000-0000-000011690000}"/>
    <cellStyle name="Normal 57" xfId="1458" xr:uid="{00000000-0005-0000-0000-0000B2050000}"/>
    <cellStyle name="Normal 57 10" xfId="6777" xr:uid="{00000000-0005-0000-0000-0000791A0000}"/>
    <cellStyle name="Normal 57 10 3" xfId="21881" xr:uid="{00000000-0005-0000-0000-000079550000}"/>
    <cellStyle name="Normal 57 12" xfId="16866" xr:uid="{00000000-0005-0000-0000-0000E2410000}"/>
    <cellStyle name="Normal 57 2" xfId="1741" xr:uid="{00000000-0005-0000-0000-0000CD060000}"/>
    <cellStyle name="Normal 57 2 11" xfId="16920" xr:uid="{00000000-0005-0000-0000-000018420000}"/>
    <cellStyle name="Normal 57 2 2" xfId="1849" xr:uid="{00000000-0005-0000-0000-000039070000}"/>
    <cellStyle name="Normal 57 2 2 10" xfId="17024" xr:uid="{00000000-0005-0000-0000-000080420000}"/>
    <cellStyle name="Normal 57 2 2 2" xfId="2066" xr:uid="{00000000-0005-0000-0000-000012080000}"/>
    <cellStyle name="Normal 57 2 2 2 2" xfId="2487" xr:uid="{00000000-0005-0000-0000-0000B7090000}"/>
    <cellStyle name="Normal 57 2 2 2 2 2" xfId="3326" xr:uid="{00000000-0005-0000-0000-0000FE0C0000}"/>
    <cellStyle name="Normal 57 2 2 2 2 2 2" xfId="5016" xr:uid="{00000000-0005-0000-0000-000098130000}"/>
    <cellStyle name="Normal 57 2 2 2 2 2 2 2" xfId="15089" xr:uid="{00000000-0005-0000-0000-0000F13A0000}"/>
    <cellStyle name="Normal 57 2 2 2 2 2 2 2 3" xfId="30187" xr:uid="{00000000-0005-0000-0000-0000EB750000}"/>
    <cellStyle name="Normal 57 2 2 2 2 2 2 3" xfId="10069" xr:uid="{00000000-0005-0000-0000-000055270000}"/>
    <cellStyle name="Normal 57 2 2 2 2 2 2 3 3" xfId="25170" xr:uid="{00000000-0005-0000-0000-000052620000}"/>
    <cellStyle name="Normal 57 2 2 2 2 2 2 5" xfId="20157" xr:uid="{00000000-0005-0000-0000-0000BD4E0000}"/>
    <cellStyle name="Normal 57 2 2 2 2 2 3" xfId="6708" xr:uid="{00000000-0005-0000-0000-0000341A0000}"/>
    <cellStyle name="Normal 57 2 2 2 2 2 3 2" xfId="16760" xr:uid="{00000000-0005-0000-0000-000078410000}"/>
    <cellStyle name="Normal 57 2 2 2 2 2 3 3" xfId="11740" xr:uid="{00000000-0005-0000-0000-0000DC2D0000}"/>
    <cellStyle name="Normal 57 2 2 2 2 2 3 3 3" xfId="26841" xr:uid="{00000000-0005-0000-0000-0000D9680000}"/>
    <cellStyle name="Normal 57 2 2 2 2 2 3 5" xfId="21828" xr:uid="{00000000-0005-0000-0000-000044550000}"/>
    <cellStyle name="Normal 57 2 2 2 2 2 4" xfId="13418" xr:uid="{00000000-0005-0000-0000-00006A340000}"/>
    <cellStyle name="Normal 57 2 2 2 2 2 4 3" xfId="28516" xr:uid="{00000000-0005-0000-0000-0000646F0000}"/>
    <cellStyle name="Normal 57 2 2 2 2 2 5" xfId="8397" xr:uid="{00000000-0005-0000-0000-0000CD200000}"/>
    <cellStyle name="Normal 57 2 2 2 2 2 5 3" xfId="23499" xr:uid="{00000000-0005-0000-0000-0000CB5B0000}"/>
    <cellStyle name="Normal 57 2 2 2 2 2 7" xfId="18486" xr:uid="{00000000-0005-0000-0000-000036480000}"/>
    <cellStyle name="Normal 57 2 2 2 2 3" xfId="4179" xr:uid="{00000000-0005-0000-0000-000053100000}"/>
    <cellStyle name="Normal 57 2 2 2 2 3 2" xfId="14253" xr:uid="{00000000-0005-0000-0000-0000AD370000}"/>
    <cellStyle name="Normal 57 2 2 2 2 3 2 3" xfId="29351" xr:uid="{00000000-0005-0000-0000-0000A7720000}"/>
    <cellStyle name="Normal 57 2 2 2 2 3 3" xfId="9233" xr:uid="{00000000-0005-0000-0000-000011240000}"/>
    <cellStyle name="Normal 57 2 2 2 2 3 3 3" xfId="24334" xr:uid="{00000000-0005-0000-0000-00000E5F0000}"/>
    <cellStyle name="Normal 57 2 2 2 2 3 5" xfId="19321" xr:uid="{00000000-0005-0000-0000-0000794B0000}"/>
    <cellStyle name="Normal 57 2 2 2 2 4" xfId="5872" xr:uid="{00000000-0005-0000-0000-0000F0160000}"/>
    <cellStyle name="Normal 57 2 2 2 2 4 2" xfId="15924" xr:uid="{00000000-0005-0000-0000-0000343E0000}"/>
    <cellStyle name="Normal 57 2 2 2 2 4 3" xfId="10904" xr:uid="{00000000-0005-0000-0000-0000982A0000}"/>
    <cellStyle name="Normal 57 2 2 2 2 4 3 3" xfId="26005" xr:uid="{00000000-0005-0000-0000-000095650000}"/>
    <cellStyle name="Normal 57 2 2 2 2 4 5" xfId="20992" xr:uid="{00000000-0005-0000-0000-000000520000}"/>
    <cellStyle name="Normal 57 2 2 2 2 5" xfId="12582" xr:uid="{00000000-0005-0000-0000-000026310000}"/>
    <cellStyle name="Normal 57 2 2 2 2 5 3" xfId="27680" xr:uid="{00000000-0005-0000-0000-0000206C0000}"/>
    <cellStyle name="Normal 57 2 2 2 2 6" xfId="7561" xr:uid="{00000000-0005-0000-0000-0000891D0000}"/>
    <cellStyle name="Normal 57 2 2 2 2 6 3" xfId="22663" xr:uid="{00000000-0005-0000-0000-000087580000}"/>
    <cellStyle name="Normal 57 2 2 2 2 8" xfId="17650" xr:uid="{00000000-0005-0000-0000-0000F2440000}"/>
    <cellStyle name="Normal 57 2 2 2 3" xfId="2908" xr:uid="{00000000-0005-0000-0000-00005C0B0000}"/>
    <cellStyle name="Normal 57 2 2 2 3 2" xfId="4598" xr:uid="{00000000-0005-0000-0000-0000F6110000}"/>
    <cellStyle name="Normal 57 2 2 2 3 2 2" xfId="14671" xr:uid="{00000000-0005-0000-0000-00004F390000}"/>
    <cellStyle name="Normal 57 2 2 2 3 2 2 3" xfId="29769" xr:uid="{00000000-0005-0000-0000-000049740000}"/>
    <cellStyle name="Normal 57 2 2 2 3 2 3" xfId="9651" xr:uid="{00000000-0005-0000-0000-0000B3250000}"/>
    <cellStyle name="Normal 57 2 2 2 3 2 3 3" xfId="24752" xr:uid="{00000000-0005-0000-0000-0000B0600000}"/>
    <cellStyle name="Normal 57 2 2 2 3 2 5" xfId="19739" xr:uid="{00000000-0005-0000-0000-00001B4D0000}"/>
    <cellStyle name="Normal 57 2 2 2 3 3" xfId="6290" xr:uid="{00000000-0005-0000-0000-000092180000}"/>
    <cellStyle name="Normal 57 2 2 2 3 3 2" xfId="16342" xr:uid="{00000000-0005-0000-0000-0000D63F0000}"/>
    <cellStyle name="Normal 57 2 2 2 3 3 3" xfId="11322" xr:uid="{00000000-0005-0000-0000-00003A2C0000}"/>
    <cellStyle name="Normal 57 2 2 2 3 3 3 3" xfId="26423" xr:uid="{00000000-0005-0000-0000-000037670000}"/>
    <cellStyle name="Normal 57 2 2 2 3 3 5" xfId="21410" xr:uid="{00000000-0005-0000-0000-0000A2530000}"/>
    <cellStyle name="Normal 57 2 2 2 3 4" xfId="13000" xr:uid="{00000000-0005-0000-0000-0000C8320000}"/>
    <cellStyle name="Normal 57 2 2 2 3 4 3" xfId="28098" xr:uid="{00000000-0005-0000-0000-0000C26D0000}"/>
    <cellStyle name="Normal 57 2 2 2 3 5" xfId="7979" xr:uid="{00000000-0005-0000-0000-00002B1F0000}"/>
    <cellStyle name="Normal 57 2 2 2 3 5 3" xfId="23081" xr:uid="{00000000-0005-0000-0000-0000295A0000}"/>
    <cellStyle name="Normal 57 2 2 2 3 7" xfId="18068" xr:uid="{00000000-0005-0000-0000-000094460000}"/>
    <cellStyle name="Normal 57 2 2 2 4" xfId="3761" xr:uid="{00000000-0005-0000-0000-0000B10E0000}"/>
    <cellStyle name="Normal 57 2 2 2 4 2" xfId="13835" xr:uid="{00000000-0005-0000-0000-00000B360000}"/>
    <cellStyle name="Normal 57 2 2 2 4 2 3" xfId="28933" xr:uid="{00000000-0005-0000-0000-000005710000}"/>
    <cellStyle name="Normal 57 2 2 2 4 3" xfId="8815" xr:uid="{00000000-0005-0000-0000-00006F220000}"/>
    <cellStyle name="Normal 57 2 2 2 4 3 3" xfId="23916" xr:uid="{00000000-0005-0000-0000-00006C5D0000}"/>
    <cellStyle name="Normal 57 2 2 2 4 5" xfId="18903" xr:uid="{00000000-0005-0000-0000-0000D7490000}"/>
    <cellStyle name="Normal 57 2 2 2 5" xfId="5454" xr:uid="{00000000-0005-0000-0000-00004E150000}"/>
    <cellStyle name="Normal 57 2 2 2 5 2" xfId="15506" xr:uid="{00000000-0005-0000-0000-0000923C0000}"/>
    <cellStyle name="Normal 57 2 2 2 5 2 3" xfId="30604" xr:uid="{00000000-0005-0000-0000-00008C770000}"/>
    <cellStyle name="Normal 57 2 2 2 5 3" xfId="10486" xr:uid="{00000000-0005-0000-0000-0000F6280000}"/>
    <cellStyle name="Normal 57 2 2 2 5 3 3" xfId="25587" xr:uid="{00000000-0005-0000-0000-0000F3630000}"/>
    <cellStyle name="Normal 57 2 2 2 5 5" xfId="20574" xr:uid="{00000000-0005-0000-0000-00005E500000}"/>
    <cellStyle name="Normal 57 2 2 2 6" xfId="12164" xr:uid="{00000000-0005-0000-0000-0000842F0000}"/>
    <cellStyle name="Normal 57 2 2 2 6 3" xfId="27262" xr:uid="{00000000-0005-0000-0000-00007E6A0000}"/>
    <cellStyle name="Normal 57 2 2 2 7" xfId="7143" xr:uid="{00000000-0005-0000-0000-0000E71B0000}"/>
    <cellStyle name="Normal 57 2 2 2 7 3" xfId="22245" xr:uid="{00000000-0005-0000-0000-0000E5560000}"/>
    <cellStyle name="Normal 57 2 2 2 9" xfId="17232" xr:uid="{00000000-0005-0000-0000-000050430000}"/>
    <cellStyle name="Normal 57 2 2 3" xfId="2279" xr:uid="{00000000-0005-0000-0000-0000E7080000}"/>
    <cellStyle name="Normal 57 2 2 3 2" xfId="3118" xr:uid="{00000000-0005-0000-0000-00002E0C0000}"/>
    <cellStyle name="Normal 57 2 2 3 2 2" xfId="4808" xr:uid="{00000000-0005-0000-0000-0000C8120000}"/>
    <cellStyle name="Normal 57 2 2 3 2 2 2" xfId="14881" xr:uid="{00000000-0005-0000-0000-0000213A0000}"/>
    <cellStyle name="Normal 57 2 2 3 2 2 2 3" xfId="29979" xr:uid="{00000000-0005-0000-0000-00001B750000}"/>
    <cellStyle name="Normal 57 2 2 3 2 2 3" xfId="9861" xr:uid="{00000000-0005-0000-0000-000085260000}"/>
    <cellStyle name="Normal 57 2 2 3 2 2 3 3" xfId="24962" xr:uid="{00000000-0005-0000-0000-000082610000}"/>
    <cellStyle name="Normal 57 2 2 3 2 2 5" xfId="19949" xr:uid="{00000000-0005-0000-0000-0000ED4D0000}"/>
    <cellStyle name="Normal 57 2 2 3 2 3" xfId="6500" xr:uid="{00000000-0005-0000-0000-000064190000}"/>
    <cellStyle name="Normal 57 2 2 3 2 3 2" xfId="16552" xr:uid="{00000000-0005-0000-0000-0000A8400000}"/>
    <cellStyle name="Normal 57 2 2 3 2 3 3" xfId="11532" xr:uid="{00000000-0005-0000-0000-00000C2D0000}"/>
    <cellStyle name="Normal 57 2 2 3 2 3 3 3" xfId="26633" xr:uid="{00000000-0005-0000-0000-000009680000}"/>
    <cellStyle name="Normal 57 2 2 3 2 3 5" xfId="21620" xr:uid="{00000000-0005-0000-0000-000074540000}"/>
    <cellStyle name="Normal 57 2 2 3 2 4" xfId="13210" xr:uid="{00000000-0005-0000-0000-00009A330000}"/>
    <cellStyle name="Normal 57 2 2 3 2 4 3" xfId="28308" xr:uid="{00000000-0005-0000-0000-0000946E0000}"/>
    <cellStyle name="Normal 57 2 2 3 2 5" xfId="8189" xr:uid="{00000000-0005-0000-0000-0000FD1F0000}"/>
    <cellStyle name="Normal 57 2 2 3 2 5 3" xfId="23291" xr:uid="{00000000-0005-0000-0000-0000FB5A0000}"/>
    <cellStyle name="Normal 57 2 2 3 2 7" xfId="18278" xr:uid="{00000000-0005-0000-0000-000066470000}"/>
    <cellStyle name="Normal 57 2 2 3 3" xfId="3971" xr:uid="{00000000-0005-0000-0000-0000830F0000}"/>
    <cellStyle name="Normal 57 2 2 3 3 2" xfId="14045" xr:uid="{00000000-0005-0000-0000-0000DD360000}"/>
    <cellStyle name="Normal 57 2 2 3 3 2 3" xfId="29143" xr:uid="{00000000-0005-0000-0000-0000D7710000}"/>
    <cellStyle name="Normal 57 2 2 3 3 3" xfId="9025" xr:uid="{00000000-0005-0000-0000-000041230000}"/>
    <cellStyle name="Normal 57 2 2 3 3 3 3" xfId="24126" xr:uid="{00000000-0005-0000-0000-00003E5E0000}"/>
    <cellStyle name="Normal 57 2 2 3 3 5" xfId="19113" xr:uid="{00000000-0005-0000-0000-0000A94A0000}"/>
    <cellStyle name="Normal 57 2 2 3 4" xfId="5664" xr:uid="{00000000-0005-0000-0000-000020160000}"/>
    <cellStyle name="Normal 57 2 2 3 4 2" xfId="15716" xr:uid="{00000000-0005-0000-0000-0000643D0000}"/>
    <cellStyle name="Normal 57 2 2 3 4 2 3" xfId="30814" xr:uid="{00000000-0005-0000-0000-00005E780000}"/>
    <cellStyle name="Normal 57 2 2 3 4 3" xfId="10696" xr:uid="{00000000-0005-0000-0000-0000C8290000}"/>
    <cellStyle name="Normal 57 2 2 3 4 3 3" xfId="25797" xr:uid="{00000000-0005-0000-0000-0000C5640000}"/>
    <cellStyle name="Normal 57 2 2 3 4 5" xfId="20784" xr:uid="{00000000-0005-0000-0000-000030510000}"/>
    <cellStyle name="Normal 57 2 2 3 5" xfId="12374" xr:uid="{00000000-0005-0000-0000-000056300000}"/>
    <cellStyle name="Normal 57 2 2 3 5 3" xfId="27472" xr:uid="{00000000-0005-0000-0000-0000506B0000}"/>
    <cellStyle name="Normal 57 2 2 3 6" xfId="7353" xr:uid="{00000000-0005-0000-0000-0000B91C0000}"/>
    <cellStyle name="Normal 57 2 2 3 6 3" xfId="22455" xr:uid="{00000000-0005-0000-0000-0000B7570000}"/>
    <cellStyle name="Normal 57 2 2 3 8" xfId="17442" xr:uid="{00000000-0005-0000-0000-000022440000}"/>
    <cellStyle name="Normal 57 2 2 4" xfId="2700" xr:uid="{00000000-0005-0000-0000-00008C0A0000}"/>
    <cellStyle name="Normal 57 2 2 4 2" xfId="4390" xr:uid="{00000000-0005-0000-0000-000026110000}"/>
    <cellStyle name="Normal 57 2 2 4 2 2" xfId="14463" xr:uid="{00000000-0005-0000-0000-00007F380000}"/>
    <cellStyle name="Normal 57 2 2 4 2 2 3" xfId="29561" xr:uid="{00000000-0005-0000-0000-000079730000}"/>
    <cellStyle name="Normal 57 2 2 4 2 3" xfId="9443" xr:uid="{00000000-0005-0000-0000-0000E3240000}"/>
    <cellStyle name="Normal 57 2 2 4 2 3 3" xfId="24544" xr:uid="{00000000-0005-0000-0000-0000E05F0000}"/>
    <cellStyle name="Normal 57 2 2 4 2 5" xfId="19531" xr:uid="{00000000-0005-0000-0000-00004B4C0000}"/>
    <cellStyle name="Normal 57 2 2 4 3" xfId="6082" xr:uid="{00000000-0005-0000-0000-0000C2170000}"/>
    <cellStyle name="Normal 57 2 2 4 3 2" xfId="16134" xr:uid="{00000000-0005-0000-0000-0000063F0000}"/>
    <cellStyle name="Normal 57 2 2 4 3 3" xfId="11114" xr:uid="{00000000-0005-0000-0000-00006A2B0000}"/>
    <cellStyle name="Normal 57 2 2 4 3 3 3" xfId="26215" xr:uid="{00000000-0005-0000-0000-000067660000}"/>
    <cellStyle name="Normal 57 2 2 4 3 5" xfId="21202" xr:uid="{00000000-0005-0000-0000-0000D2520000}"/>
    <cellStyle name="Normal 57 2 2 4 4" xfId="12792" xr:uid="{00000000-0005-0000-0000-0000F8310000}"/>
    <cellStyle name="Normal 57 2 2 4 4 3" xfId="27890" xr:uid="{00000000-0005-0000-0000-0000F26C0000}"/>
    <cellStyle name="Normal 57 2 2 4 5" xfId="7771" xr:uid="{00000000-0005-0000-0000-00005B1E0000}"/>
    <cellStyle name="Normal 57 2 2 4 5 3" xfId="22873" xr:uid="{00000000-0005-0000-0000-000059590000}"/>
    <cellStyle name="Normal 57 2 2 4 7" xfId="17860" xr:uid="{00000000-0005-0000-0000-0000C4450000}"/>
    <cellStyle name="Normal 57 2 2 5" xfId="3553" xr:uid="{00000000-0005-0000-0000-0000E10D0000}"/>
    <cellStyle name="Normal 57 2 2 5 2" xfId="13627" xr:uid="{00000000-0005-0000-0000-00003B350000}"/>
    <cellStyle name="Normal 57 2 2 5 2 3" xfId="28725" xr:uid="{00000000-0005-0000-0000-000035700000}"/>
    <cellStyle name="Normal 57 2 2 5 3" xfId="8607" xr:uid="{00000000-0005-0000-0000-00009F210000}"/>
    <cellStyle name="Normal 57 2 2 5 3 3" xfId="23708" xr:uid="{00000000-0005-0000-0000-00009C5C0000}"/>
    <cellStyle name="Normal 57 2 2 5 5" xfId="18695" xr:uid="{00000000-0005-0000-0000-000007490000}"/>
    <cellStyle name="Normal 57 2 2 6" xfId="5246" xr:uid="{00000000-0005-0000-0000-00007E140000}"/>
    <cellStyle name="Normal 57 2 2 6 2" xfId="15298" xr:uid="{00000000-0005-0000-0000-0000C23B0000}"/>
    <cellStyle name="Normal 57 2 2 6 2 3" xfId="30396" xr:uid="{00000000-0005-0000-0000-0000BC760000}"/>
    <cellStyle name="Normal 57 2 2 6 3" xfId="10278" xr:uid="{00000000-0005-0000-0000-000026280000}"/>
    <cellStyle name="Normal 57 2 2 6 3 3" xfId="25379" xr:uid="{00000000-0005-0000-0000-000023630000}"/>
    <cellStyle name="Normal 57 2 2 6 5" xfId="20366" xr:uid="{00000000-0005-0000-0000-00008E4F0000}"/>
    <cellStyle name="Normal 57 2 2 7" xfId="11956" xr:uid="{00000000-0005-0000-0000-0000B42E0000}"/>
    <cellStyle name="Normal 57 2 2 7 3" xfId="27054" xr:uid="{00000000-0005-0000-0000-0000AE690000}"/>
    <cellStyle name="Normal 57 2 2 8" xfId="6935" xr:uid="{00000000-0005-0000-0000-0000171B0000}"/>
    <cellStyle name="Normal 57 2 2 8 3" xfId="22037" xr:uid="{00000000-0005-0000-0000-000015560000}"/>
    <cellStyle name="Normal 57 2 3" xfId="1962" xr:uid="{00000000-0005-0000-0000-0000AA070000}"/>
    <cellStyle name="Normal 57 2 3 2" xfId="2383" xr:uid="{00000000-0005-0000-0000-00004F090000}"/>
    <cellStyle name="Normal 57 2 3 2 2" xfId="3222" xr:uid="{00000000-0005-0000-0000-0000960C0000}"/>
    <cellStyle name="Normal 57 2 3 2 2 2" xfId="4912" xr:uid="{00000000-0005-0000-0000-000030130000}"/>
    <cellStyle name="Normal 57 2 3 2 2 2 2" xfId="14985" xr:uid="{00000000-0005-0000-0000-0000893A0000}"/>
    <cellStyle name="Normal 57 2 3 2 2 2 2 3" xfId="30083" xr:uid="{00000000-0005-0000-0000-000083750000}"/>
    <cellStyle name="Normal 57 2 3 2 2 2 3" xfId="9965" xr:uid="{00000000-0005-0000-0000-0000ED260000}"/>
    <cellStyle name="Normal 57 2 3 2 2 2 3 3" xfId="25066" xr:uid="{00000000-0005-0000-0000-0000EA610000}"/>
    <cellStyle name="Normal 57 2 3 2 2 2 5" xfId="20053" xr:uid="{00000000-0005-0000-0000-0000554E0000}"/>
    <cellStyle name="Normal 57 2 3 2 2 3" xfId="6604" xr:uid="{00000000-0005-0000-0000-0000CC190000}"/>
    <cellStyle name="Normal 57 2 3 2 2 3 2" xfId="16656" xr:uid="{00000000-0005-0000-0000-000010410000}"/>
    <cellStyle name="Normal 57 2 3 2 2 3 3" xfId="11636" xr:uid="{00000000-0005-0000-0000-0000742D0000}"/>
    <cellStyle name="Normal 57 2 3 2 2 3 3 3" xfId="26737" xr:uid="{00000000-0005-0000-0000-000071680000}"/>
    <cellStyle name="Normal 57 2 3 2 2 3 5" xfId="21724" xr:uid="{00000000-0005-0000-0000-0000DC540000}"/>
    <cellStyle name="Normal 57 2 3 2 2 4" xfId="13314" xr:uid="{00000000-0005-0000-0000-000002340000}"/>
    <cellStyle name="Normal 57 2 3 2 2 4 3" xfId="28412" xr:uid="{00000000-0005-0000-0000-0000FC6E0000}"/>
    <cellStyle name="Normal 57 2 3 2 2 5" xfId="8293" xr:uid="{00000000-0005-0000-0000-000065200000}"/>
    <cellStyle name="Normal 57 2 3 2 2 5 3" xfId="23395" xr:uid="{00000000-0005-0000-0000-0000635B0000}"/>
    <cellStyle name="Normal 57 2 3 2 2 7" xfId="18382" xr:uid="{00000000-0005-0000-0000-0000CE470000}"/>
    <cellStyle name="Normal 57 2 3 2 3" xfId="4075" xr:uid="{00000000-0005-0000-0000-0000EB0F0000}"/>
    <cellStyle name="Normal 57 2 3 2 3 2" xfId="14149" xr:uid="{00000000-0005-0000-0000-000045370000}"/>
    <cellStyle name="Normal 57 2 3 2 3 2 3" xfId="29247" xr:uid="{00000000-0005-0000-0000-00003F720000}"/>
    <cellStyle name="Normal 57 2 3 2 3 3" xfId="9129" xr:uid="{00000000-0005-0000-0000-0000A9230000}"/>
    <cellStyle name="Normal 57 2 3 2 3 3 3" xfId="24230" xr:uid="{00000000-0005-0000-0000-0000A65E0000}"/>
    <cellStyle name="Normal 57 2 3 2 3 5" xfId="19217" xr:uid="{00000000-0005-0000-0000-0000114B0000}"/>
    <cellStyle name="Normal 57 2 3 2 4" xfId="5768" xr:uid="{00000000-0005-0000-0000-000088160000}"/>
    <cellStyle name="Normal 57 2 3 2 4 2" xfId="15820" xr:uid="{00000000-0005-0000-0000-0000CC3D0000}"/>
    <cellStyle name="Normal 57 2 3 2 4 2 3" xfId="30918" xr:uid="{00000000-0005-0000-0000-0000C6780000}"/>
    <cellStyle name="Normal 57 2 3 2 4 3" xfId="10800" xr:uid="{00000000-0005-0000-0000-0000302A0000}"/>
    <cellStyle name="Normal 57 2 3 2 4 3 3" xfId="25901" xr:uid="{00000000-0005-0000-0000-00002D650000}"/>
    <cellStyle name="Normal 57 2 3 2 4 5" xfId="20888" xr:uid="{00000000-0005-0000-0000-000098510000}"/>
    <cellStyle name="Normal 57 2 3 2 5" xfId="12478" xr:uid="{00000000-0005-0000-0000-0000BE300000}"/>
    <cellStyle name="Normal 57 2 3 2 5 3" xfId="27576" xr:uid="{00000000-0005-0000-0000-0000B86B0000}"/>
    <cellStyle name="Normal 57 2 3 2 6" xfId="7457" xr:uid="{00000000-0005-0000-0000-0000211D0000}"/>
    <cellStyle name="Normal 57 2 3 2 6 3" xfId="22559" xr:uid="{00000000-0005-0000-0000-00001F580000}"/>
    <cellStyle name="Normal 57 2 3 2 8" xfId="17546" xr:uid="{00000000-0005-0000-0000-00008A440000}"/>
    <cellStyle name="Normal 57 2 3 3" xfId="2804" xr:uid="{00000000-0005-0000-0000-0000F40A0000}"/>
    <cellStyle name="Normal 57 2 3 3 2" xfId="4494" xr:uid="{00000000-0005-0000-0000-00008E110000}"/>
    <cellStyle name="Normal 57 2 3 3 2 2" xfId="14567" xr:uid="{00000000-0005-0000-0000-0000E7380000}"/>
    <cellStyle name="Normal 57 2 3 3 2 2 3" xfId="29665" xr:uid="{00000000-0005-0000-0000-0000E1730000}"/>
    <cellStyle name="Normal 57 2 3 3 2 3" xfId="9547" xr:uid="{00000000-0005-0000-0000-00004B250000}"/>
    <cellStyle name="Normal 57 2 3 3 2 3 3" xfId="24648" xr:uid="{00000000-0005-0000-0000-000048600000}"/>
    <cellStyle name="Normal 57 2 3 3 2 5" xfId="19635" xr:uid="{00000000-0005-0000-0000-0000B34C0000}"/>
    <cellStyle name="Normal 57 2 3 3 3" xfId="6186" xr:uid="{00000000-0005-0000-0000-00002A180000}"/>
    <cellStyle name="Normal 57 2 3 3 3 2" xfId="16238" xr:uid="{00000000-0005-0000-0000-00006E3F0000}"/>
    <cellStyle name="Normal 57 2 3 3 3 3" xfId="11218" xr:uid="{00000000-0005-0000-0000-0000D22B0000}"/>
    <cellStyle name="Normal 57 2 3 3 3 3 3" xfId="26319" xr:uid="{00000000-0005-0000-0000-0000CF660000}"/>
    <cellStyle name="Normal 57 2 3 3 3 5" xfId="21306" xr:uid="{00000000-0005-0000-0000-00003A530000}"/>
    <cellStyle name="Normal 57 2 3 3 4" xfId="12896" xr:uid="{00000000-0005-0000-0000-000060320000}"/>
    <cellStyle name="Normal 57 2 3 3 4 3" xfId="27994" xr:uid="{00000000-0005-0000-0000-00005A6D0000}"/>
    <cellStyle name="Normal 57 2 3 3 5" xfId="7875" xr:uid="{00000000-0005-0000-0000-0000C31E0000}"/>
    <cellStyle name="Normal 57 2 3 3 5 3" xfId="22977" xr:uid="{00000000-0005-0000-0000-0000C1590000}"/>
    <cellStyle name="Normal 57 2 3 3 7" xfId="17964" xr:uid="{00000000-0005-0000-0000-00002C460000}"/>
    <cellStyle name="Normal 57 2 3 4" xfId="3657" xr:uid="{00000000-0005-0000-0000-0000490E0000}"/>
    <cellStyle name="Normal 57 2 3 4 2" xfId="13731" xr:uid="{00000000-0005-0000-0000-0000A3350000}"/>
    <cellStyle name="Normal 57 2 3 4 2 3" xfId="28829" xr:uid="{00000000-0005-0000-0000-00009D700000}"/>
    <cellStyle name="Normal 57 2 3 4 3" xfId="8711" xr:uid="{00000000-0005-0000-0000-000007220000}"/>
    <cellStyle name="Normal 57 2 3 4 3 3" xfId="23812" xr:uid="{00000000-0005-0000-0000-0000045D0000}"/>
    <cellStyle name="Normal 57 2 3 4 5" xfId="18799" xr:uid="{00000000-0005-0000-0000-00006F490000}"/>
    <cellStyle name="Normal 57 2 3 5" xfId="5350" xr:uid="{00000000-0005-0000-0000-0000E6140000}"/>
    <cellStyle name="Normal 57 2 3 5 2" xfId="15402" xr:uid="{00000000-0005-0000-0000-00002A3C0000}"/>
    <cellStyle name="Normal 57 2 3 5 2 3" xfId="30500" xr:uid="{00000000-0005-0000-0000-000024770000}"/>
    <cellStyle name="Normal 57 2 3 5 3" xfId="10382" xr:uid="{00000000-0005-0000-0000-00008E280000}"/>
    <cellStyle name="Normal 57 2 3 5 3 3" xfId="25483" xr:uid="{00000000-0005-0000-0000-00008B630000}"/>
    <cellStyle name="Normal 57 2 3 5 5" xfId="20470" xr:uid="{00000000-0005-0000-0000-0000F64F0000}"/>
    <cellStyle name="Normal 57 2 3 6" xfId="12060" xr:uid="{00000000-0005-0000-0000-00001C2F0000}"/>
    <cellStyle name="Normal 57 2 3 6 3" xfId="27158" xr:uid="{00000000-0005-0000-0000-0000166A0000}"/>
    <cellStyle name="Normal 57 2 3 7" xfId="7039" xr:uid="{00000000-0005-0000-0000-00007F1B0000}"/>
    <cellStyle name="Normal 57 2 3 7 3" xfId="22141" xr:uid="{00000000-0005-0000-0000-00007D560000}"/>
    <cellStyle name="Normal 57 2 3 9" xfId="17128" xr:uid="{00000000-0005-0000-0000-0000E8420000}"/>
    <cellStyle name="Normal 57 2 4" xfId="2175" xr:uid="{00000000-0005-0000-0000-00007F080000}"/>
    <cellStyle name="Normal 57 2 4 2" xfId="3014" xr:uid="{00000000-0005-0000-0000-0000C60B0000}"/>
    <cellStyle name="Normal 57 2 4 2 2" xfId="4704" xr:uid="{00000000-0005-0000-0000-000060120000}"/>
    <cellStyle name="Normal 57 2 4 2 2 2" xfId="14777" xr:uid="{00000000-0005-0000-0000-0000B9390000}"/>
    <cellStyle name="Normal 57 2 4 2 2 2 3" xfId="29875" xr:uid="{00000000-0005-0000-0000-0000B3740000}"/>
    <cellStyle name="Normal 57 2 4 2 2 3" xfId="9757" xr:uid="{00000000-0005-0000-0000-00001D260000}"/>
    <cellStyle name="Normal 57 2 4 2 2 3 3" xfId="24858" xr:uid="{00000000-0005-0000-0000-00001A610000}"/>
    <cellStyle name="Normal 57 2 4 2 2 5" xfId="19845" xr:uid="{00000000-0005-0000-0000-0000854D0000}"/>
    <cellStyle name="Normal 57 2 4 2 3" xfId="6396" xr:uid="{00000000-0005-0000-0000-0000FC180000}"/>
    <cellStyle name="Normal 57 2 4 2 3 2" xfId="16448" xr:uid="{00000000-0005-0000-0000-000040400000}"/>
    <cellStyle name="Normal 57 2 4 2 3 3" xfId="11428" xr:uid="{00000000-0005-0000-0000-0000A42C0000}"/>
    <cellStyle name="Normal 57 2 4 2 3 3 3" xfId="26529" xr:uid="{00000000-0005-0000-0000-0000A1670000}"/>
    <cellStyle name="Normal 57 2 4 2 3 5" xfId="21516" xr:uid="{00000000-0005-0000-0000-00000C540000}"/>
    <cellStyle name="Normal 57 2 4 2 4" xfId="13106" xr:uid="{00000000-0005-0000-0000-000032330000}"/>
    <cellStyle name="Normal 57 2 4 2 4 3" xfId="28204" xr:uid="{00000000-0005-0000-0000-00002C6E0000}"/>
    <cellStyle name="Normal 57 2 4 2 5" xfId="8085" xr:uid="{00000000-0005-0000-0000-0000951F0000}"/>
    <cellStyle name="Normal 57 2 4 2 5 3" xfId="23187" xr:uid="{00000000-0005-0000-0000-0000935A0000}"/>
    <cellStyle name="Normal 57 2 4 2 7" xfId="18174" xr:uid="{00000000-0005-0000-0000-0000FE460000}"/>
    <cellStyle name="Normal 57 2 4 3" xfId="3867" xr:uid="{00000000-0005-0000-0000-00001B0F0000}"/>
    <cellStyle name="Normal 57 2 4 3 2" xfId="13941" xr:uid="{00000000-0005-0000-0000-000075360000}"/>
    <cellStyle name="Normal 57 2 4 3 2 3" xfId="29039" xr:uid="{00000000-0005-0000-0000-00006F710000}"/>
    <cellStyle name="Normal 57 2 4 3 3" xfId="8921" xr:uid="{00000000-0005-0000-0000-0000D9220000}"/>
    <cellStyle name="Normal 57 2 4 3 3 3" xfId="24022" xr:uid="{00000000-0005-0000-0000-0000D65D0000}"/>
    <cellStyle name="Normal 57 2 4 3 5" xfId="19009" xr:uid="{00000000-0005-0000-0000-0000414A0000}"/>
    <cellStyle name="Normal 57 2 4 4" xfId="5560" xr:uid="{00000000-0005-0000-0000-0000B8150000}"/>
    <cellStyle name="Normal 57 2 4 4 2" xfId="15612" xr:uid="{00000000-0005-0000-0000-0000FC3C0000}"/>
    <cellStyle name="Normal 57 2 4 4 2 3" xfId="30710" xr:uid="{00000000-0005-0000-0000-0000F6770000}"/>
    <cellStyle name="Normal 57 2 4 4 3" xfId="10592" xr:uid="{00000000-0005-0000-0000-000060290000}"/>
    <cellStyle name="Normal 57 2 4 4 3 3" xfId="25693" xr:uid="{00000000-0005-0000-0000-00005D640000}"/>
    <cellStyle name="Normal 57 2 4 4 5" xfId="20680" xr:uid="{00000000-0005-0000-0000-0000C8500000}"/>
    <cellStyle name="Normal 57 2 4 5" xfId="12270" xr:uid="{00000000-0005-0000-0000-0000EE2F0000}"/>
    <cellStyle name="Normal 57 2 4 5 3" xfId="27368" xr:uid="{00000000-0005-0000-0000-0000E86A0000}"/>
    <cellStyle name="Normal 57 2 4 6" xfId="7249" xr:uid="{00000000-0005-0000-0000-0000511C0000}"/>
    <cellStyle name="Normal 57 2 4 6 3" xfId="22351" xr:uid="{00000000-0005-0000-0000-00004F570000}"/>
    <cellStyle name="Normal 57 2 4 8" xfId="17338" xr:uid="{00000000-0005-0000-0000-0000BA430000}"/>
    <cellStyle name="Normal 57 2 5" xfId="2596" xr:uid="{00000000-0005-0000-0000-0000240A0000}"/>
    <cellStyle name="Normal 57 2 5 2" xfId="4286" xr:uid="{00000000-0005-0000-0000-0000BE100000}"/>
    <cellStyle name="Normal 57 2 5 2 2" xfId="14359" xr:uid="{00000000-0005-0000-0000-000017380000}"/>
    <cellStyle name="Normal 57 2 5 2 2 3" xfId="29457" xr:uid="{00000000-0005-0000-0000-000011730000}"/>
    <cellStyle name="Normal 57 2 5 2 3" xfId="9339" xr:uid="{00000000-0005-0000-0000-00007B240000}"/>
    <cellStyle name="Normal 57 2 5 2 3 3" xfId="24440" xr:uid="{00000000-0005-0000-0000-0000785F0000}"/>
    <cellStyle name="Normal 57 2 5 2 5" xfId="19427" xr:uid="{00000000-0005-0000-0000-0000E34B0000}"/>
    <cellStyle name="Normal 57 2 5 3" xfId="5978" xr:uid="{00000000-0005-0000-0000-00005A170000}"/>
    <cellStyle name="Normal 57 2 5 3 2" xfId="16030" xr:uid="{00000000-0005-0000-0000-00009E3E0000}"/>
    <cellStyle name="Normal 57 2 5 3 3" xfId="11010" xr:uid="{00000000-0005-0000-0000-0000022B0000}"/>
    <cellStyle name="Normal 57 2 5 3 3 3" xfId="26111" xr:uid="{00000000-0005-0000-0000-0000FF650000}"/>
    <cellStyle name="Normal 57 2 5 3 5" xfId="21098" xr:uid="{00000000-0005-0000-0000-00006A520000}"/>
    <cellStyle name="Normal 57 2 5 4" xfId="12688" xr:uid="{00000000-0005-0000-0000-000090310000}"/>
    <cellStyle name="Normal 57 2 5 4 3" xfId="27786" xr:uid="{00000000-0005-0000-0000-00008A6C0000}"/>
    <cellStyle name="Normal 57 2 5 5" xfId="7667" xr:uid="{00000000-0005-0000-0000-0000F31D0000}"/>
    <cellStyle name="Normal 57 2 5 5 3" xfId="22769" xr:uid="{00000000-0005-0000-0000-0000F1580000}"/>
    <cellStyle name="Normal 57 2 5 7" xfId="17756" xr:uid="{00000000-0005-0000-0000-00005C450000}"/>
    <cellStyle name="Normal 57 2 6" xfId="3449" xr:uid="{00000000-0005-0000-0000-0000790D0000}"/>
    <cellStyle name="Normal 57 2 6 2" xfId="13523" xr:uid="{00000000-0005-0000-0000-0000D3340000}"/>
    <cellStyle name="Normal 57 2 6 2 3" xfId="28621" xr:uid="{00000000-0005-0000-0000-0000CD6F0000}"/>
    <cellStyle name="Normal 57 2 6 3" xfId="8503" xr:uid="{00000000-0005-0000-0000-000037210000}"/>
    <cellStyle name="Normal 57 2 6 3 3" xfId="23604" xr:uid="{00000000-0005-0000-0000-0000345C0000}"/>
    <cellStyle name="Normal 57 2 6 5" xfId="18591" xr:uid="{00000000-0005-0000-0000-00009F480000}"/>
    <cellStyle name="Normal 57 2 7" xfId="5142" xr:uid="{00000000-0005-0000-0000-000016140000}"/>
    <cellStyle name="Normal 57 2 7 2" xfId="15194" xr:uid="{00000000-0005-0000-0000-00005A3B0000}"/>
    <cellStyle name="Normal 57 2 7 2 3" xfId="30292" xr:uid="{00000000-0005-0000-0000-000054760000}"/>
    <cellStyle name="Normal 57 2 7 3" xfId="10174" xr:uid="{00000000-0005-0000-0000-0000BE270000}"/>
    <cellStyle name="Normal 57 2 7 3 3" xfId="25275" xr:uid="{00000000-0005-0000-0000-0000BB620000}"/>
    <cellStyle name="Normal 57 2 7 5" xfId="20262" xr:uid="{00000000-0005-0000-0000-0000264F0000}"/>
    <cellStyle name="Normal 57 2 8" xfId="11852" xr:uid="{00000000-0005-0000-0000-00004C2E0000}"/>
    <cellStyle name="Normal 57 2 8 3" xfId="26950" xr:uid="{00000000-0005-0000-0000-000046690000}"/>
    <cellStyle name="Normal 57 2 9" xfId="6831" xr:uid="{00000000-0005-0000-0000-0000AF1A0000}"/>
    <cellStyle name="Normal 57 2 9 3" xfId="21933" xr:uid="{00000000-0005-0000-0000-0000AD550000}"/>
    <cellStyle name="Normal 57 3" xfId="1795" xr:uid="{00000000-0005-0000-0000-000003070000}"/>
    <cellStyle name="Normal 57 3 10" xfId="16972" xr:uid="{00000000-0005-0000-0000-00004C420000}"/>
    <cellStyle name="Normal 57 3 2" xfId="2014" xr:uid="{00000000-0005-0000-0000-0000DE070000}"/>
    <cellStyle name="Normal 57 3 2 2" xfId="2435" xr:uid="{00000000-0005-0000-0000-000083090000}"/>
    <cellStyle name="Normal 57 3 2 2 2" xfId="3274" xr:uid="{00000000-0005-0000-0000-0000CA0C0000}"/>
    <cellStyle name="Normal 57 3 2 2 2 2" xfId="4964" xr:uid="{00000000-0005-0000-0000-000064130000}"/>
    <cellStyle name="Normal 57 3 2 2 2 2 2" xfId="15037" xr:uid="{00000000-0005-0000-0000-0000BD3A0000}"/>
    <cellStyle name="Normal 57 3 2 2 2 2 2 3" xfId="30135" xr:uid="{00000000-0005-0000-0000-0000B7750000}"/>
    <cellStyle name="Normal 57 3 2 2 2 2 3" xfId="10017" xr:uid="{00000000-0005-0000-0000-000021270000}"/>
    <cellStyle name="Normal 57 3 2 2 2 2 3 3" xfId="25118" xr:uid="{00000000-0005-0000-0000-00001E620000}"/>
    <cellStyle name="Normal 57 3 2 2 2 2 5" xfId="20105" xr:uid="{00000000-0005-0000-0000-0000894E0000}"/>
    <cellStyle name="Normal 57 3 2 2 2 3" xfId="6656" xr:uid="{00000000-0005-0000-0000-0000001A0000}"/>
    <cellStyle name="Normal 57 3 2 2 2 3 2" xfId="16708" xr:uid="{00000000-0005-0000-0000-000044410000}"/>
    <cellStyle name="Normal 57 3 2 2 2 3 3" xfId="11688" xr:uid="{00000000-0005-0000-0000-0000A82D0000}"/>
    <cellStyle name="Normal 57 3 2 2 2 3 3 3" xfId="26789" xr:uid="{00000000-0005-0000-0000-0000A5680000}"/>
    <cellStyle name="Normal 57 3 2 2 2 3 5" xfId="21776" xr:uid="{00000000-0005-0000-0000-000010550000}"/>
    <cellStyle name="Normal 57 3 2 2 2 4" xfId="13366" xr:uid="{00000000-0005-0000-0000-000036340000}"/>
    <cellStyle name="Normal 57 3 2 2 2 4 3" xfId="28464" xr:uid="{00000000-0005-0000-0000-0000306F0000}"/>
    <cellStyle name="Normal 57 3 2 2 2 5" xfId="8345" xr:uid="{00000000-0005-0000-0000-000099200000}"/>
    <cellStyle name="Normal 57 3 2 2 2 5 3" xfId="23447" xr:uid="{00000000-0005-0000-0000-0000975B0000}"/>
    <cellStyle name="Normal 57 3 2 2 2 7" xfId="18434" xr:uid="{00000000-0005-0000-0000-000002480000}"/>
    <cellStyle name="Normal 57 3 2 2 3" xfId="4127" xr:uid="{00000000-0005-0000-0000-00001F100000}"/>
    <cellStyle name="Normal 57 3 2 2 3 2" xfId="14201" xr:uid="{00000000-0005-0000-0000-000079370000}"/>
    <cellStyle name="Normal 57 3 2 2 3 2 3" xfId="29299" xr:uid="{00000000-0005-0000-0000-000073720000}"/>
    <cellStyle name="Normal 57 3 2 2 3 3" xfId="9181" xr:uid="{00000000-0005-0000-0000-0000DD230000}"/>
    <cellStyle name="Normal 57 3 2 2 3 3 3" xfId="24282" xr:uid="{00000000-0005-0000-0000-0000DA5E0000}"/>
    <cellStyle name="Normal 57 3 2 2 3 5" xfId="19269" xr:uid="{00000000-0005-0000-0000-0000454B0000}"/>
    <cellStyle name="Normal 57 3 2 2 4" xfId="5820" xr:uid="{00000000-0005-0000-0000-0000BC160000}"/>
    <cellStyle name="Normal 57 3 2 2 4 2" xfId="15872" xr:uid="{00000000-0005-0000-0000-0000003E0000}"/>
    <cellStyle name="Normal 57 3 2 2 4 3" xfId="10852" xr:uid="{00000000-0005-0000-0000-0000642A0000}"/>
    <cellStyle name="Normal 57 3 2 2 4 3 3" xfId="25953" xr:uid="{00000000-0005-0000-0000-000061650000}"/>
    <cellStyle name="Normal 57 3 2 2 4 5" xfId="20940" xr:uid="{00000000-0005-0000-0000-0000CC510000}"/>
    <cellStyle name="Normal 57 3 2 2 5" xfId="12530" xr:uid="{00000000-0005-0000-0000-0000F2300000}"/>
    <cellStyle name="Normal 57 3 2 2 5 3" xfId="27628" xr:uid="{00000000-0005-0000-0000-0000EC6B0000}"/>
    <cellStyle name="Normal 57 3 2 2 6" xfId="7509" xr:uid="{00000000-0005-0000-0000-0000551D0000}"/>
    <cellStyle name="Normal 57 3 2 2 6 3" xfId="22611" xr:uid="{00000000-0005-0000-0000-000053580000}"/>
    <cellStyle name="Normal 57 3 2 2 8" xfId="17598" xr:uid="{00000000-0005-0000-0000-0000BE440000}"/>
    <cellStyle name="Normal 57 3 2 3" xfId="2856" xr:uid="{00000000-0005-0000-0000-0000280B0000}"/>
    <cellStyle name="Normal 57 3 2 3 2" xfId="4546" xr:uid="{00000000-0005-0000-0000-0000C2110000}"/>
    <cellStyle name="Normal 57 3 2 3 2 2" xfId="14619" xr:uid="{00000000-0005-0000-0000-00001B390000}"/>
    <cellStyle name="Normal 57 3 2 3 2 2 3" xfId="29717" xr:uid="{00000000-0005-0000-0000-000015740000}"/>
    <cellStyle name="Normal 57 3 2 3 2 3" xfId="9599" xr:uid="{00000000-0005-0000-0000-00007F250000}"/>
    <cellStyle name="Normal 57 3 2 3 2 3 3" xfId="24700" xr:uid="{00000000-0005-0000-0000-00007C600000}"/>
    <cellStyle name="Normal 57 3 2 3 2 5" xfId="19687" xr:uid="{00000000-0005-0000-0000-0000E74C0000}"/>
    <cellStyle name="Normal 57 3 2 3 3" xfId="6238" xr:uid="{00000000-0005-0000-0000-00005E180000}"/>
    <cellStyle name="Normal 57 3 2 3 3 2" xfId="16290" xr:uid="{00000000-0005-0000-0000-0000A23F0000}"/>
    <cellStyle name="Normal 57 3 2 3 3 3" xfId="11270" xr:uid="{00000000-0005-0000-0000-0000062C0000}"/>
    <cellStyle name="Normal 57 3 2 3 3 3 3" xfId="26371" xr:uid="{00000000-0005-0000-0000-000003670000}"/>
    <cellStyle name="Normal 57 3 2 3 3 5" xfId="21358" xr:uid="{00000000-0005-0000-0000-00006E530000}"/>
    <cellStyle name="Normal 57 3 2 3 4" xfId="12948" xr:uid="{00000000-0005-0000-0000-000094320000}"/>
    <cellStyle name="Normal 57 3 2 3 4 3" xfId="28046" xr:uid="{00000000-0005-0000-0000-00008E6D0000}"/>
    <cellStyle name="Normal 57 3 2 3 5" xfId="7927" xr:uid="{00000000-0005-0000-0000-0000F71E0000}"/>
    <cellStyle name="Normal 57 3 2 3 5 3" xfId="23029" xr:uid="{00000000-0005-0000-0000-0000F5590000}"/>
    <cellStyle name="Normal 57 3 2 3 7" xfId="18016" xr:uid="{00000000-0005-0000-0000-000060460000}"/>
    <cellStyle name="Normal 57 3 2 4" xfId="3709" xr:uid="{00000000-0005-0000-0000-00007D0E0000}"/>
    <cellStyle name="Normal 57 3 2 4 2" xfId="13783" xr:uid="{00000000-0005-0000-0000-0000D7350000}"/>
    <cellStyle name="Normal 57 3 2 4 2 3" xfId="28881" xr:uid="{00000000-0005-0000-0000-0000D1700000}"/>
    <cellStyle name="Normal 57 3 2 4 3" xfId="8763" xr:uid="{00000000-0005-0000-0000-00003B220000}"/>
    <cellStyle name="Normal 57 3 2 4 3 3" xfId="23864" xr:uid="{00000000-0005-0000-0000-0000385D0000}"/>
    <cellStyle name="Normal 57 3 2 4 5" xfId="18851" xr:uid="{00000000-0005-0000-0000-0000A3490000}"/>
    <cellStyle name="Normal 57 3 2 5" xfId="5402" xr:uid="{00000000-0005-0000-0000-00001A150000}"/>
    <cellStyle name="Normal 57 3 2 5 2" xfId="15454" xr:uid="{00000000-0005-0000-0000-00005E3C0000}"/>
    <cellStyle name="Normal 57 3 2 5 2 3" xfId="30552" xr:uid="{00000000-0005-0000-0000-000058770000}"/>
    <cellStyle name="Normal 57 3 2 5 3" xfId="10434" xr:uid="{00000000-0005-0000-0000-0000C2280000}"/>
    <cellStyle name="Normal 57 3 2 5 3 3" xfId="25535" xr:uid="{00000000-0005-0000-0000-0000BF630000}"/>
    <cellStyle name="Normal 57 3 2 5 5" xfId="20522" xr:uid="{00000000-0005-0000-0000-00002A500000}"/>
    <cellStyle name="Normal 57 3 2 6" xfId="12112" xr:uid="{00000000-0005-0000-0000-0000502F0000}"/>
    <cellStyle name="Normal 57 3 2 6 3" xfId="27210" xr:uid="{00000000-0005-0000-0000-00004A6A0000}"/>
    <cellStyle name="Normal 57 3 2 7" xfId="7091" xr:uid="{00000000-0005-0000-0000-0000B31B0000}"/>
    <cellStyle name="Normal 57 3 2 7 3" xfId="22193" xr:uid="{00000000-0005-0000-0000-0000B1560000}"/>
    <cellStyle name="Normal 57 3 2 9" xfId="17180" xr:uid="{00000000-0005-0000-0000-00001C430000}"/>
    <cellStyle name="Normal 57 3 3" xfId="2227" xr:uid="{00000000-0005-0000-0000-0000B3080000}"/>
    <cellStyle name="Normal 57 3 3 2" xfId="3066" xr:uid="{00000000-0005-0000-0000-0000FA0B0000}"/>
    <cellStyle name="Normal 57 3 3 2 2" xfId="4756" xr:uid="{00000000-0005-0000-0000-000094120000}"/>
    <cellStyle name="Normal 57 3 3 2 2 2" xfId="14829" xr:uid="{00000000-0005-0000-0000-0000ED390000}"/>
    <cellStyle name="Normal 57 3 3 2 2 2 3" xfId="29927" xr:uid="{00000000-0005-0000-0000-0000E7740000}"/>
    <cellStyle name="Normal 57 3 3 2 2 3" xfId="9809" xr:uid="{00000000-0005-0000-0000-000051260000}"/>
    <cellStyle name="Normal 57 3 3 2 2 3 3" xfId="24910" xr:uid="{00000000-0005-0000-0000-00004E610000}"/>
    <cellStyle name="Normal 57 3 3 2 2 5" xfId="19897" xr:uid="{00000000-0005-0000-0000-0000B94D0000}"/>
    <cellStyle name="Normal 57 3 3 2 3" xfId="6448" xr:uid="{00000000-0005-0000-0000-000030190000}"/>
    <cellStyle name="Normal 57 3 3 2 3 2" xfId="16500" xr:uid="{00000000-0005-0000-0000-000074400000}"/>
    <cellStyle name="Normal 57 3 3 2 3 3" xfId="11480" xr:uid="{00000000-0005-0000-0000-0000D82C0000}"/>
    <cellStyle name="Normal 57 3 3 2 3 3 3" xfId="26581" xr:uid="{00000000-0005-0000-0000-0000D5670000}"/>
    <cellStyle name="Normal 57 3 3 2 3 5" xfId="21568" xr:uid="{00000000-0005-0000-0000-000040540000}"/>
    <cellStyle name="Normal 57 3 3 2 4" xfId="13158" xr:uid="{00000000-0005-0000-0000-000066330000}"/>
    <cellStyle name="Normal 57 3 3 2 4 3" xfId="28256" xr:uid="{00000000-0005-0000-0000-0000606E0000}"/>
    <cellStyle name="Normal 57 3 3 2 5" xfId="8137" xr:uid="{00000000-0005-0000-0000-0000C91F0000}"/>
    <cellStyle name="Normal 57 3 3 2 5 3" xfId="23239" xr:uid="{00000000-0005-0000-0000-0000C75A0000}"/>
    <cellStyle name="Normal 57 3 3 2 7" xfId="18226" xr:uid="{00000000-0005-0000-0000-000032470000}"/>
    <cellStyle name="Normal 57 3 3 3" xfId="3919" xr:uid="{00000000-0005-0000-0000-00004F0F0000}"/>
    <cellStyle name="Normal 57 3 3 3 2" xfId="13993" xr:uid="{00000000-0005-0000-0000-0000A9360000}"/>
    <cellStyle name="Normal 57 3 3 3 2 3" xfId="29091" xr:uid="{00000000-0005-0000-0000-0000A3710000}"/>
    <cellStyle name="Normal 57 3 3 3 3" xfId="8973" xr:uid="{00000000-0005-0000-0000-00000D230000}"/>
    <cellStyle name="Normal 57 3 3 3 3 3" xfId="24074" xr:uid="{00000000-0005-0000-0000-00000A5E0000}"/>
    <cellStyle name="Normal 57 3 3 3 5" xfId="19061" xr:uid="{00000000-0005-0000-0000-0000754A0000}"/>
    <cellStyle name="Normal 57 3 3 4" xfId="5612" xr:uid="{00000000-0005-0000-0000-0000EC150000}"/>
    <cellStyle name="Normal 57 3 3 4 2" xfId="15664" xr:uid="{00000000-0005-0000-0000-0000303D0000}"/>
    <cellStyle name="Normal 57 3 3 4 2 3" xfId="30762" xr:uid="{00000000-0005-0000-0000-00002A780000}"/>
    <cellStyle name="Normal 57 3 3 4 3" xfId="10644" xr:uid="{00000000-0005-0000-0000-000094290000}"/>
    <cellStyle name="Normal 57 3 3 4 3 3" xfId="25745" xr:uid="{00000000-0005-0000-0000-000091640000}"/>
    <cellStyle name="Normal 57 3 3 4 5" xfId="20732" xr:uid="{00000000-0005-0000-0000-0000FC500000}"/>
    <cellStyle name="Normal 57 3 3 5" xfId="12322" xr:uid="{00000000-0005-0000-0000-000022300000}"/>
    <cellStyle name="Normal 57 3 3 5 3" xfId="27420" xr:uid="{00000000-0005-0000-0000-00001C6B0000}"/>
    <cellStyle name="Normal 57 3 3 6" xfId="7301" xr:uid="{00000000-0005-0000-0000-0000851C0000}"/>
    <cellStyle name="Normal 57 3 3 6 3" xfId="22403" xr:uid="{00000000-0005-0000-0000-000083570000}"/>
    <cellStyle name="Normal 57 3 3 8" xfId="17390" xr:uid="{00000000-0005-0000-0000-0000EE430000}"/>
    <cellStyle name="Normal 57 3 4" xfId="2648" xr:uid="{00000000-0005-0000-0000-0000580A0000}"/>
    <cellStyle name="Normal 57 3 4 2" xfId="4338" xr:uid="{00000000-0005-0000-0000-0000F2100000}"/>
    <cellStyle name="Normal 57 3 4 2 2" xfId="14411" xr:uid="{00000000-0005-0000-0000-00004B380000}"/>
    <cellStyle name="Normal 57 3 4 2 2 3" xfId="29509" xr:uid="{00000000-0005-0000-0000-000045730000}"/>
    <cellStyle name="Normal 57 3 4 2 3" xfId="9391" xr:uid="{00000000-0005-0000-0000-0000AF240000}"/>
    <cellStyle name="Normal 57 3 4 2 3 3" xfId="24492" xr:uid="{00000000-0005-0000-0000-0000AC5F0000}"/>
    <cellStyle name="Normal 57 3 4 2 5" xfId="19479" xr:uid="{00000000-0005-0000-0000-0000174C0000}"/>
    <cellStyle name="Normal 57 3 4 3" xfId="6030" xr:uid="{00000000-0005-0000-0000-00008E170000}"/>
    <cellStyle name="Normal 57 3 4 3 2" xfId="16082" xr:uid="{00000000-0005-0000-0000-0000D23E0000}"/>
    <cellStyle name="Normal 57 3 4 3 3" xfId="11062" xr:uid="{00000000-0005-0000-0000-0000362B0000}"/>
    <cellStyle name="Normal 57 3 4 3 3 3" xfId="26163" xr:uid="{00000000-0005-0000-0000-000033660000}"/>
    <cellStyle name="Normal 57 3 4 3 5" xfId="21150" xr:uid="{00000000-0005-0000-0000-00009E520000}"/>
    <cellStyle name="Normal 57 3 4 4" xfId="12740" xr:uid="{00000000-0005-0000-0000-0000C4310000}"/>
    <cellStyle name="Normal 57 3 4 4 3" xfId="27838" xr:uid="{00000000-0005-0000-0000-0000BE6C0000}"/>
    <cellStyle name="Normal 57 3 4 5" xfId="7719" xr:uid="{00000000-0005-0000-0000-0000271E0000}"/>
    <cellStyle name="Normal 57 3 4 5 3" xfId="22821" xr:uid="{00000000-0005-0000-0000-000025590000}"/>
    <cellStyle name="Normal 57 3 4 7" xfId="17808" xr:uid="{00000000-0005-0000-0000-000090450000}"/>
    <cellStyle name="Normal 57 3 5" xfId="3501" xr:uid="{00000000-0005-0000-0000-0000AD0D0000}"/>
    <cellStyle name="Normal 57 3 5 2" xfId="13575" xr:uid="{00000000-0005-0000-0000-000007350000}"/>
    <cellStyle name="Normal 57 3 5 2 3" xfId="28673" xr:uid="{00000000-0005-0000-0000-000001700000}"/>
    <cellStyle name="Normal 57 3 5 3" xfId="8555" xr:uid="{00000000-0005-0000-0000-00006B210000}"/>
    <cellStyle name="Normal 57 3 5 3 3" xfId="23656" xr:uid="{00000000-0005-0000-0000-0000685C0000}"/>
    <cellStyle name="Normal 57 3 5 5" xfId="18643" xr:uid="{00000000-0005-0000-0000-0000D3480000}"/>
    <cellStyle name="Normal 57 3 6" xfId="5194" xr:uid="{00000000-0005-0000-0000-00004A140000}"/>
    <cellStyle name="Normal 57 3 6 2" xfId="15246" xr:uid="{00000000-0005-0000-0000-00008E3B0000}"/>
    <cellStyle name="Normal 57 3 6 2 3" xfId="30344" xr:uid="{00000000-0005-0000-0000-000088760000}"/>
    <cellStyle name="Normal 57 3 6 3" xfId="10226" xr:uid="{00000000-0005-0000-0000-0000F2270000}"/>
    <cellStyle name="Normal 57 3 6 3 3" xfId="25327" xr:uid="{00000000-0005-0000-0000-0000EF620000}"/>
    <cellStyle name="Normal 57 3 6 5" xfId="20314" xr:uid="{00000000-0005-0000-0000-00005A4F0000}"/>
    <cellStyle name="Normal 57 3 7" xfId="11904" xr:uid="{00000000-0005-0000-0000-0000802E0000}"/>
    <cellStyle name="Normal 57 3 7 3" xfId="27002" xr:uid="{00000000-0005-0000-0000-00007A690000}"/>
    <cellStyle name="Normal 57 3 8" xfId="6883" xr:uid="{00000000-0005-0000-0000-0000E31A0000}"/>
    <cellStyle name="Normal 57 3 8 3" xfId="21985" xr:uid="{00000000-0005-0000-0000-0000E1550000}"/>
    <cellStyle name="Normal 57 4" xfId="1908" xr:uid="{00000000-0005-0000-0000-000074070000}"/>
    <cellStyle name="Normal 57 4 2" xfId="2331" xr:uid="{00000000-0005-0000-0000-00001B090000}"/>
    <cellStyle name="Normal 57 4 2 2" xfId="3170" xr:uid="{00000000-0005-0000-0000-0000620C0000}"/>
    <cellStyle name="Normal 57 4 2 2 2" xfId="4860" xr:uid="{00000000-0005-0000-0000-0000FC120000}"/>
    <cellStyle name="Normal 57 4 2 2 2 2" xfId="14933" xr:uid="{00000000-0005-0000-0000-0000553A0000}"/>
    <cellStyle name="Normal 57 4 2 2 2 2 3" xfId="30031" xr:uid="{00000000-0005-0000-0000-00004F750000}"/>
    <cellStyle name="Normal 57 4 2 2 2 3" xfId="9913" xr:uid="{00000000-0005-0000-0000-0000B9260000}"/>
    <cellStyle name="Normal 57 4 2 2 2 3 3" xfId="25014" xr:uid="{00000000-0005-0000-0000-0000B6610000}"/>
    <cellStyle name="Normal 57 4 2 2 2 5" xfId="20001" xr:uid="{00000000-0005-0000-0000-0000214E0000}"/>
    <cellStyle name="Normal 57 4 2 2 3" xfId="6552" xr:uid="{00000000-0005-0000-0000-000098190000}"/>
    <cellStyle name="Normal 57 4 2 2 3 2" xfId="16604" xr:uid="{00000000-0005-0000-0000-0000DC400000}"/>
    <cellStyle name="Normal 57 4 2 2 3 3" xfId="11584" xr:uid="{00000000-0005-0000-0000-0000402D0000}"/>
    <cellStyle name="Normal 57 4 2 2 3 3 3" xfId="26685" xr:uid="{00000000-0005-0000-0000-00003D680000}"/>
    <cellStyle name="Normal 57 4 2 2 3 5" xfId="21672" xr:uid="{00000000-0005-0000-0000-0000A8540000}"/>
    <cellStyle name="Normal 57 4 2 2 4" xfId="13262" xr:uid="{00000000-0005-0000-0000-0000CE330000}"/>
    <cellStyle name="Normal 57 4 2 2 4 3" xfId="28360" xr:uid="{00000000-0005-0000-0000-0000C86E0000}"/>
    <cellStyle name="Normal 57 4 2 2 5" xfId="8241" xr:uid="{00000000-0005-0000-0000-000031200000}"/>
    <cellStyle name="Normal 57 4 2 2 5 3" xfId="23343" xr:uid="{00000000-0005-0000-0000-00002F5B0000}"/>
    <cellStyle name="Normal 57 4 2 2 7" xfId="18330" xr:uid="{00000000-0005-0000-0000-00009A470000}"/>
    <cellStyle name="Normal 57 4 2 3" xfId="4023" xr:uid="{00000000-0005-0000-0000-0000B70F0000}"/>
    <cellStyle name="Normal 57 4 2 3 2" xfId="14097" xr:uid="{00000000-0005-0000-0000-000011370000}"/>
    <cellStyle name="Normal 57 4 2 3 2 3" xfId="29195" xr:uid="{00000000-0005-0000-0000-00000B720000}"/>
    <cellStyle name="Normal 57 4 2 3 3" xfId="9077" xr:uid="{00000000-0005-0000-0000-000075230000}"/>
    <cellStyle name="Normal 57 4 2 3 3 3" xfId="24178" xr:uid="{00000000-0005-0000-0000-0000725E0000}"/>
    <cellStyle name="Normal 57 4 2 3 5" xfId="19165" xr:uid="{00000000-0005-0000-0000-0000DD4A0000}"/>
    <cellStyle name="Normal 57 4 2 4" xfId="5716" xr:uid="{00000000-0005-0000-0000-000054160000}"/>
    <cellStyle name="Normal 57 4 2 4 2" xfId="15768" xr:uid="{00000000-0005-0000-0000-0000983D0000}"/>
    <cellStyle name="Normal 57 4 2 4 2 3" xfId="30866" xr:uid="{00000000-0005-0000-0000-000092780000}"/>
    <cellStyle name="Normal 57 4 2 4 3" xfId="10748" xr:uid="{00000000-0005-0000-0000-0000FC290000}"/>
    <cellStyle name="Normal 57 4 2 4 3 3" xfId="25849" xr:uid="{00000000-0005-0000-0000-0000F9640000}"/>
    <cellStyle name="Normal 57 4 2 4 5" xfId="20836" xr:uid="{00000000-0005-0000-0000-000064510000}"/>
    <cellStyle name="Normal 57 4 2 5" xfId="12426" xr:uid="{00000000-0005-0000-0000-00008A300000}"/>
    <cellStyle name="Normal 57 4 2 5 3" xfId="27524" xr:uid="{00000000-0005-0000-0000-0000846B0000}"/>
    <cellStyle name="Normal 57 4 2 6" xfId="7405" xr:uid="{00000000-0005-0000-0000-0000ED1C0000}"/>
    <cellStyle name="Normal 57 4 2 6 3" xfId="22507" xr:uid="{00000000-0005-0000-0000-0000EB570000}"/>
    <cellStyle name="Normal 57 4 2 8" xfId="17494" xr:uid="{00000000-0005-0000-0000-000056440000}"/>
    <cellStyle name="Normal 57 4 3" xfId="2752" xr:uid="{00000000-0005-0000-0000-0000C00A0000}"/>
    <cellStyle name="Normal 57 4 3 2" xfId="4442" xr:uid="{00000000-0005-0000-0000-00005A110000}"/>
    <cellStyle name="Normal 57 4 3 2 2" xfId="14515" xr:uid="{00000000-0005-0000-0000-0000B3380000}"/>
    <cellStyle name="Normal 57 4 3 2 2 3" xfId="29613" xr:uid="{00000000-0005-0000-0000-0000AD730000}"/>
    <cellStyle name="Normal 57 4 3 2 3" xfId="9495" xr:uid="{00000000-0005-0000-0000-000017250000}"/>
    <cellStyle name="Normal 57 4 3 2 3 3" xfId="24596" xr:uid="{00000000-0005-0000-0000-000014600000}"/>
    <cellStyle name="Normal 57 4 3 2 5" xfId="19583" xr:uid="{00000000-0005-0000-0000-00007F4C0000}"/>
    <cellStyle name="Normal 57 4 3 3" xfId="6134" xr:uid="{00000000-0005-0000-0000-0000F6170000}"/>
    <cellStyle name="Normal 57 4 3 3 2" xfId="16186" xr:uid="{00000000-0005-0000-0000-00003A3F0000}"/>
    <cellStyle name="Normal 57 4 3 3 3" xfId="11166" xr:uid="{00000000-0005-0000-0000-00009E2B0000}"/>
    <cellStyle name="Normal 57 4 3 3 3 3" xfId="26267" xr:uid="{00000000-0005-0000-0000-00009B660000}"/>
    <cellStyle name="Normal 57 4 3 3 5" xfId="21254" xr:uid="{00000000-0005-0000-0000-000006530000}"/>
    <cellStyle name="Normal 57 4 3 4" xfId="12844" xr:uid="{00000000-0005-0000-0000-00002C320000}"/>
    <cellStyle name="Normal 57 4 3 4 3" xfId="27942" xr:uid="{00000000-0005-0000-0000-0000266D0000}"/>
    <cellStyle name="Normal 57 4 3 5" xfId="7823" xr:uid="{00000000-0005-0000-0000-00008F1E0000}"/>
    <cellStyle name="Normal 57 4 3 5 3" xfId="22925" xr:uid="{00000000-0005-0000-0000-00008D590000}"/>
    <cellStyle name="Normal 57 4 3 7" xfId="17912" xr:uid="{00000000-0005-0000-0000-0000F8450000}"/>
    <cellStyle name="Normal 57 4 4" xfId="3605" xr:uid="{00000000-0005-0000-0000-0000150E0000}"/>
    <cellStyle name="Normal 57 4 4 2" xfId="13679" xr:uid="{00000000-0005-0000-0000-00006F350000}"/>
    <cellStyle name="Normal 57 4 4 2 3" xfId="28777" xr:uid="{00000000-0005-0000-0000-000069700000}"/>
    <cellStyle name="Normal 57 4 4 3" xfId="8659" xr:uid="{00000000-0005-0000-0000-0000D3210000}"/>
    <cellStyle name="Normal 57 4 4 3 3" xfId="23760" xr:uid="{00000000-0005-0000-0000-0000D05C0000}"/>
    <cellStyle name="Normal 57 4 4 5" xfId="18747" xr:uid="{00000000-0005-0000-0000-00003B490000}"/>
    <cellStyle name="Normal 57 4 5" xfId="5298" xr:uid="{00000000-0005-0000-0000-0000B2140000}"/>
    <cellStyle name="Normal 57 4 5 2" xfId="15350" xr:uid="{00000000-0005-0000-0000-0000F63B0000}"/>
    <cellStyle name="Normal 57 4 5 2 3" xfId="30448" xr:uid="{00000000-0005-0000-0000-0000F0760000}"/>
    <cellStyle name="Normal 57 4 5 3" xfId="10330" xr:uid="{00000000-0005-0000-0000-00005A280000}"/>
    <cellStyle name="Normal 57 4 5 3 3" xfId="25431" xr:uid="{00000000-0005-0000-0000-000057630000}"/>
    <cellStyle name="Normal 57 4 5 5" xfId="20418" xr:uid="{00000000-0005-0000-0000-0000C24F0000}"/>
    <cellStyle name="Normal 57 4 6" xfId="12008" xr:uid="{00000000-0005-0000-0000-0000E82E0000}"/>
    <cellStyle name="Normal 57 4 6 3" xfId="27106" xr:uid="{00000000-0005-0000-0000-0000E2690000}"/>
    <cellStyle name="Normal 57 4 7" xfId="6987" xr:uid="{00000000-0005-0000-0000-00004B1B0000}"/>
    <cellStyle name="Normal 57 4 7 3" xfId="22089" xr:uid="{00000000-0005-0000-0000-000049560000}"/>
    <cellStyle name="Normal 57 4 9" xfId="17076" xr:uid="{00000000-0005-0000-0000-0000B4420000}"/>
    <cellStyle name="Normal 57 5" xfId="2121" xr:uid="{00000000-0005-0000-0000-000049080000}"/>
    <cellStyle name="Normal 57 5 2" xfId="2962" xr:uid="{00000000-0005-0000-0000-0000920B0000}"/>
    <cellStyle name="Normal 57 5 2 2" xfId="4652" xr:uid="{00000000-0005-0000-0000-00002C120000}"/>
    <cellStyle name="Normal 57 5 2 2 2" xfId="14725" xr:uid="{00000000-0005-0000-0000-000085390000}"/>
    <cellStyle name="Normal 57 5 2 2 2 3" xfId="29823" xr:uid="{00000000-0005-0000-0000-00007F740000}"/>
    <cellStyle name="Normal 57 5 2 2 3" xfId="9705" xr:uid="{00000000-0005-0000-0000-0000E9250000}"/>
    <cellStyle name="Normal 57 5 2 2 3 3" xfId="24806" xr:uid="{00000000-0005-0000-0000-0000E6600000}"/>
    <cellStyle name="Normal 57 5 2 2 5" xfId="19793" xr:uid="{00000000-0005-0000-0000-0000514D0000}"/>
    <cellStyle name="Normal 57 5 2 3" xfId="6344" xr:uid="{00000000-0005-0000-0000-0000C8180000}"/>
    <cellStyle name="Normal 57 5 2 3 2" xfId="16396" xr:uid="{00000000-0005-0000-0000-00000C400000}"/>
    <cellStyle name="Normal 57 5 2 3 3" xfId="11376" xr:uid="{00000000-0005-0000-0000-0000702C0000}"/>
    <cellStyle name="Normal 57 5 2 3 3 3" xfId="26477" xr:uid="{00000000-0005-0000-0000-00006D670000}"/>
    <cellStyle name="Normal 57 5 2 3 5" xfId="21464" xr:uid="{00000000-0005-0000-0000-0000D8530000}"/>
    <cellStyle name="Normal 57 5 2 4" xfId="13054" xr:uid="{00000000-0005-0000-0000-0000FE320000}"/>
    <cellStyle name="Normal 57 5 2 4 3" xfId="28152" xr:uid="{00000000-0005-0000-0000-0000F86D0000}"/>
    <cellStyle name="Normal 57 5 2 5" xfId="8033" xr:uid="{00000000-0005-0000-0000-0000611F0000}"/>
    <cellStyle name="Normal 57 5 2 5 3" xfId="23135" xr:uid="{00000000-0005-0000-0000-00005F5A0000}"/>
    <cellStyle name="Normal 57 5 2 7" xfId="18122" xr:uid="{00000000-0005-0000-0000-0000CA460000}"/>
    <cellStyle name="Normal 57 5 3" xfId="3815" xr:uid="{00000000-0005-0000-0000-0000E70E0000}"/>
    <cellStyle name="Normal 57 5 3 2" xfId="13889" xr:uid="{00000000-0005-0000-0000-000041360000}"/>
    <cellStyle name="Normal 57 5 3 2 3" xfId="28987" xr:uid="{00000000-0005-0000-0000-00003B710000}"/>
    <cellStyle name="Normal 57 5 3 3" xfId="8869" xr:uid="{00000000-0005-0000-0000-0000A5220000}"/>
    <cellStyle name="Normal 57 5 3 3 3" xfId="23970" xr:uid="{00000000-0005-0000-0000-0000A25D0000}"/>
    <cellStyle name="Normal 57 5 3 5" xfId="18957" xr:uid="{00000000-0005-0000-0000-00000D4A0000}"/>
    <cellStyle name="Normal 57 5 4" xfId="5508" xr:uid="{00000000-0005-0000-0000-000084150000}"/>
    <cellStyle name="Normal 57 5 4 2" xfId="15560" xr:uid="{00000000-0005-0000-0000-0000C83C0000}"/>
    <cellStyle name="Normal 57 5 4 2 3" xfId="30658" xr:uid="{00000000-0005-0000-0000-0000C2770000}"/>
    <cellStyle name="Normal 57 5 4 3" xfId="10540" xr:uid="{00000000-0005-0000-0000-00002C290000}"/>
    <cellStyle name="Normal 57 5 4 3 3" xfId="25641" xr:uid="{00000000-0005-0000-0000-000029640000}"/>
    <cellStyle name="Normal 57 5 4 5" xfId="20628" xr:uid="{00000000-0005-0000-0000-000094500000}"/>
    <cellStyle name="Normal 57 5 5" xfId="12218" xr:uid="{00000000-0005-0000-0000-0000BA2F0000}"/>
    <cellStyle name="Normal 57 5 5 3" xfId="27316" xr:uid="{00000000-0005-0000-0000-0000B46A0000}"/>
    <cellStyle name="Normal 57 5 6" xfId="7197" xr:uid="{00000000-0005-0000-0000-00001D1C0000}"/>
    <cellStyle name="Normal 57 5 6 3" xfId="22299" xr:uid="{00000000-0005-0000-0000-00001B570000}"/>
    <cellStyle name="Normal 57 5 8" xfId="17286" xr:uid="{00000000-0005-0000-0000-000086430000}"/>
    <cellStyle name="Normal 57 6" xfId="2542" xr:uid="{00000000-0005-0000-0000-0000EE090000}"/>
    <cellStyle name="Normal 57 6 2" xfId="4234" xr:uid="{00000000-0005-0000-0000-00008A100000}"/>
    <cellStyle name="Normal 57 6 2 2" xfId="14307" xr:uid="{00000000-0005-0000-0000-0000E3370000}"/>
    <cellStyle name="Normal 57 6 2 2 3" xfId="29405" xr:uid="{00000000-0005-0000-0000-0000DD720000}"/>
    <cellStyle name="Normal 57 6 2 3" xfId="9287" xr:uid="{00000000-0005-0000-0000-000047240000}"/>
    <cellStyle name="Normal 57 6 2 3 3" xfId="24388" xr:uid="{00000000-0005-0000-0000-0000445F0000}"/>
    <cellStyle name="Normal 57 6 2 5" xfId="19375" xr:uid="{00000000-0005-0000-0000-0000AF4B0000}"/>
    <cellStyle name="Normal 57 6 3" xfId="5926" xr:uid="{00000000-0005-0000-0000-000026170000}"/>
    <cellStyle name="Normal 57 6 3 2" xfId="15978" xr:uid="{00000000-0005-0000-0000-00006A3E0000}"/>
    <cellStyle name="Normal 57 6 3 3" xfId="10958" xr:uid="{00000000-0005-0000-0000-0000CE2A0000}"/>
    <cellStyle name="Normal 57 6 3 3 3" xfId="26059" xr:uid="{00000000-0005-0000-0000-0000CB650000}"/>
    <cellStyle name="Normal 57 6 3 5" xfId="21046" xr:uid="{00000000-0005-0000-0000-000036520000}"/>
    <cellStyle name="Normal 57 6 4" xfId="12636" xr:uid="{00000000-0005-0000-0000-00005C310000}"/>
    <cellStyle name="Normal 57 6 4 3" xfId="27734" xr:uid="{00000000-0005-0000-0000-0000566C0000}"/>
    <cellStyle name="Normal 57 6 5" xfId="7615" xr:uid="{00000000-0005-0000-0000-0000BF1D0000}"/>
    <cellStyle name="Normal 57 6 5 3" xfId="22717" xr:uid="{00000000-0005-0000-0000-0000BD580000}"/>
    <cellStyle name="Normal 57 6 7" xfId="17704" xr:uid="{00000000-0005-0000-0000-000028450000}"/>
    <cellStyle name="Normal 57 7" xfId="3393" xr:uid="{00000000-0005-0000-0000-0000410D0000}"/>
    <cellStyle name="Normal 57 7 2" xfId="13471" xr:uid="{00000000-0005-0000-0000-00009F340000}"/>
    <cellStyle name="Normal 57 7 2 3" xfId="28569" xr:uid="{00000000-0005-0000-0000-0000996F0000}"/>
    <cellStyle name="Normal 57 7 3" xfId="8451" xr:uid="{00000000-0005-0000-0000-000003210000}"/>
    <cellStyle name="Normal 57 7 3 3" xfId="23552" xr:uid="{00000000-0005-0000-0000-0000005C0000}"/>
    <cellStyle name="Normal 57 7 5" xfId="18539" xr:uid="{00000000-0005-0000-0000-00006B480000}"/>
    <cellStyle name="Normal 57 8" xfId="5087" xr:uid="{00000000-0005-0000-0000-0000DF130000}"/>
    <cellStyle name="Normal 57 8 2" xfId="15142" xr:uid="{00000000-0005-0000-0000-0000263B0000}"/>
    <cellStyle name="Normal 57 8 2 3" xfId="30240" xr:uid="{00000000-0005-0000-0000-000020760000}"/>
    <cellStyle name="Normal 57 8 3" xfId="10122" xr:uid="{00000000-0005-0000-0000-00008A270000}"/>
    <cellStyle name="Normal 57 8 3 3" xfId="25223" xr:uid="{00000000-0005-0000-0000-000087620000}"/>
    <cellStyle name="Normal 57 8 5" xfId="20210" xr:uid="{00000000-0005-0000-0000-0000F24E0000}"/>
    <cellStyle name="Normal 57 9" xfId="11798" xr:uid="{00000000-0005-0000-0000-0000162E0000}"/>
    <cellStyle name="Normal 57 9 3" xfId="26898" xr:uid="{00000000-0005-0000-0000-000012690000}"/>
    <cellStyle name="Normal 58" xfId="1459" xr:uid="{00000000-0005-0000-0000-0000B3050000}"/>
    <cellStyle name="Normal 59" xfId="1460" xr:uid="{00000000-0005-0000-0000-0000B4050000}"/>
    <cellStyle name="Normal 6" xfId="132" xr:uid="{00000000-0005-0000-0000-000084000000}"/>
    <cellStyle name="Normal 6 11" xfId="973" xr:uid="{00000000-0005-0000-0000-0000CD030000}"/>
    <cellStyle name="Normal 6 12" xfId="412" xr:uid="{00000000-0005-0000-0000-00009C010000}"/>
    <cellStyle name="Normal 6 2" xfId="658" xr:uid="{00000000-0005-0000-0000-000092020000}"/>
    <cellStyle name="Normal 6 2 10" xfId="2091" xr:uid="{00000000-0005-0000-0000-00002B080000}"/>
    <cellStyle name="Normal 6 2 10 2" xfId="2932" xr:uid="{00000000-0005-0000-0000-0000740B0000}"/>
    <cellStyle name="Normal 6 2 10 2 2" xfId="4622" xr:uid="{00000000-0005-0000-0000-00000E120000}"/>
    <cellStyle name="Normal 6 2 10 2 2 2" xfId="14695" xr:uid="{00000000-0005-0000-0000-000067390000}"/>
    <cellStyle name="Normal 6 2 10 2 2 2 3" xfId="29793" xr:uid="{00000000-0005-0000-0000-000061740000}"/>
    <cellStyle name="Normal 6 2 10 2 2 3" xfId="9675" xr:uid="{00000000-0005-0000-0000-0000CB250000}"/>
    <cellStyle name="Normal 6 2 10 2 2 3 3" xfId="24776" xr:uid="{00000000-0005-0000-0000-0000C8600000}"/>
    <cellStyle name="Normal 6 2 10 2 2 5" xfId="19763" xr:uid="{00000000-0005-0000-0000-0000334D0000}"/>
    <cellStyle name="Normal 6 2 10 2 3" xfId="6314" xr:uid="{00000000-0005-0000-0000-0000AA180000}"/>
    <cellStyle name="Normal 6 2 10 2 3 2" xfId="16366" xr:uid="{00000000-0005-0000-0000-0000EE3F0000}"/>
    <cellStyle name="Normal 6 2 10 2 3 3" xfId="11346" xr:uid="{00000000-0005-0000-0000-0000522C0000}"/>
    <cellStyle name="Normal 6 2 10 2 3 3 3" xfId="26447" xr:uid="{00000000-0005-0000-0000-00004F670000}"/>
    <cellStyle name="Normal 6 2 10 2 3 5" xfId="21434" xr:uid="{00000000-0005-0000-0000-0000BA530000}"/>
    <cellStyle name="Normal 6 2 10 2 4" xfId="13024" xr:uid="{00000000-0005-0000-0000-0000E0320000}"/>
    <cellStyle name="Normal 6 2 10 2 4 3" xfId="28122" xr:uid="{00000000-0005-0000-0000-0000DA6D0000}"/>
    <cellStyle name="Normal 6 2 10 2 5" xfId="8003" xr:uid="{00000000-0005-0000-0000-0000431F0000}"/>
    <cellStyle name="Normal 6 2 10 2 5 3" xfId="23105" xr:uid="{00000000-0005-0000-0000-0000415A0000}"/>
    <cellStyle name="Normal 6 2 10 2 7" xfId="18092" xr:uid="{00000000-0005-0000-0000-0000AC460000}"/>
    <cellStyle name="Normal 6 2 10 3" xfId="3785" xr:uid="{00000000-0005-0000-0000-0000C90E0000}"/>
    <cellStyle name="Normal 6 2 10 3 2" xfId="13859" xr:uid="{00000000-0005-0000-0000-000023360000}"/>
    <cellStyle name="Normal 6 2 10 3 2 3" xfId="28957" xr:uid="{00000000-0005-0000-0000-00001D710000}"/>
    <cellStyle name="Normal 6 2 10 3 3" xfId="8839" xr:uid="{00000000-0005-0000-0000-000087220000}"/>
    <cellStyle name="Normal 6 2 10 3 3 3" xfId="23940" xr:uid="{00000000-0005-0000-0000-0000845D0000}"/>
    <cellStyle name="Normal 6 2 10 3 5" xfId="18927" xr:uid="{00000000-0005-0000-0000-0000EF490000}"/>
    <cellStyle name="Normal 6 2 10 4" xfId="5478" xr:uid="{00000000-0005-0000-0000-000066150000}"/>
    <cellStyle name="Normal 6 2 10 4 2" xfId="15530" xr:uid="{00000000-0005-0000-0000-0000AA3C0000}"/>
    <cellStyle name="Normal 6 2 10 4 2 3" xfId="30628" xr:uid="{00000000-0005-0000-0000-0000A4770000}"/>
    <cellStyle name="Normal 6 2 10 4 3" xfId="10510" xr:uid="{00000000-0005-0000-0000-00000E290000}"/>
    <cellStyle name="Normal 6 2 10 4 3 3" xfId="25611" xr:uid="{00000000-0005-0000-0000-00000B640000}"/>
    <cellStyle name="Normal 6 2 10 4 5" xfId="20598" xr:uid="{00000000-0005-0000-0000-000076500000}"/>
    <cellStyle name="Normal 6 2 10 5" xfId="12188" xr:uid="{00000000-0005-0000-0000-00009C2F0000}"/>
    <cellStyle name="Normal 6 2 10 5 3" xfId="27286" xr:uid="{00000000-0005-0000-0000-0000966A0000}"/>
    <cellStyle name="Normal 6 2 10 6" xfId="7167" xr:uid="{00000000-0005-0000-0000-0000FF1B0000}"/>
    <cellStyle name="Normal 6 2 10 6 3" xfId="22269" xr:uid="{00000000-0005-0000-0000-0000FD560000}"/>
    <cellStyle name="Normal 6 2 10 8" xfId="17256" xr:uid="{00000000-0005-0000-0000-000068430000}"/>
    <cellStyle name="Normal 6 2 11" xfId="2512" xr:uid="{00000000-0005-0000-0000-0000D0090000}"/>
    <cellStyle name="Normal 6 2 11 2" xfId="4204" xr:uid="{00000000-0005-0000-0000-00006C100000}"/>
    <cellStyle name="Normal 6 2 11 2 2" xfId="14277" xr:uid="{00000000-0005-0000-0000-0000C5370000}"/>
    <cellStyle name="Normal 6 2 11 2 2 3" xfId="29375" xr:uid="{00000000-0005-0000-0000-0000BF720000}"/>
    <cellStyle name="Normal 6 2 11 2 3" xfId="9257" xr:uid="{00000000-0005-0000-0000-000029240000}"/>
    <cellStyle name="Normal 6 2 11 2 3 3" xfId="24358" xr:uid="{00000000-0005-0000-0000-0000265F0000}"/>
    <cellStyle name="Normal 6 2 11 2 5" xfId="19345" xr:uid="{00000000-0005-0000-0000-0000914B0000}"/>
    <cellStyle name="Normal 6 2 11 3" xfId="5896" xr:uid="{00000000-0005-0000-0000-000008170000}"/>
    <cellStyle name="Normal 6 2 11 3 2" xfId="15948" xr:uid="{00000000-0005-0000-0000-00004C3E0000}"/>
    <cellStyle name="Normal 6 2 11 3 3" xfId="10928" xr:uid="{00000000-0005-0000-0000-0000B02A0000}"/>
    <cellStyle name="Normal 6 2 11 3 3 3" xfId="26029" xr:uid="{00000000-0005-0000-0000-0000AD650000}"/>
    <cellStyle name="Normal 6 2 11 3 5" xfId="21016" xr:uid="{00000000-0005-0000-0000-000018520000}"/>
    <cellStyle name="Normal 6 2 11 4" xfId="12606" xr:uid="{00000000-0005-0000-0000-00003E310000}"/>
    <cellStyle name="Normal 6 2 11 4 3" xfId="27704" xr:uid="{00000000-0005-0000-0000-0000386C0000}"/>
    <cellStyle name="Normal 6 2 11 5" xfId="7585" xr:uid="{00000000-0005-0000-0000-0000A11D0000}"/>
    <cellStyle name="Normal 6 2 11 5 3" xfId="22687" xr:uid="{00000000-0005-0000-0000-00009F580000}"/>
    <cellStyle name="Normal 6 2 11 7" xfId="17674" xr:uid="{00000000-0005-0000-0000-00000A450000}"/>
    <cellStyle name="Normal 6 2 12" xfId="3361" xr:uid="{00000000-0005-0000-0000-0000210D0000}"/>
    <cellStyle name="Normal 6 2 12 2" xfId="13441" xr:uid="{00000000-0005-0000-0000-000081340000}"/>
    <cellStyle name="Normal 6 2 12 2 3" xfId="28539" xr:uid="{00000000-0005-0000-0000-00007B6F0000}"/>
    <cellStyle name="Normal 6 2 12 3" xfId="8421" xr:uid="{00000000-0005-0000-0000-0000E5200000}"/>
    <cellStyle name="Normal 6 2 12 3 3" xfId="23522" xr:uid="{00000000-0005-0000-0000-0000E25B0000}"/>
    <cellStyle name="Normal 6 2 12 5" xfId="18509" xr:uid="{00000000-0005-0000-0000-00004D480000}"/>
    <cellStyle name="Normal 6 2 13" xfId="5056" xr:uid="{00000000-0005-0000-0000-0000C0130000}"/>
    <cellStyle name="Normal 6 2 13 2" xfId="15112" xr:uid="{00000000-0005-0000-0000-0000083B0000}"/>
    <cellStyle name="Normal 6 2 13 2 3" xfId="30210" xr:uid="{00000000-0005-0000-0000-000002760000}"/>
    <cellStyle name="Normal 6 2 13 3" xfId="10092" xr:uid="{00000000-0005-0000-0000-00006C270000}"/>
    <cellStyle name="Normal 6 2 13 3 3" xfId="25193" xr:uid="{00000000-0005-0000-0000-000069620000}"/>
    <cellStyle name="Normal 6 2 13 5" xfId="20180" xr:uid="{00000000-0005-0000-0000-0000D44E0000}"/>
    <cellStyle name="Normal 6 2 14" xfId="11768" xr:uid="{00000000-0005-0000-0000-0000F82D0000}"/>
    <cellStyle name="Normal 6 2 14 3" xfId="26868" xr:uid="{00000000-0005-0000-0000-0000F4680000}"/>
    <cellStyle name="Normal 6 2 15" xfId="6746" xr:uid="{00000000-0005-0000-0000-00005A1A0000}"/>
    <cellStyle name="Normal 6 2 15 3" xfId="21851" xr:uid="{00000000-0005-0000-0000-00005B550000}"/>
    <cellStyle name="Normal 6 2 17" xfId="16836" xr:uid="{00000000-0005-0000-0000-0000C4410000}"/>
    <cellStyle name="Normal 6 2 18" xfId="1162" xr:uid="{00000000-0005-0000-0000-00008A040000}"/>
    <cellStyle name="Normal 6 2 2" xfId="662" xr:uid="{00000000-0005-0000-0000-000096020000}"/>
    <cellStyle name="Normal 6 2 2 2" xfId="715" xr:uid="{00000000-0005-0000-0000-0000CB020000}"/>
    <cellStyle name="Normal 6 2 2 2 2" xfId="736" xr:uid="{00000000-0005-0000-0000-0000E0020000}"/>
    <cellStyle name="Normal 6 2 2 2 2 2" xfId="15105" xr:uid="{00000000-0005-0000-0000-0000013B0000}"/>
    <cellStyle name="Normal 6 2 2 2 2 2 3" xfId="30203" xr:uid="{00000000-0005-0000-0000-0000FB750000}"/>
    <cellStyle name="Normal 6 2 2 2 2 3" xfId="10085" xr:uid="{00000000-0005-0000-0000-000065270000}"/>
    <cellStyle name="Normal 6 2 2 2 2 3 3" xfId="25186" xr:uid="{00000000-0005-0000-0000-000062620000}"/>
    <cellStyle name="Normal 6 2 2 2 2 5" xfId="20173" xr:uid="{00000000-0005-0000-0000-0000CD4E0000}"/>
    <cellStyle name="Normal 6 2 2 2 2 6" xfId="5033" xr:uid="{00000000-0005-0000-0000-0000A9130000}"/>
    <cellStyle name="Normal 6 2 2 2 3" xfId="757" xr:uid="{00000000-0005-0000-0000-0000F5020000}"/>
    <cellStyle name="Normal 6 2 2 2 3 2" xfId="16776" xr:uid="{00000000-0005-0000-0000-000088410000}"/>
    <cellStyle name="Normal 6 2 2 2 3 3" xfId="11756" xr:uid="{00000000-0005-0000-0000-0000EC2D0000}"/>
    <cellStyle name="Normal 6 2 2 2 3 3 3" xfId="26857" xr:uid="{00000000-0005-0000-0000-0000E9680000}"/>
    <cellStyle name="Normal 6 2 2 2 3 5" xfId="21844" xr:uid="{00000000-0005-0000-0000-000054550000}"/>
    <cellStyle name="Normal 6 2 2 2 3 6" xfId="6724" xr:uid="{00000000-0005-0000-0000-0000441A0000}"/>
    <cellStyle name="Normal 6 2 2 2 4" xfId="13434" xr:uid="{00000000-0005-0000-0000-00007A340000}"/>
    <cellStyle name="Normal 6 2 2 2 4 3" xfId="28532" xr:uid="{00000000-0005-0000-0000-0000746F0000}"/>
    <cellStyle name="Normal 6 2 2 2 5" xfId="8413" xr:uid="{00000000-0005-0000-0000-0000DD200000}"/>
    <cellStyle name="Normal 6 2 2 2 5 3" xfId="23515" xr:uid="{00000000-0005-0000-0000-0000DB5B0000}"/>
    <cellStyle name="Normal 6 2 2 2 7" xfId="18502" xr:uid="{00000000-0005-0000-0000-000046480000}"/>
    <cellStyle name="Normal 6 2 2 2 8" xfId="3343" xr:uid="{00000000-0005-0000-0000-00000F0D0000}"/>
    <cellStyle name="Normal 6 2 2 3" xfId="727" xr:uid="{00000000-0005-0000-0000-0000D7020000}"/>
    <cellStyle name="Normal 6 2 2 4" xfId="748" xr:uid="{00000000-0005-0000-0000-0000EC020000}"/>
    <cellStyle name="Normal 6 2 2 5" xfId="1462" xr:uid="{00000000-0005-0000-0000-0000B6050000}"/>
    <cellStyle name="Normal 6 2 3" xfId="711" xr:uid="{00000000-0005-0000-0000-0000C7020000}"/>
    <cellStyle name="Normal 6 2 3 10" xfId="6778" xr:uid="{00000000-0005-0000-0000-00007A1A0000}"/>
    <cellStyle name="Normal 6 2 3 10 3" xfId="21882" xr:uid="{00000000-0005-0000-0000-00007A550000}"/>
    <cellStyle name="Normal 6 2 3 12" xfId="16867" xr:uid="{00000000-0005-0000-0000-0000E3410000}"/>
    <cellStyle name="Normal 6 2 3 13" xfId="1463" xr:uid="{00000000-0005-0000-0000-0000B7050000}"/>
    <cellStyle name="Normal 6 2 3 2" xfId="732" xr:uid="{00000000-0005-0000-0000-0000DC020000}"/>
    <cellStyle name="Normal 6 2 3 2 11" xfId="16921" xr:uid="{00000000-0005-0000-0000-000019420000}"/>
    <cellStyle name="Normal 6 2 3 2 12" xfId="1742" xr:uid="{00000000-0005-0000-0000-0000CE060000}"/>
    <cellStyle name="Normal 6 2 3 2 2" xfId="1850" xr:uid="{00000000-0005-0000-0000-00003A070000}"/>
    <cellStyle name="Normal 6 2 3 2 2 10" xfId="17025" xr:uid="{00000000-0005-0000-0000-000081420000}"/>
    <cellStyle name="Normal 6 2 3 2 2 2" xfId="2067" xr:uid="{00000000-0005-0000-0000-000013080000}"/>
    <cellStyle name="Normal 6 2 3 2 2 2 2" xfId="2488" xr:uid="{00000000-0005-0000-0000-0000B8090000}"/>
    <cellStyle name="Normal 6 2 3 2 2 2 2 2" xfId="3327" xr:uid="{00000000-0005-0000-0000-0000FF0C0000}"/>
    <cellStyle name="Normal 6 2 3 2 2 2 2 2 2" xfId="5017" xr:uid="{00000000-0005-0000-0000-000099130000}"/>
    <cellStyle name="Normal 6 2 3 2 2 2 2 2 2 2" xfId="15090" xr:uid="{00000000-0005-0000-0000-0000F23A0000}"/>
    <cellStyle name="Normal 6 2 3 2 2 2 2 2 2 2 3" xfId="30188" xr:uid="{00000000-0005-0000-0000-0000EC750000}"/>
    <cellStyle name="Normal 6 2 3 2 2 2 2 2 2 3" xfId="10070" xr:uid="{00000000-0005-0000-0000-000056270000}"/>
    <cellStyle name="Normal 6 2 3 2 2 2 2 2 2 3 3" xfId="25171" xr:uid="{00000000-0005-0000-0000-000053620000}"/>
    <cellStyle name="Normal 6 2 3 2 2 2 2 2 2 5" xfId="20158" xr:uid="{00000000-0005-0000-0000-0000BE4E0000}"/>
    <cellStyle name="Normal 6 2 3 2 2 2 2 2 3" xfId="6709" xr:uid="{00000000-0005-0000-0000-0000351A0000}"/>
    <cellStyle name="Normal 6 2 3 2 2 2 2 2 3 2" xfId="16761" xr:uid="{00000000-0005-0000-0000-000079410000}"/>
    <cellStyle name="Normal 6 2 3 2 2 2 2 2 3 3" xfId="11741" xr:uid="{00000000-0005-0000-0000-0000DD2D0000}"/>
    <cellStyle name="Normal 6 2 3 2 2 2 2 2 3 3 3" xfId="26842" xr:uid="{00000000-0005-0000-0000-0000DA680000}"/>
    <cellStyle name="Normal 6 2 3 2 2 2 2 2 3 5" xfId="21829" xr:uid="{00000000-0005-0000-0000-000045550000}"/>
    <cellStyle name="Normal 6 2 3 2 2 2 2 2 4" xfId="13419" xr:uid="{00000000-0005-0000-0000-00006B340000}"/>
    <cellStyle name="Normal 6 2 3 2 2 2 2 2 4 3" xfId="28517" xr:uid="{00000000-0005-0000-0000-0000656F0000}"/>
    <cellStyle name="Normal 6 2 3 2 2 2 2 2 5" xfId="8398" xr:uid="{00000000-0005-0000-0000-0000CE200000}"/>
    <cellStyle name="Normal 6 2 3 2 2 2 2 2 5 3" xfId="23500" xr:uid="{00000000-0005-0000-0000-0000CC5B0000}"/>
    <cellStyle name="Normal 6 2 3 2 2 2 2 2 7" xfId="18487" xr:uid="{00000000-0005-0000-0000-000037480000}"/>
    <cellStyle name="Normal 6 2 3 2 2 2 2 3" xfId="4180" xr:uid="{00000000-0005-0000-0000-000054100000}"/>
    <cellStyle name="Normal 6 2 3 2 2 2 2 3 2" xfId="14254" xr:uid="{00000000-0005-0000-0000-0000AE370000}"/>
    <cellStyle name="Normal 6 2 3 2 2 2 2 3 2 3" xfId="29352" xr:uid="{00000000-0005-0000-0000-0000A8720000}"/>
    <cellStyle name="Normal 6 2 3 2 2 2 2 3 3" xfId="9234" xr:uid="{00000000-0005-0000-0000-000012240000}"/>
    <cellStyle name="Normal 6 2 3 2 2 2 2 3 3 3" xfId="24335" xr:uid="{00000000-0005-0000-0000-00000F5F0000}"/>
    <cellStyle name="Normal 6 2 3 2 2 2 2 3 5" xfId="19322" xr:uid="{00000000-0005-0000-0000-00007A4B0000}"/>
    <cellStyle name="Normal 6 2 3 2 2 2 2 4" xfId="5873" xr:uid="{00000000-0005-0000-0000-0000F1160000}"/>
    <cellStyle name="Normal 6 2 3 2 2 2 2 4 2" xfId="15925" xr:uid="{00000000-0005-0000-0000-0000353E0000}"/>
    <cellStyle name="Normal 6 2 3 2 2 2 2 4 3" xfId="10905" xr:uid="{00000000-0005-0000-0000-0000992A0000}"/>
    <cellStyle name="Normal 6 2 3 2 2 2 2 4 3 3" xfId="26006" xr:uid="{00000000-0005-0000-0000-000096650000}"/>
    <cellStyle name="Normal 6 2 3 2 2 2 2 4 5" xfId="20993" xr:uid="{00000000-0005-0000-0000-000001520000}"/>
    <cellStyle name="Normal 6 2 3 2 2 2 2 5" xfId="12583" xr:uid="{00000000-0005-0000-0000-000027310000}"/>
    <cellStyle name="Normal 6 2 3 2 2 2 2 5 3" xfId="27681" xr:uid="{00000000-0005-0000-0000-0000216C0000}"/>
    <cellStyle name="Normal 6 2 3 2 2 2 2 6" xfId="7562" xr:uid="{00000000-0005-0000-0000-00008A1D0000}"/>
    <cellStyle name="Normal 6 2 3 2 2 2 2 6 3" xfId="22664" xr:uid="{00000000-0005-0000-0000-000088580000}"/>
    <cellStyle name="Normal 6 2 3 2 2 2 2 8" xfId="17651" xr:uid="{00000000-0005-0000-0000-0000F3440000}"/>
    <cellStyle name="Normal 6 2 3 2 2 2 3" xfId="2909" xr:uid="{00000000-0005-0000-0000-00005D0B0000}"/>
    <cellStyle name="Normal 6 2 3 2 2 2 3 2" xfId="4599" xr:uid="{00000000-0005-0000-0000-0000F7110000}"/>
    <cellStyle name="Normal 6 2 3 2 2 2 3 2 2" xfId="14672" xr:uid="{00000000-0005-0000-0000-000050390000}"/>
    <cellStyle name="Normal 6 2 3 2 2 2 3 2 2 3" xfId="29770" xr:uid="{00000000-0005-0000-0000-00004A740000}"/>
    <cellStyle name="Normal 6 2 3 2 2 2 3 2 3" xfId="9652" xr:uid="{00000000-0005-0000-0000-0000B4250000}"/>
    <cellStyle name="Normal 6 2 3 2 2 2 3 2 3 3" xfId="24753" xr:uid="{00000000-0005-0000-0000-0000B1600000}"/>
    <cellStyle name="Normal 6 2 3 2 2 2 3 2 5" xfId="19740" xr:uid="{00000000-0005-0000-0000-00001C4D0000}"/>
    <cellStyle name="Normal 6 2 3 2 2 2 3 3" xfId="6291" xr:uid="{00000000-0005-0000-0000-000093180000}"/>
    <cellStyle name="Normal 6 2 3 2 2 2 3 3 2" xfId="16343" xr:uid="{00000000-0005-0000-0000-0000D73F0000}"/>
    <cellStyle name="Normal 6 2 3 2 2 2 3 3 3" xfId="11323" xr:uid="{00000000-0005-0000-0000-00003B2C0000}"/>
    <cellStyle name="Normal 6 2 3 2 2 2 3 3 3 3" xfId="26424" xr:uid="{00000000-0005-0000-0000-000038670000}"/>
    <cellStyle name="Normal 6 2 3 2 2 2 3 3 5" xfId="21411" xr:uid="{00000000-0005-0000-0000-0000A3530000}"/>
    <cellStyle name="Normal 6 2 3 2 2 2 3 4" xfId="13001" xr:uid="{00000000-0005-0000-0000-0000C9320000}"/>
    <cellStyle name="Normal 6 2 3 2 2 2 3 4 3" xfId="28099" xr:uid="{00000000-0005-0000-0000-0000C36D0000}"/>
    <cellStyle name="Normal 6 2 3 2 2 2 3 5" xfId="7980" xr:uid="{00000000-0005-0000-0000-00002C1F0000}"/>
    <cellStyle name="Normal 6 2 3 2 2 2 3 5 3" xfId="23082" xr:uid="{00000000-0005-0000-0000-00002A5A0000}"/>
    <cellStyle name="Normal 6 2 3 2 2 2 3 7" xfId="18069" xr:uid="{00000000-0005-0000-0000-000095460000}"/>
    <cellStyle name="Normal 6 2 3 2 2 2 4" xfId="3762" xr:uid="{00000000-0005-0000-0000-0000B20E0000}"/>
    <cellStyle name="Normal 6 2 3 2 2 2 4 2" xfId="13836" xr:uid="{00000000-0005-0000-0000-00000C360000}"/>
    <cellStyle name="Normal 6 2 3 2 2 2 4 2 3" xfId="28934" xr:uid="{00000000-0005-0000-0000-000006710000}"/>
    <cellStyle name="Normal 6 2 3 2 2 2 4 3" xfId="8816" xr:uid="{00000000-0005-0000-0000-000070220000}"/>
    <cellStyle name="Normal 6 2 3 2 2 2 4 3 3" xfId="23917" xr:uid="{00000000-0005-0000-0000-00006D5D0000}"/>
    <cellStyle name="Normal 6 2 3 2 2 2 4 5" xfId="18904" xr:uid="{00000000-0005-0000-0000-0000D8490000}"/>
    <cellStyle name="Normal 6 2 3 2 2 2 5" xfId="5455" xr:uid="{00000000-0005-0000-0000-00004F150000}"/>
    <cellStyle name="Normal 6 2 3 2 2 2 5 2" xfId="15507" xr:uid="{00000000-0005-0000-0000-0000933C0000}"/>
    <cellStyle name="Normal 6 2 3 2 2 2 5 2 3" xfId="30605" xr:uid="{00000000-0005-0000-0000-00008D770000}"/>
    <cellStyle name="Normal 6 2 3 2 2 2 5 3" xfId="10487" xr:uid="{00000000-0005-0000-0000-0000F7280000}"/>
    <cellStyle name="Normal 6 2 3 2 2 2 5 3 3" xfId="25588" xr:uid="{00000000-0005-0000-0000-0000F4630000}"/>
    <cellStyle name="Normal 6 2 3 2 2 2 5 5" xfId="20575" xr:uid="{00000000-0005-0000-0000-00005F500000}"/>
    <cellStyle name="Normal 6 2 3 2 2 2 6" xfId="12165" xr:uid="{00000000-0005-0000-0000-0000852F0000}"/>
    <cellStyle name="Normal 6 2 3 2 2 2 6 3" xfId="27263" xr:uid="{00000000-0005-0000-0000-00007F6A0000}"/>
    <cellStyle name="Normal 6 2 3 2 2 2 7" xfId="7144" xr:uid="{00000000-0005-0000-0000-0000E81B0000}"/>
    <cellStyle name="Normal 6 2 3 2 2 2 7 3" xfId="22246" xr:uid="{00000000-0005-0000-0000-0000E6560000}"/>
    <cellStyle name="Normal 6 2 3 2 2 2 9" xfId="17233" xr:uid="{00000000-0005-0000-0000-000051430000}"/>
    <cellStyle name="Normal 6 2 3 2 2 3" xfId="2280" xr:uid="{00000000-0005-0000-0000-0000E8080000}"/>
    <cellStyle name="Normal 6 2 3 2 2 3 2" xfId="3119" xr:uid="{00000000-0005-0000-0000-00002F0C0000}"/>
    <cellStyle name="Normal 6 2 3 2 2 3 2 2" xfId="4809" xr:uid="{00000000-0005-0000-0000-0000C9120000}"/>
    <cellStyle name="Normal 6 2 3 2 2 3 2 2 2" xfId="14882" xr:uid="{00000000-0005-0000-0000-0000223A0000}"/>
    <cellStyle name="Normal 6 2 3 2 2 3 2 2 2 3" xfId="29980" xr:uid="{00000000-0005-0000-0000-00001C750000}"/>
    <cellStyle name="Normal 6 2 3 2 2 3 2 2 3" xfId="9862" xr:uid="{00000000-0005-0000-0000-000086260000}"/>
    <cellStyle name="Normal 6 2 3 2 2 3 2 2 3 3" xfId="24963" xr:uid="{00000000-0005-0000-0000-000083610000}"/>
    <cellStyle name="Normal 6 2 3 2 2 3 2 2 5" xfId="19950" xr:uid="{00000000-0005-0000-0000-0000EE4D0000}"/>
    <cellStyle name="Normal 6 2 3 2 2 3 2 3" xfId="6501" xr:uid="{00000000-0005-0000-0000-000065190000}"/>
    <cellStyle name="Normal 6 2 3 2 2 3 2 3 2" xfId="16553" xr:uid="{00000000-0005-0000-0000-0000A9400000}"/>
    <cellStyle name="Normal 6 2 3 2 2 3 2 3 3" xfId="11533" xr:uid="{00000000-0005-0000-0000-00000D2D0000}"/>
    <cellStyle name="Normal 6 2 3 2 2 3 2 3 3 3" xfId="26634" xr:uid="{00000000-0005-0000-0000-00000A680000}"/>
    <cellStyle name="Normal 6 2 3 2 2 3 2 3 5" xfId="21621" xr:uid="{00000000-0005-0000-0000-000075540000}"/>
    <cellStyle name="Normal 6 2 3 2 2 3 2 4" xfId="13211" xr:uid="{00000000-0005-0000-0000-00009B330000}"/>
    <cellStyle name="Normal 6 2 3 2 2 3 2 4 3" xfId="28309" xr:uid="{00000000-0005-0000-0000-0000956E0000}"/>
    <cellStyle name="Normal 6 2 3 2 2 3 2 5" xfId="8190" xr:uid="{00000000-0005-0000-0000-0000FE1F0000}"/>
    <cellStyle name="Normal 6 2 3 2 2 3 2 5 3" xfId="23292" xr:uid="{00000000-0005-0000-0000-0000FC5A0000}"/>
    <cellStyle name="Normal 6 2 3 2 2 3 2 7" xfId="18279" xr:uid="{00000000-0005-0000-0000-000067470000}"/>
    <cellStyle name="Normal 6 2 3 2 2 3 3" xfId="3972" xr:uid="{00000000-0005-0000-0000-0000840F0000}"/>
    <cellStyle name="Normal 6 2 3 2 2 3 3 2" xfId="14046" xr:uid="{00000000-0005-0000-0000-0000DE360000}"/>
    <cellStyle name="Normal 6 2 3 2 2 3 3 2 3" xfId="29144" xr:uid="{00000000-0005-0000-0000-0000D8710000}"/>
    <cellStyle name="Normal 6 2 3 2 2 3 3 3" xfId="9026" xr:uid="{00000000-0005-0000-0000-000042230000}"/>
    <cellStyle name="Normal 6 2 3 2 2 3 3 3 3" xfId="24127" xr:uid="{00000000-0005-0000-0000-00003F5E0000}"/>
    <cellStyle name="Normal 6 2 3 2 2 3 3 5" xfId="19114" xr:uid="{00000000-0005-0000-0000-0000AA4A0000}"/>
    <cellStyle name="Normal 6 2 3 2 2 3 4" xfId="5665" xr:uid="{00000000-0005-0000-0000-000021160000}"/>
    <cellStyle name="Normal 6 2 3 2 2 3 4 2" xfId="15717" xr:uid="{00000000-0005-0000-0000-0000653D0000}"/>
    <cellStyle name="Normal 6 2 3 2 2 3 4 2 3" xfId="30815" xr:uid="{00000000-0005-0000-0000-00005F780000}"/>
    <cellStyle name="Normal 6 2 3 2 2 3 4 3" xfId="10697" xr:uid="{00000000-0005-0000-0000-0000C9290000}"/>
    <cellStyle name="Normal 6 2 3 2 2 3 4 3 3" xfId="25798" xr:uid="{00000000-0005-0000-0000-0000C6640000}"/>
    <cellStyle name="Normal 6 2 3 2 2 3 4 5" xfId="20785" xr:uid="{00000000-0005-0000-0000-000031510000}"/>
    <cellStyle name="Normal 6 2 3 2 2 3 5" xfId="12375" xr:uid="{00000000-0005-0000-0000-000057300000}"/>
    <cellStyle name="Normal 6 2 3 2 2 3 5 3" xfId="27473" xr:uid="{00000000-0005-0000-0000-0000516B0000}"/>
    <cellStyle name="Normal 6 2 3 2 2 3 6" xfId="7354" xr:uid="{00000000-0005-0000-0000-0000BA1C0000}"/>
    <cellStyle name="Normal 6 2 3 2 2 3 6 3" xfId="22456" xr:uid="{00000000-0005-0000-0000-0000B8570000}"/>
    <cellStyle name="Normal 6 2 3 2 2 3 8" xfId="17443" xr:uid="{00000000-0005-0000-0000-000023440000}"/>
    <cellStyle name="Normal 6 2 3 2 2 4" xfId="2701" xr:uid="{00000000-0005-0000-0000-00008D0A0000}"/>
    <cellStyle name="Normal 6 2 3 2 2 4 2" xfId="4391" xr:uid="{00000000-0005-0000-0000-000027110000}"/>
    <cellStyle name="Normal 6 2 3 2 2 4 2 2" xfId="14464" xr:uid="{00000000-0005-0000-0000-000080380000}"/>
    <cellStyle name="Normal 6 2 3 2 2 4 2 2 3" xfId="29562" xr:uid="{00000000-0005-0000-0000-00007A730000}"/>
    <cellStyle name="Normal 6 2 3 2 2 4 2 3" xfId="9444" xr:uid="{00000000-0005-0000-0000-0000E4240000}"/>
    <cellStyle name="Normal 6 2 3 2 2 4 2 3 3" xfId="24545" xr:uid="{00000000-0005-0000-0000-0000E15F0000}"/>
    <cellStyle name="Normal 6 2 3 2 2 4 2 5" xfId="19532" xr:uid="{00000000-0005-0000-0000-00004C4C0000}"/>
    <cellStyle name="Normal 6 2 3 2 2 4 3" xfId="6083" xr:uid="{00000000-0005-0000-0000-0000C3170000}"/>
    <cellStyle name="Normal 6 2 3 2 2 4 3 2" xfId="16135" xr:uid="{00000000-0005-0000-0000-0000073F0000}"/>
    <cellStyle name="Normal 6 2 3 2 2 4 3 3" xfId="11115" xr:uid="{00000000-0005-0000-0000-00006B2B0000}"/>
    <cellStyle name="Normal 6 2 3 2 2 4 3 3 3" xfId="26216" xr:uid="{00000000-0005-0000-0000-000068660000}"/>
    <cellStyle name="Normal 6 2 3 2 2 4 3 5" xfId="21203" xr:uid="{00000000-0005-0000-0000-0000D3520000}"/>
    <cellStyle name="Normal 6 2 3 2 2 4 4" xfId="12793" xr:uid="{00000000-0005-0000-0000-0000F9310000}"/>
    <cellStyle name="Normal 6 2 3 2 2 4 4 3" xfId="27891" xr:uid="{00000000-0005-0000-0000-0000F36C0000}"/>
    <cellStyle name="Normal 6 2 3 2 2 4 5" xfId="7772" xr:uid="{00000000-0005-0000-0000-00005C1E0000}"/>
    <cellStyle name="Normal 6 2 3 2 2 4 5 3" xfId="22874" xr:uid="{00000000-0005-0000-0000-00005A590000}"/>
    <cellStyle name="Normal 6 2 3 2 2 4 7" xfId="17861" xr:uid="{00000000-0005-0000-0000-0000C5450000}"/>
    <cellStyle name="Normal 6 2 3 2 2 5" xfId="3554" xr:uid="{00000000-0005-0000-0000-0000E20D0000}"/>
    <cellStyle name="Normal 6 2 3 2 2 5 2" xfId="13628" xr:uid="{00000000-0005-0000-0000-00003C350000}"/>
    <cellStyle name="Normal 6 2 3 2 2 5 2 3" xfId="28726" xr:uid="{00000000-0005-0000-0000-000036700000}"/>
    <cellStyle name="Normal 6 2 3 2 2 5 3" xfId="8608" xr:uid="{00000000-0005-0000-0000-0000A0210000}"/>
    <cellStyle name="Normal 6 2 3 2 2 5 3 3" xfId="23709" xr:uid="{00000000-0005-0000-0000-00009D5C0000}"/>
    <cellStyle name="Normal 6 2 3 2 2 5 5" xfId="18696" xr:uid="{00000000-0005-0000-0000-000008490000}"/>
    <cellStyle name="Normal 6 2 3 2 2 6" xfId="5247" xr:uid="{00000000-0005-0000-0000-00007F140000}"/>
    <cellStyle name="Normal 6 2 3 2 2 6 2" xfId="15299" xr:uid="{00000000-0005-0000-0000-0000C33B0000}"/>
    <cellStyle name="Normal 6 2 3 2 2 6 2 3" xfId="30397" xr:uid="{00000000-0005-0000-0000-0000BD760000}"/>
    <cellStyle name="Normal 6 2 3 2 2 6 3" xfId="10279" xr:uid="{00000000-0005-0000-0000-000027280000}"/>
    <cellStyle name="Normal 6 2 3 2 2 6 3 3" xfId="25380" xr:uid="{00000000-0005-0000-0000-000024630000}"/>
    <cellStyle name="Normal 6 2 3 2 2 6 5" xfId="20367" xr:uid="{00000000-0005-0000-0000-00008F4F0000}"/>
    <cellStyle name="Normal 6 2 3 2 2 7" xfId="11957" xr:uid="{00000000-0005-0000-0000-0000B52E0000}"/>
    <cellStyle name="Normal 6 2 3 2 2 7 3" xfId="27055" xr:uid="{00000000-0005-0000-0000-0000AF690000}"/>
    <cellStyle name="Normal 6 2 3 2 2 8" xfId="6936" xr:uid="{00000000-0005-0000-0000-0000181B0000}"/>
    <cellStyle name="Normal 6 2 3 2 2 8 3" xfId="22038" xr:uid="{00000000-0005-0000-0000-000016560000}"/>
    <cellStyle name="Normal 6 2 3 2 3" xfId="1963" xr:uid="{00000000-0005-0000-0000-0000AB070000}"/>
    <cellStyle name="Normal 6 2 3 2 3 2" xfId="2384" xr:uid="{00000000-0005-0000-0000-000050090000}"/>
    <cellStyle name="Normal 6 2 3 2 3 2 2" xfId="3223" xr:uid="{00000000-0005-0000-0000-0000970C0000}"/>
    <cellStyle name="Normal 6 2 3 2 3 2 2 2" xfId="4913" xr:uid="{00000000-0005-0000-0000-000031130000}"/>
    <cellStyle name="Normal 6 2 3 2 3 2 2 2 2" xfId="14986" xr:uid="{00000000-0005-0000-0000-00008A3A0000}"/>
    <cellStyle name="Normal 6 2 3 2 3 2 2 2 2 3" xfId="30084" xr:uid="{00000000-0005-0000-0000-000084750000}"/>
    <cellStyle name="Normal 6 2 3 2 3 2 2 2 3" xfId="9966" xr:uid="{00000000-0005-0000-0000-0000EE260000}"/>
    <cellStyle name="Normal 6 2 3 2 3 2 2 2 3 3" xfId="25067" xr:uid="{00000000-0005-0000-0000-0000EB610000}"/>
    <cellStyle name="Normal 6 2 3 2 3 2 2 2 5" xfId="20054" xr:uid="{00000000-0005-0000-0000-0000564E0000}"/>
    <cellStyle name="Normal 6 2 3 2 3 2 2 3" xfId="6605" xr:uid="{00000000-0005-0000-0000-0000CD190000}"/>
    <cellStyle name="Normal 6 2 3 2 3 2 2 3 2" xfId="16657" xr:uid="{00000000-0005-0000-0000-000011410000}"/>
    <cellStyle name="Normal 6 2 3 2 3 2 2 3 3" xfId="11637" xr:uid="{00000000-0005-0000-0000-0000752D0000}"/>
    <cellStyle name="Normal 6 2 3 2 3 2 2 3 3 3" xfId="26738" xr:uid="{00000000-0005-0000-0000-000072680000}"/>
    <cellStyle name="Normal 6 2 3 2 3 2 2 3 5" xfId="21725" xr:uid="{00000000-0005-0000-0000-0000DD540000}"/>
    <cellStyle name="Normal 6 2 3 2 3 2 2 4" xfId="13315" xr:uid="{00000000-0005-0000-0000-000003340000}"/>
    <cellStyle name="Normal 6 2 3 2 3 2 2 4 3" xfId="28413" xr:uid="{00000000-0005-0000-0000-0000FD6E0000}"/>
    <cellStyle name="Normal 6 2 3 2 3 2 2 5" xfId="8294" xr:uid="{00000000-0005-0000-0000-000066200000}"/>
    <cellStyle name="Normal 6 2 3 2 3 2 2 5 3" xfId="23396" xr:uid="{00000000-0005-0000-0000-0000645B0000}"/>
    <cellStyle name="Normal 6 2 3 2 3 2 2 7" xfId="18383" xr:uid="{00000000-0005-0000-0000-0000CF470000}"/>
    <cellStyle name="Normal 6 2 3 2 3 2 3" xfId="4076" xr:uid="{00000000-0005-0000-0000-0000EC0F0000}"/>
    <cellStyle name="Normal 6 2 3 2 3 2 3 2" xfId="14150" xr:uid="{00000000-0005-0000-0000-000046370000}"/>
    <cellStyle name="Normal 6 2 3 2 3 2 3 2 3" xfId="29248" xr:uid="{00000000-0005-0000-0000-000040720000}"/>
    <cellStyle name="Normal 6 2 3 2 3 2 3 3" xfId="9130" xr:uid="{00000000-0005-0000-0000-0000AA230000}"/>
    <cellStyle name="Normal 6 2 3 2 3 2 3 3 3" xfId="24231" xr:uid="{00000000-0005-0000-0000-0000A75E0000}"/>
    <cellStyle name="Normal 6 2 3 2 3 2 3 5" xfId="19218" xr:uid="{00000000-0005-0000-0000-0000124B0000}"/>
    <cellStyle name="Normal 6 2 3 2 3 2 4" xfId="5769" xr:uid="{00000000-0005-0000-0000-000089160000}"/>
    <cellStyle name="Normal 6 2 3 2 3 2 4 2" xfId="15821" xr:uid="{00000000-0005-0000-0000-0000CD3D0000}"/>
    <cellStyle name="Normal 6 2 3 2 3 2 4 2 3" xfId="30919" xr:uid="{00000000-0005-0000-0000-0000C7780000}"/>
    <cellStyle name="Normal 6 2 3 2 3 2 4 3" xfId="10801" xr:uid="{00000000-0005-0000-0000-0000312A0000}"/>
    <cellStyle name="Normal 6 2 3 2 3 2 4 3 3" xfId="25902" xr:uid="{00000000-0005-0000-0000-00002E650000}"/>
    <cellStyle name="Normal 6 2 3 2 3 2 4 5" xfId="20889" xr:uid="{00000000-0005-0000-0000-000099510000}"/>
    <cellStyle name="Normal 6 2 3 2 3 2 5" xfId="12479" xr:uid="{00000000-0005-0000-0000-0000BF300000}"/>
    <cellStyle name="Normal 6 2 3 2 3 2 5 3" xfId="27577" xr:uid="{00000000-0005-0000-0000-0000B96B0000}"/>
    <cellStyle name="Normal 6 2 3 2 3 2 6" xfId="7458" xr:uid="{00000000-0005-0000-0000-0000221D0000}"/>
    <cellStyle name="Normal 6 2 3 2 3 2 6 3" xfId="22560" xr:uid="{00000000-0005-0000-0000-000020580000}"/>
    <cellStyle name="Normal 6 2 3 2 3 2 8" xfId="17547" xr:uid="{00000000-0005-0000-0000-00008B440000}"/>
    <cellStyle name="Normal 6 2 3 2 3 3" xfId="2805" xr:uid="{00000000-0005-0000-0000-0000F50A0000}"/>
    <cellStyle name="Normal 6 2 3 2 3 3 2" xfId="4495" xr:uid="{00000000-0005-0000-0000-00008F110000}"/>
    <cellStyle name="Normal 6 2 3 2 3 3 2 2" xfId="14568" xr:uid="{00000000-0005-0000-0000-0000E8380000}"/>
    <cellStyle name="Normal 6 2 3 2 3 3 2 2 3" xfId="29666" xr:uid="{00000000-0005-0000-0000-0000E2730000}"/>
    <cellStyle name="Normal 6 2 3 2 3 3 2 3" xfId="9548" xr:uid="{00000000-0005-0000-0000-00004C250000}"/>
    <cellStyle name="Normal 6 2 3 2 3 3 2 3 3" xfId="24649" xr:uid="{00000000-0005-0000-0000-000049600000}"/>
    <cellStyle name="Normal 6 2 3 2 3 3 2 5" xfId="19636" xr:uid="{00000000-0005-0000-0000-0000B44C0000}"/>
    <cellStyle name="Normal 6 2 3 2 3 3 3" xfId="6187" xr:uid="{00000000-0005-0000-0000-00002B180000}"/>
    <cellStyle name="Normal 6 2 3 2 3 3 3 2" xfId="16239" xr:uid="{00000000-0005-0000-0000-00006F3F0000}"/>
    <cellStyle name="Normal 6 2 3 2 3 3 3 3" xfId="11219" xr:uid="{00000000-0005-0000-0000-0000D32B0000}"/>
    <cellStyle name="Normal 6 2 3 2 3 3 3 3 3" xfId="26320" xr:uid="{00000000-0005-0000-0000-0000D0660000}"/>
    <cellStyle name="Normal 6 2 3 2 3 3 3 5" xfId="21307" xr:uid="{00000000-0005-0000-0000-00003B530000}"/>
    <cellStyle name="Normal 6 2 3 2 3 3 4" xfId="12897" xr:uid="{00000000-0005-0000-0000-000061320000}"/>
    <cellStyle name="Normal 6 2 3 2 3 3 4 3" xfId="27995" xr:uid="{00000000-0005-0000-0000-00005B6D0000}"/>
    <cellStyle name="Normal 6 2 3 2 3 3 5" xfId="7876" xr:uid="{00000000-0005-0000-0000-0000C41E0000}"/>
    <cellStyle name="Normal 6 2 3 2 3 3 5 3" xfId="22978" xr:uid="{00000000-0005-0000-0000-0000C2590000}"/>
    <cellStyle name="Normal 6 2 3 2 3 3 7" xfId="17965" xr:uid="{00000000-0005-0000-0000-00002D460000}"/>
    <cellStyle name="Normal 6 2 3 2 3 4" xfId="3658" xr:uid="{00000000-0005-0000-0000-00004A0E0000}"/>
    <cellStyle name="Normal 6 2 3 2 3 4 2" xfId="13732" xr:uid="{00000000-0005-0000-0000-0000A4350000}"/>
    <cellStyle name="Normal 6 2 3 2 3 4 2 3" xfId="28830" xr:uid="{00000000-0005-0000-0000-00009E700000}"/>
    <cellStyle name="Normal 6 2 3 2 3 4 3" xfId="8712" xr:uid="{00000000-0005-0000-0000-000008220000}"/>
    <cellStyle name="Normal 6 2 3 2 3 4 3 3" xfId="23813" xr:uid="{00000000-0005-0000-0000-0000055D0000}"/>
    <cellStyle name="Normal 6 2 3 2 3 4 5" xfId="18800" xr:uid="{00000000-0005-0000-0000-000070490000}"/>
    <cellStyle name="Normal 6 2 3 2 3 5" xfId="5351" xr:uid="{00000000-0005-0000-0000-0000E7140000}"/>
    <cellStyle name="Normal 6 2 3 2 3 5 2" xfId="15403" xr:uid="{00000000-0005-0000-0000-00002B3C0000}"/>
    <cellStyle name="Normal 6 2 3 2 3 5 2 3" xfId="30501" xr:uid="{00000000-0005-0000-0000-000025770000}"/>
    <cellStyle name="Normal 6 2 3 2 3 5 3" xfId="10383" xr:uid="{00000000-0005-0000-0000-00008F280000}"/>
    <cellStyle name="Normal 6 2 3 2 3 5 3 3" xfId="25484" xr:uid="{00000000-0005-0000-0000-00008C630000}"/>
    <cellStyle name="Normal 6 2 3 2 3 5 5" xfId="20471" xr:uid="{00000000-0005-0000-0000-0000F74F0000}"/>
    <cellStyle name="Normal 6 2 3 2 3 6" xfId="12061" xr:uid="{00000000-0005-0000-0000-00001D2F0000}"/>
    <cellStyle name="Normal 6 2 3 2 3 6 3" xfId="27159" xr:uid="{00000000-0005-0000-0000-0000176A0000}"/>
    <cellStyle name="Normal 6 2 3 2 3 7" xfId="7040" xr:uid="{00000000-0005-0000-0000-0000801B0000}"/>
    <cellStyle name="Normal 6 2 3 2 3 7 3" xfId="22142" xr:uid="{00000000-0005-0000-0000-00007E560000}"/>
    <cellStyle name="Normal 6 2 3 2 3 9" xfId="17129" xr:uid="{00000000-0005-0000-0000-0000E9420000}"/>
    <cellStyle name="Normal 6 2 3 2 4" xfId="2176" xr:uid="{00000000-0005-0000-0000-000080080000}"/>
    <cellStyle name="Normal 6 2 3 2 4 2" xfId="3015" xr:uid="{00000000-0005-0000-0000-0000C70B0000}"/>
    <cellStyle name="Normal 6 2 3 2 4 2 2" xfId="4705" xr:uid="{00000000-0005-0000-0000-000061120000}"/>
    <cellStyle name="Normal 6 2 3 2 4 2 2 2" xfId="14778" xr:uid="{00000000-0005-0000-0000-0000BA390000}"/>
    <cellStyle name="Normal 6 2 3 2 4 2 2 2 3" xfId="29876" xr:uid="{00000000-0005-0000-0000-0000B4740000}"/>
    <cellStyle name="Normal 6 2 3 2 4 2 2 3" xfId="9758" xr:uid="{00000000-0005-0000-0000-00001E260000}"/>
    <cellStyle name="Normal 6 2 3 2 4 2 2 3 3" xfId="24859" xr:uid="{00000000-0005-0000-0000-00001B610000}"/>
    <cellStyle name="Normal 6 2 3 2 4 2 2 5" xfId="19846" xr:uid="{00000000-0005-0000-0000-0000864D0000}"/>
    <cellStyle name="Normal 6 2 3 2 4 2 3" xfId="6397" xr:uid="{00000000-0005-0000-0000-0000FD180000}"/>
    <cellStyle name="Normal 6 2 3 2 4 2 3 2" xfId="16449" xr:uid="{00000000-0005-0000-0000-000041400000}"/>
    <cellStyle name="Normal 6 2 3 2 4 2 3 3" xfId="11429" xr:uid="{00000000-0005-0000-0000-0000A52C0000}"/>
    <cellStyle name="Normal 6 2 3 2 4 2 3 3 3" xfId="26530" xr:uid="{00000000-0005-0000-0000-0000A2670000}"/>
    <cellStyle name="Normal 6 2 3 2 4 2 3 5" xfId="21517" xr:uid="{00000000-0005-0000-0000-00000D540000}"/>
    <cellStyle name="Normal 6 2 3 2 4 2 4" xfId="13107" xr:uid="{00000000-0005-0000-0000-000033330000}"/>
    <cellStyle name="Normal 6 2 3 2 4 2 4 3" xfId="28205" xr:uid="{00000000-0005-0000-0000-00002D6E0000}"/>
    <cellStyle name="Normal 6 2 3 2 4 2 5" xfId="8086" xr:uid="{00000000-0005-0000-0000-0000961F0000}"/>
    <cellStyle name="Normal 6 2 3 2 4 2 5 3" xfId="23188" xr:uid="{00000000-0005-0000-0000-0000945A0000}"/>
    <cellStyle name="Normal 6 2 3 2 4 2 7" xfId="18175" xr:uid="{00000000-0005-0000-0000-0000FF460000}"/>
    <cellStyle name="Normal 6 2 3 2 4 3" xfId="3868" xr:uid="{00000000-0005-0000-0000-00001C0F0000}"/>
    <cellStyle name="Normal 6 2 3 2 4 3 2" xfId="13942" xr:uid="{00000000-0005-0000-0000-000076360000}"/>
    <cellStyle name="Normal 6 2 3 2 4 3 2 3" xfId="29040" xr:uid="{00000000-0005-0000-0000-000070710000}"/>
    <cellStyle name="Normal 6 2 3 2 4 3 3" xfId="8922" xr:uid="{00000000-0005-0000-0000-0000DA220000}"/>
    <cellStyle name="Normal 6 2 3 2 4 3 3 3" xfId="24023" xr:uid="{00000000-0005-0000-0000-0000D75D0000}"/>
    <cellStyle name="Normal 6 2 3 2 4 3 5" xfId="19010" xr:uid="{00000000-0005-0000-0000-0000424A0000}"/>
    <cellStyle name="Normal 6 2 3 2 4 4" xfId="5561" xr:uid="{00000000-0005-0000-0000-0000B9150000}"/>
    <cellStyle name="Normal 6 2 3 2 4 4 2" xfId="15613" xr:uid="{00000000-0005-0000-0000-0000FD3C0000}"/>
    <cellStyle name="Normal 6 2 3 2 4 4 2 3" xfId="30711" xr:uid="{00000000-0005-0000-0000-0000F7770000}"/>
    <cellStyle name="Normal 6 2 3 2 4 4 3" xfId="10593" xr:uid="{00000000-0005-0000-0000-000061290000}"/>
    <cellStyle name="Normal 6 2 3 2 4 4 3 3" xfId="25694" xr:uid="{00000000-0005-0000-0000-00005E640000}"/>
    <cellStyle name="Normal 6 2 3 2 4 4 5" xfId="20681" xr:uid="{00000000-0005-0000-0000-0000C9500000}"/>
    <cellStyle name="Normal 6 2 3 2 4 5" xfId="12271" xr:uid="{00000000-0005-0000-0000-0000EF2F0000}"/>
    <cellStyle name="Normal 6 2 3 2 4 5 3" xfId="27369" xr:uid="{00000000-0005-0000-0000-0000E96A0000}"/>
    <cellStyle name="Normal 6 2 3 2 4 6" xfId="7250" xr:uid="{00000000-0005-0000-0000-0000521C0000}"/>
    <cellStyle name="Normal 6 2 3 2 4 6 3" xfId="22352" xr:uid="{00000000-0005-0000-0000-000050570000}"/>
    <cellStyle name="Normal 6 2 3 2 4 8" xfId="17339" xr:uid="{00000000-0005-0000-0000-0000BB430000}"/>
    <cellStyle name="Normal 6 2 3 2 5" xfId="2597" xr:uid="{00000000-0005-0000-0000-0000250A0000}"/>
    <cellStyle name="Normal 6 2 3 2 5 2" xfId="4287" xr:uid="{00000000-0005-0000-0000-0000BF100000}"/>
    <cellStyle name="Normal 6 2 3 2 5 2 2" xfId="14360" xr:uid="{00000000-0005-0000-0000-000018380000}"/>
    <cellStyle name="Normal 6 2 3 2 5 2 2 3" xfId="29458" xr:uid="{00000000-0005-0000-0000-000012730000}"/>
    <cellStyle name="Normal 6 2 3 2 5 2 3" xfId="9340" xr:uid="{00000000-0005-0000-0000-00007C240000}"/>
    <cellStyle name="Normal 6 2 3 2 5 2 3 3" xfId="24441" xr:uid="{00000000-0005-0000-0000-0000795F0000}"/>
    <cellStyle name="Normal 6 2 3 2 5 2 5" xfId="19428" xr:uid="{00000000-0005-0000-0000-0000E44B0000}"/>
    <cellStyle name="Normal 6 2 3 2 5 3" xfId="5979" xr:uid="{00000000-0005-0000-0000-00005B170000}"/>
    <cellStyle name="Normal 6 2 3 2 5 3 2" xfId="16031" xr:uid="{00000000-0005-0000-0000-00009F3E0000}"/>
    <cellStyle name="Normal 6 2 3 2 5 3 3" xfId="11011" xr:uid="{00000000-0005-0000-0000-0000032B0000}"/>
    <cellStyle name="Normal 6 2 3 2 5 3 3 3" xfId="26112" xr:uid="{00000000-0005-0000-0000-000000660000}"/>
    <cellStyle name="Normal 6 2 3 2 5 3 5" xfId="21099" xr:uid="{00000000-0005-0000-0000-00006B520000}"/>
    <cellStyle name="Normal 6 2 3 2 5 4" xfId="12689" xr:uid="{00000000-0005-0000-0000-000091310000}"/>
    <cellStyle name="Normal 6 2 3 2 5 4 3" xfId="27787" xr:uid="{00000000-0005-0000-0000-00008B6C0000}"/>
    <cellStyle name="Normal 6 2 3 2 5 5" xfId="7668" xr:uid="{00000000-0005-0000-0000-0000F41D0000}"/>
    <cellStyle name="Normal 6 2 3 2 5 5 3" xfId="22770" xr:uid="{00000000-0005-0000-0000-0000F2580000}"/>
    <cellStyle name="Normal 6 2 3 2 5 7" xfId="17757" xr:uid="{00000000-0005-0000-0000-00005D450000}"/>
    <cellStyle name="Normal 6 2 3 2 6" xfId="3450" xr:uid="{00000000-0005-0000-0000-00007A0D0000}"/>
    <cellStyle name="Normal 6 2 3 2 6 2" xfId="13524" xr:uid="{00000000-0005-0000-0000-0000D4340000}"/>
    <cellStyle name="Normal 6 2 3 2 6 2 3" xfId="28622" xr:uid="{00000000-0005-0000-0000-0000CE6F0000}"/>
    <cellStyle name="Normal 6 2 3 2 6 3" xfId="8504" xr:uid="{00000000-0005-0000-0000-000038210000}"/>
    <cellStyle name="Normal 6 2 3 2 6 3 3" xfId="23605" xr:uid="{00000000-0005-0000-0000-0000355C0000}"/>
    <cellStyle name="Normal 6 2 3 2 6 5" xfId="18592" xr:uid="{00000000-0005-0000-0000-0000A0480000}"/>
    <cellStyle name="Normal 6 2 3 2 7" xfId="5143" xr:uid="{00000000-0005-0000-0000-000017140000}"/>
    <cellStyle name="Normal 6 2 3 2 7 2" xfId="15195" xr:uid="{00000000-0005-0000-0000-00005B3B0000}"/>
    <cellStyle name="Normal 6 2 3 2 7 2 3" xfId="30293" xr:uid="{00000000-0005-0000-0000-000055760000}"/>
    <cellStyle name="Normal 6 2 3 2 7 3" xfId="10175" xr:uid="{00000000-0005-0000-0000-0000BF270000}"/>
    <cellStyle name="Normal 6 2 3 2 7 3 3" xfId="25276" xr:uid="{00000000-0005-0000-0000-0000BC620000}"/>
    <cellStyle name="Normal 6 2 3 2 7 5" xfId="20263" xr:uid="{00000000-0005-0000-0000-0000274F0000}"/>
    <cellStyle name="Normal 6 2 3 2 8" xfId="11853" xr:uid="{00000000-0005-0000-0000-00004D2E0000}"/>
    <cellStyle name="Normal 6 2 3 2 8 3" xfId="26951" xr:uid="{00000000-0005-0000-0000-000047690000}"/>
    <cellStyle name="Normal 6 2 3 2 9" xfId="6832" xr:uid="{00000000-0005-0000-0000-0000B01A0000}"/>
    <cellStyle name="Normal 6 2 3 2 9 3" xfId="21934" xr:uid="{00000000-0005-0000-0000-0000AE550000}"/>
    <cellStyle name="Normal 6 2 3 3" xfId="753" xr:uid="{00000000-0005-0000-0000-0000F1020000}"/>
    <cellStyle name="Normal 6 2 3 3 10" xfId="16973" xr:uid="{00000000-0005-0000-0000-00004D420000}"/>
    <cellStyle name="Normal 6 2 3 3 11" xfId="1796" xr:uid="{00000000-0005-0000-0000-000004070000}"/>
    <cellStyle name="Normal 6 2 3 3 2" xfId="2015" xr:uid="{00000000-0005-0000-0000-0000DF070000}"/>
    <cellStyle name="Normal 6 2 3 3 2 2" xfId="2436" xr:uid="{00000000-0005-0000-0000-000084090000}"/>
    <cellStyle name="Normal 6 2 3 3 2 2 2" xfId="3275" xr:uid="{00000000-0005-0000-0000-0000CB0C0000}"/>
    <cellStyle name="Normal 6 2 3 3 2 2 2 2" xfId="4965" xr:uid="{00000000-0005-0000-0000-000065130000}"/>
    <cellStyle name="Normal 6 2 3 3 2 2 2 2 2" xfId="15038" xr:uid="{00000000-0005-0000-0000-0000BE3A0000}"/>
    <cellStyle name="Normal 6 2 3 3 2 2 2 2 2 3" xfId="30136" xr:uid="{00000000-0005-0000-0000-0000B8750000}"/>
    <cellStyle name="Normal 6 2 3 3 2 2 2 2 3" xfId="10018" xr:uid="{00000000-0005-0000-0000-000022270000}"/>
    <cellStyle name="Normal 6 2 3 3 2 2 2 2 3 3" xfId="25119" xr:uid="{00000000-0005-0000-0000-00001F620000}"/>
    <cellStyle name="Normal 6 2 3 3 2 2 2 2 5" xfId="20106" xr:uid="{00000000-0005-0000-0000-00008A4E0000}"/>
    <cellStyle name="Normal 6 2 3 3 2 2 2 3" xfId="6657" xr:uid="{00000000-0005-0000-0000-0000011A0000}"/>
    <cellStyle name="Normal 6 2 3 3 2 2 2 3 2" xfId="16709" xr:uid="{00000000-0005-0000-0000-000045410000}"/>
    <cellStyle name="Normal 6 2 3 3 2 2 2 3 3" xfId="11689" xr:uid="{00000000-0005-0000-0000-0000A92D0000}"/>
    <cellStyle name="Normal 6 2 3 3 2 2 2 3 3 3" xfId="26790" xr:uid="{00000000-0005-0000-0000-0000A6680000}"/>
    <cellStyle name="Normal 6 2 3 3 2 2 2 3 5" xfId="21777" xr:uid="{00000000-0005-0000-0000-000011550000}"/>
    <cellStyle name="Normal 6 2 3 3 2 2 2 4" xfId="13367" xr:uid="{00000000-0005-0000-0000-000037340000}"/>
    <cellStyle name="Normal 6 2 3 3 2 2 2 4 3" xfId="28465" xr:uid="{00000000-0005-0000-0000-0000316F0000}"/>
    <cellStyle name="Normal 6 2 3 3 2 2 2 5" xfId="8346" xr:uid="{00000000-0005-0000-0000-00009A200000}"/>
    <cellStyle name="Normal 6 2 3 3 2 2 2 5 3" xfId="23448" xr:uid="{00000000-0005-0000-0000-0000985B0000}"/>
    <cellStyle name="Normal 6 2 3 3 2 2 2 7" xfId="18435" xr:uid="{00000000-0005-0000-0000-000003480000}"/>
    <cellStyle name="Normal 6 2 3 3 2 2 3" xfId="4128" xr:uid="{00000000-0005-0000-0000-000020100000}"/>
    <cellStyle name="Normal 6 2 3 3 2 2 3 2" xfId="14202" xr:uid="{00000000-0005-0000-0000-00007A370000}"/>
    <cellStyle name="Normal 6 2 3 3 2 2 3 2 3" xfId="29300" xr:uid="{00000000-0005-0000-0000-000074720000}"/>
    <cellStyle name="Normal 6 2 3 3 2 2 3 3" xfId="9182" xr:uid="{00000000-0005-0000-0000-0000DE230000}"/>
    <cellStyle name="Normal 6 2 3 3 2 2 3 3 3" xfId="24283" xr:uid="{00000000-0005-0000-0000-0000DB5E0000}"/>
    <cellStyle name="Normal 6 2 3 3 2 2 3 5" xfId="19270" xr:uid="{00000000-0005-0000-0000-0000464B0000}"/>
    <cellStyle name="Normal 6 2 3 3 2 2 4" xfId="5821" xr:uid="{00000000-0005-0000-0000-0000BD160000}"/>
    <cellStyle name="Normal 6 2 3 3 2 2 4 2" xfId="15873" xr:uid="{00000000-0005-0000-0000-0000013E0000}"/>
    <cellStyle name="Normal 6 2 3 3 2 2 4 3" xfId="10853" xr:uid="{00000000-0005-0000-0000-0000652A0000}"/>
    <cellStyle name="Normal 6 2 3 3 2 2 4 3 3" xfId="25954" xr:uid="{00000000-0005-0000-0000-000062650000}"/>
    <cellStyle name="Normal 6 2 3 3 2 2 4 5" xfId="20941" xr:uid="{00000000-0005-0000-0000-0000CD510000}"/>
    <cellStyle name="Normal 6 2 3 3 2 2 5" xfId="12531" xr:uid="{00000000-0005-0000-0000-0000F3300000}"/>
    <cellStyle name="Normal 6 2 3 3 2 2 5 3" xfId="27629" xr:uid="{00000000-0005-0000-0000-0000ED6B0000}"/>
    <cellStyle name="Normal 6 2 3 3 2 2 6" xfId="7510" xr:uid="{00000000-0005-0000-0000-0000561D0000}"/>
    <cellStyle name="Normal 6 2 3 3 2 2 6 3" xfId="22612" xr:uid="{00000000-0005-0000-0000-000054580000}"/>
    <cellStyle name="Normal 6 2 3 3 2 2 8" xfId="17599" xr:uid="{00000000-0005-0000-0000-0000BF440000}"/>
    <cellStyle name="Normal 6 2 3 3 2 3" xfId="2857" xr:uid="{00000000-0005-0000-0000-0000290B0000}"/>
    <cellStyle name="Normal 6 2 3 3 2 3 2" xfId="4547" xr:uid="{00000000-0005-0000-0000-0000C3110000}"/>
    <cellStyle name="Normal 6 2 3 3 2 3 2 2" xfId="14620" xr:uid="{00000000-0005-0000-0000-00001C390000}"/>
    <cellStyle name="Normal 6 2 3 3 2 3 2 2 3" xfId="29718" xr:uid="{00000000-0005-0000-0000-000016740000}"/>
    <cellStyle name="Normal 6 2 3 3 2 3 2 3" xfId="9600" xr:uid="{00000000-0005-0000-0000-000080250000}"/>
    <cellStyle name="Normal 6 2 3 3 2 3 2 3 3" xfId="24701" xr:uid="{00000000-0005-0000-0000-00007D600000}"/>
    <cellStyle name="Normal 6 2 3 3 2 3 2 5" xfId="19688" xr:uid="{00000000-0005-0000-0000-0000E84C0000}"/>
    <cellStyle name="Normal 6 2 3 3 2 3 3" xfId="6239" xr:uid="{00000000-0005-0000-0000-00005F180000}"/>
    <cellStyle name="Normal 6 2 3 3 2 3 3 2" xfId="16291" xr:uid="{00000000-0005-0000-0000-0000A33F0000}"/>
    <cellStyle name="Normal 6 2 3 3 2 3 3 3" xfId="11271" xr:uid="{00000000-0005-0000-0000-0000072C0000}"/>
    <cellStyle name="Normal 6 2 3 3 2 3 3 3 3" xfId="26372" xr:uid="{00000000-0005-0000-0000-000004670000}"/>
    <cellStyle name="Normal 6 2 3 3 2 3 3 5" xfId="21359" xr:uid="{00000000-0005-0000-0000-00006F530000}"/>
    <cellStyle name="Normal 6 2 3 3 2 3 4" xfId="12949" xr:uid="{00000000-0005-0000-0000-000095320000}"/>
    <cellStyle name="Normal 6 2 3 3 2 3 4 3" xfId="28047" xr:uid="{00000000-0005-0000-0000-00008F6D0000}"/>
    <cellStyle name="Normal 6 2 3 3 2 3 5" xfId="7928" xr:uid="{00000000-0005-0000-0000-0000F81E0000}"/>
    <cellStyle name="Normal 6 2 3 3 2 3 5 3" xfId="23030" xr:uid="{00000000-0005-0000-0000-0000F6590000}"/>
    <cellStyle name="Normal 6 2 3 3 2 3 7" xfId="18017" xr:uid="{00000000-0005-0000-0000-000061460000}"/>
    <cellStyle name="Normal 6 2 3 3 2 4" xfId="3710" xr:uid="{00000000-0005-0000-0000-00007E0E0000}"/>
    <cellStyle name="Normal 6 2 3 3 2 4 2" xfId="13784" xr:uid="{00000000-0005-0000-0000-0000D8350000}"/>
    <cellStyle name="Normal 6 2 3 3 2 4 2 3" xfId="28882" xr:uid="{00000000-0005-0000-0000-0000D2700000}"/>
    <cellStyle name="Normal 6 2 3 3 2 4 3" xfId="8764" xr:uid="{00000000-0005-0000-0000-00003C220000}"/>
    <cellStyle name="Normal 6 2 3 3 2 4 3 3" xfId="23865" xr:uid="{00000000-0005-0000-0000-0000395D0000}"/>
    <cellStyle name="Normal 6 2 3 3 2 4 5" xfId="18852" xr:uid="{00000000-0005-0000-0000-0000A4490000}"/>
    <cellStyle name="Normal 6 2 3 3 2 5" xfId="5403" xr:uid="{00000000-0005-0000-0000-00001B150000}"/>
    <cellStyle name="Normal 6 2 3 3 2 5 2" xfId="15455" xr:uid="{00000000-0005-0000-0000-00005F3C0000}"/>
    <cellStyle name="Normal 6 2 3 3 2 5 2 3" xfId="30553" xr:uid="{00000000-0005-0000-0000-000059770000}"/>
    <cellStyle name="Normal 6 2 3 3 2 5 3" xfId="10435" xr:uid="{00000000-0005-0000-0000-0000C3280000}"/>
    <cellStyle name="Normal 6 2 3 3 2 5 3 3" xfId="25536" xr:uid="{00000000-0005-0000-0000-0000C0630000}"/>
    <cellStyle name="Normal 6 2 3 3 2 5 5" xfId="20523" xr:uid="{00000000-0005-0000-0000-00002B500000}"/>
    <cellStyle name="Normal 6 2 3 3 2 6" xfId="12113" xr:uid="{00000000-0005-0000-0000-0000512F0000}"/>
    <cellStyle name="Normal 6 2 3 3 2 6 3" xfId="27211" xr:uid="{00000000-0005-0000-0000-00004B6A0000}"/>
    <cellStyle name="Normal 6 2 3 3 2 7" xfId="7092" xr:uid="{00000000-0005-0000-0000-0000B41B0000}"/>
    <cellStyle name="Normal 6 2 3 3 2 7 3" xfId="22194" xr:uid="{00000000-0005-0000-0000-0000B2560000}"/>
    <cellStyle name="Normal 6 2 3 3 2 9" xfId="17181" xr:uid="{00000000-0005-0000-0000-00001D430000}"/>
    <cellStyle name="Normal 6 2 3 3 3" xfId="2228" xr:uid="{00000000-0005-0000-0000-0000B4080000}"/>
    <cellStyle name="Normal 6 2 3 3 3 2" xfId="3067" xr:uid="{00000000-0005-0000-0000-0000FB0B0000}"/>
    <cellStyle name="Normal 6 2 3 3 3 2 2" xfId="4757" xr:uid="{00000000-0005-0000-0000-000095120000}"/>
    <cellStyle name="Normal 6 2 3 3 3 2 2 2" xfId="14830" xr:uid="{00000000-0005-0000-0000-0000EE390000}"/>
    <cellStyle name="Normal 6 2 3 3 3 2 2 2 3" xfId="29928" xr:uid="{00000000-0005-0000-0000-0000E8740000}"/>
    <cellStyle name="Normal 6 2 3 3 3 2 2 3" xfId="9810" xr:uid="{00000000-0005-0000-0000-000052260000}"/>
    <cellStyle name="Normal 6 2 3 3 3 2 2 3 3" xfId="24911" xr:uid="{00000000-0005-0000-0000-00004F610000}"/>
    <cellStyle name="Normal 6 2 3 3 3 2 2 5" xfId="19898" xr:uid="{00000000-0005-0000-0000-0000BA4D0000}"/>
    <cellStyle name="Normal 6 2 3 3 3 2 3" xfId="6449" xr:uid="{00000000-0005-0000-0000-000031190000}"/>
    <cellStyle name="Normal 6 2 3 3 3 2 3 2" xfId="16501" xr:uid="{00000000-0005-0000-0000-000075400000}"/>
    <cellStyle name="Normal 6 2 3 3 3 2 3 3" xfId="11481" xr:uid="{00000000-0005-0000-0000-0000D92C0000}"/>
    <cellStyle name="Normal 6 2 3 3 3 2 3 3 3" xfId="26582" xr:uid="{00000000-0005-0000-0000-0000D6670000}"/>
    <cellStyle name="Normal 6 2 3 3 3 2 3 5" xfId="21569" xr:uid="{00000000-0005-0000-0000-000041540000}"/>
    <cellStyle name="Normal 6 2 3 3 3 2 4" xfId="13159" xr:uid="{00000000-0005-0000-0000-000067330000}"/>
    <cellStyle name="Normal 6 2 3 3 3 2 4 3" xfId="28257" xr:uid="{00000000-0005-0000-0000-0000616E0000}"/>
    <cellStyle name="Normal 6 2 3 3 3 2 5" xfId="8138" xr:uid="{00000000-0005-0000-0000-0000CA1F0000}"/>
    <cellStyle name="Normal 6 2 3 3 3 2 5 3" xfId="23240" xr:uid="{00000000-0005-0000-0000-0000C85A0000}"/>
    <cellStyle name="Normal 6 2 3 3 3 2 7" xfId="18227" xr:uid="{00000000-0005-0000-0000-000033470000}"/>
    <cellStyle name="Normal 6 2 3 3 3 3" xfId="3920" xr:uid="{00000000-0005-0000-0000-0000500F0000}"/>
    <cellStyle name="Normal 6 2 3 3 3 3 2" xfId="13994" xr:uid="{00000000-0005-0000-0000-0000AA360000}"/>
    <cellStyle name="Normal 6 2 3 3 3 3 2 3" xfId="29092" xr:uid="{00000000-0005-0000-0000-0000A4710000}"/>
    <cellStyle name="Normal 6 2 3 3 3 3 3" xfId="8974" xr:uid="{00000000-0005-0000-0000-00000E230000}"/>
    <cellStyle name="Normal 6 2 3 3 3 3 3 3" xfId="24075" xr:uid="{00000000-0005-0000-0000-00000B5E0000}"/>
    <cellStyle name="Normal 6 2 3 3 3 3 5" xfId="19062" xr:uid="{00000000-0005-0000-0000-0000764A0000}"/>
    <cellStyle name="Normal 6 2 3 3 3 4" xfId="5613" xr:uid="{00000000-0005-0000-0000-0000ED150000}"/>
    <cellStyle name="Normal 6 2 3 3 3 4 2" xfId="15665" xr:uid="{00000000-0005-0000-0000-0000313D0000}"/>
    <cellStyle name="Normal 6 2 3 3 3 4 2 3" xfId="30763" xr:uid="{00000000-0005-0000-0000-00002B780000}"/>
    <cellStyle name="Normal 6 2 3 3 3 4 3" xfId="10645" xr:uid="{00000000-0005-0000-0000-000095290000}"/>
    <cellStyle name="Normal 6 2 3 3 3 4 3 3" xfId="25746" xr:uid="{00000000-0005-0000-0000-000092640000}"/>
    <cellStyle name="Normal 6 2 3 3 3 4 5" xfId="20733" xr:uid="{00000000-0005-0000-0000-0000FD500000}"/>
    <cellStyle name="Normal 6 2 3 3 3 5" xfId="12323" xr:uid="{00000000-0005-0000-0000-000023300000}"/>
    <cellStyle name="Normal 6 2 3 3 3 5 3" xfId="27421" xr:uid="{00000000-0005-0000-0000-00001D6B0000}"/>
    <cellStyle name="Normal 6 2 3 3 3 6" xfId="7302" xr:uid="{00000000-0005-0000-0000-0000861C0000}"/>
    <cellStyle name="Normal 6 2 3 3 3 6 3" xfId="22404" xr:uid="{00000000-0005-0000-0000-000084570000}"/>
    <cellStyle name="Normal 6 2 3 3 3 8" xfId="17391" xr:uid="{00000000-0005-0000-0000-0000EF430000}"/>
    <cellStyle name="Normal 6 2 3 3 4" xfId="2649" xr:uid="{00000000-0005-0000-0000-0000590A0000}"/>
    <cellStyle name="Normal 6 2 3 3 4 2" xfId="4339" xr:uid="{00000000-0005-0000-0000-0000F3100000}"/>
    <cellStyle name="Normal 6 2 3 3 4 2 2" xfId="14412" xr:uid="{00000000-0005-0000-0000-00004C380000}"/>
    <cellStyle name="Normal 6 2 3 3 4 2 2 3" xfId="29510" xr:uid="{00000000-0005-0000-0000-000046730000}"/>
    <cellStyle name="Normal 6 2 3 3 4 2 3" xfId="9392" xr:uid="{00000000-0005-0000-0000-0000B0240000}"/>
    <cellStyle name="Normal 6 2 3 3 4 2 3 3" xfId="24493" xr:uid="{00000000-0005-0000-0000-0000AD5F0000}"/>
    <cellStyle name="Normal 6 2 3 3 4 2 5" xfId="19480" xr:uid="{00000000-0005-0000-0000-0000184C0000}"/>
    <cellStyle name="Normal 6 2 3 3 4 3" xfId="6031" xr:uid="{00000000-0005-0000-0000-00008F170000}"/>
    <cellStyle name="Normal 6 2 3 3 4 3 2" xfId="16083" xr:uid="{00000000-0005-0000-0000-0000D33E0000}"/>
    <cellStyle name="Normal 6 2 3 3 4 3 3" xfId="11063" xr:uid="{00000000-0005-0000-0000-0000372B0000}"/>
    <cellStyle name="Normal 6 2 3 3 4 3 3 3" xfId="26164" xr:uid="{00000000-0005-0000-0000-000034660000}"/>
    <cellStyle name="Normal 6 2 3 3 4 3 5" xfId="21151" xr:uid="{00000000-0005-0000-0000-00009F520000}"/>
    <cellStyle name="Normal 6 2 3 3 4 4" xfId="12741" xr:uid="{00000000-0005-0000-0000-0000C5310000}"/>
    <cellStyle name="Normal 6 2 3 3 4 4 3" xfId="27839" xr:uid="{00000000-0005-0000-0000-0000BF6C0000}"/>
    <cellStyle name="Normal 6 2 3 3 4 5" xfId="7720" xr:uid="{00000000-0005-0000-0000-0000281E0000}"/>
    <cellStyle name="Normal 6 2 3 3 4 5 3" xfId="22822" xr:uid="{00000000-0005-0000-0000-000026590000}"/>
    <cellStyle name="Normal 6 2 3 3 4 7" xfId="17809" xr:uid="{00000000-0005-0000-0000-000091450000}"/>
    <cellStyle name="Normal 6 2 3 3 5" xfId="3502" xr:uid="{00000000-0005-0000-0000-0000AE0D0000}"/>
    <cellStyle name="Normal 6 2 3 3 5 2" xfId="13576" xr:uid="{00000000-0005-0000-0000-000008350000}"/>
    <cellStyle name="Normal 6 2 3 3 5 2 3" xfId="28674" xr:uid="{00000000-0005-0000-0000-000002700000}"/>
    <cellStyle name="Normal 6 2 3 3 5 3" xfId="8556" xr:uid="{00000000-0005-0000-0000-00006C210000}"/>
    <cellStyle name="Normal 6 2 3 3 5 3 3" xfId="23657" xr:uid="{00000000-0005-0000-0000-0000695C0000}"/>
    <cellStyle name="Normal 6 2 3 3 5 5" xfId="18644" xr:uid="{00000000-0005-0000-0000-0000D4480000}"/>
    <cellStyle name="Normal 6 2 3 3 6" xfId="5195" xr:uid="{00000000-0005-0000-0000-00004B140000}"/>
    <cellStyle name="Normal 6 2 3 3 6 2" xfId="15247" xr:uid="{00000000-0005-0000-0000-00008F3B0000}"/>
    <cellStyle name="Normal 6 2 3 3 6 2 3" xfId="30345" xr:uid="{00000000-0005-0000-0000-000089760000}"/>
    <cellStyle name="Normal 6 2 3 3 6 3" xfId="10227" xr:uid="{00000000-0005-0000-0000-0000F3270000}"/>
    <cellStyle name="Normal 6 2 3 3 6 3 3" xfId="25328" xr:uid="{00000000-0005-0000-0000-0000F0620000}"/>
    <cellStyle name="Normal 6 2 3 3 6 5" xfId="20315" xr:uid="{00000000-0005-0000-0000-00005B4F0000}"/>
    <cellStyle name="Normal 6 2 3 3 7" xfId="11905" xr:uid="{00000000-0005-0000-0000-0000812E0000}"/>
    <cellStyle name="Normal 6 2 3 3 7 3" xfId="27003" xr:uid="{00000000-0005-0000-0000-00007B690000}"/>
    <cellStyle name="Normal 6 2 3 3 8" xfId="6884" xr:uid="{00000000-0005-0000-0000-0000E41A0000}"/>
    <cellStyle name="Normal 6 2 3 3 8 3" xfId="21986" xr:uid="{00000000-0005-0000-0000-0000E2550000}"/>
    <cellStyle name="Normal 6 2 3 4" xfId="1909" xr:uid="{00000000-0005-0000-0000-000075070000}"/>
    <cellStyle name="Normal 6 2 3 4 2" xfId="2332" xr:uid="{00000000-0005-0000-0000-00001C090000}"/>
    <cellStyle name="Normal 6 2 3 4 2 2" xfId="3171" xr:uid="{00000000-0005-0000-0000-0000630C0000}"/>
    <cellStyle name="Normal 6 2 3 4 2 2 2" xfId="4861" xr:uid="{00000000-0005-0000-0000-0000FD120000}"/>
    <cellStyle name="Normal 6 2 3 4 2 2 2 2" xfId="14934" xr:uid="{00000000-0005-0000-0000-0000563A0000}"/>
    <cellStyle name="Normal 6 2 3 4 2 2 2 2 3" xfId="30032" xr:uid="{00000000-0005-0000-0000-000050750000}"/>
    <cellStyle name="Normal 6 2 3 4 2 2 2 3" xfId="9914" xr:uid="{00000000-0005-0000-0000-0000BA260000}"/>
    <cellStyle name="Normal 6 2 3 4 2 2 2 3 3" xfId="25015" xr:uid="{00000000-0005-0000-0000-0000B7610000}"/>
    <cellStyle name="Normal 6 2 3 4 2 2 2 5" xfId="20002" xr:uid="{00000000-0005-0000-0000-0000224E0000}"/>
    <cellStyle name="Normal 6 2 3 4 2 2 3" xfId="6553" xr:uid="{00000000-0005-0000-0000-000099190000}"/>
    <cellStyle name="Normal 6 2 3 4 2 2 3 2" xfId="16605" xr:uid="{00000000-0005-0000-0000-0000DD400000}"/>
    <cellStyle name="Normal 6 2 3 4 2 2 3 3" xfId="11585" xr:uid="{00000000-0005-0000-0000-0000412D0000}"/>
    <cellStyle name="Normal 6 2 3 4 2 2 3 3 3" xfId="26686" xr:uid="{00000000-0005-0000-0000-00003E680000}"/>
    <cellStyle name="Normal 6 2 3 4 2 2 3 5" xfId="21673" xr:uid="{00000000-0005-0000-0000-0000A9540000}"/>
    <cellStyle name="Normal 6 2 3 4 2 2 4" xfId="13263" xr:uid="{00000000-0005-0000-0000-0000CF330000}"/>
    <cellStyle name="Normal 6 2 3 4 2 2 4 3" xfId="28361" xr:uid="{00000000-0005-0000-0000-0000C96E0000}"/>
    <cellStyle name="Normal 6 2 3 4 2 2 5" xfId="8242" xr:uid="{00000000-0005-0000-0000-000032200000}"/>
    <cellStyle name="Normal 6 2 3 4 2 2 5 3" xfId="23344" xr:uid="{00000000-0005-0000-0000-0000305B0000}"/>
    <cellStyle name="Normal 6 2 3 4 2 2 7" xfId="18331" xr:uid="{00000000-0005-0000-0000-00009B470000}"/>
    <cellStyle name="Normal 6 2 3 4 2 3" xfId="4024" xr:uid="{00000000-0005-0000-0000-0000B80F0000}"/>
    <cellStyle name="Normal 6 2 3 4 2 3 2" xfId="14098" xr:uid="{00000000-0005-0000-0000-000012370000}"/>
    <cellStyle name="Normal 6 2 3 4 2 3 2 3" xfId="29196" xr:uid="{00000000-0005-0000-0000-00000C720000}"/>
    <cellStyle name="Normal 6 2 3 4 2 3 3" xfId="9078" xr:uid="{00000000-0005-0000-0000-000076230000}"/>
    <cellStyle name="Normal 6 2 3 4 2 3 3 3" xfId="24179" xr:uid="{00000000-0005-0000-0000-0000735E0000}"/>
    <cellStyle name="Normal 6 2 3 4 2 3 5" xfId="19166" xr:uid="{00000000-0005-0000-0000-0000DE4A0000}"/>
    <cellStyle name="Normal 6 2 3 4 2 4" xfId="5717" xr:uid="{00000000-0005-0000-0000-000055160000}"/>
    <cellStyle name="Normal 6 2 3 4 2 4 2" xfId="15769" xr:uid="{00000000-0005-0000-0000-0000993D0000}"/>
    <cellStyle name="Normal 6 2 3 4 2 4 2 3" xfId="30867" xr:uid="{00000000-0005-0000-0000-000093780000}"/>
    <cellStyle name="Normal 6 2 3 4 2 4 3" xfId="10749" xr:uid="{00000000-0005-0000-0000-0000FD290000}"/>
    <cellStyle name="Normal 6 2 3 4 2 4 3 3" xfId="25850" xr:uid="{00000000-0005-0000-0000-0000FA640000}"/>
    <cellStyle name="Normal 6 2 3 4 2 4 5" xfId="20837" xr:uid="{00000000-0005-0000-0000-000065510000}"/>
    <cellStyle name="Normal 6 2 3 4 2 5" xfId="12427" xr:uid="{00000000-0005-0000-0000-00008B300000}"/>
    <cellStyle name="Normal 6 2 3 4 2 5 3" xfId="27525" xr:uid="{00000000-0005-0000-0000-0000856B0000}"/>
    <cellStyle name="Normal 6 2 3 4 2 6" xfId="7406" xr:uid="{00000000-0005-0000-0000-0000EE1C0000}"/>
    <cellStyle name="Normal 6 2 3 4 2 6 3" xfId="22508" xr:uid="{00000000-0005-0000-0000-0000EC570000}"/>
    <cellStyle name="Normal 6 2 3 4 2 8" xfId="17495" xr:uid="{00000000-0005-0000-0000-000057440000}"/>
    <cellStyle name="Normal 6 2 3 4 3" xfId="2753" xr:uid="{00000000-0005-0000-0000-0000C10A0000}"/>
    <cellStyle name="Normal 6 2 3 4 3 2" xfId="4443" xr:uid="{00000000-0005-0000-0000-00005B110000}"/>
    <cellStyle name="Normal 6 2 3 4 3 2 2" xfId="14516" xr:uid="{00000000-0005-0000-0000-0000B4380000}"/>
    <cellStyle name="Normal 6 2 3 4 3 2 2 3" xfId="29614" xr:uid="{00000000-0005-0000-0000-0000AE730000}"/>
    <cellStyle name="Normal 6 2 3 4 3 2 3" xfId="9496" xr:uid="{00000000-0005-0000-0000-000018250000}"/>
    <cellStyle name="Normal 6 2 3 4 3 2 3 3" xfId="24597" xr:uid="{00000000-0005-0000-0000-000015600000}"/>
    <cellStyle name="Normal 6 2 3 4 3 2 5" xfId="19584" xr:uid="{00000000-0005-0000-0000-0000804C0000}"/>
    <cellStyle name="Normal 6 2 3 4 3 3" xfId="6135" xr:uid="{00000000-0005-0000-0000-0000F7170000}"/>
    <cellStyle name="Normal 6 2 3 4 3 3 2" xfId="16187" xr:uid="{00000000-0005-0000-0000-00003B3F0000}"/>
    <cellStyle name="Normal 6 2 3 4 3 3 3" xfId="11167" xr:uid="{00000000-0005-0000-0000-00009F2B0000}"/>
    <cellStyle name="Normal 6 2 3 4 3 3 3 3" xfId="26268" xr:uid="{00000000-0005-0000-0000-00009C660000}"/>
    <cellStyle name="Normal 6 2 3 4 3 3 5" xfId="21255" xr:uid="{00000000-0005-0000-0000-000007530000}"/>
    <cellStyle name="Normal 6 2 3 4 3 4" xfId="12845" xr:uid="{00000000-0005-0000-0000-00002D320000}"/>
    <cellStyle name="Normal 6 2 3 4 3 4 3" xfId="27943" xr:uid="{00000000-0005-0000-0000-0000276D0000}"/>
    <cellStyle name="Normal 6 2 3 4 3 5" xfId="7824" xr:uid="{00000000-0005-0000-0000-0000901E0000}"/>
    <cellStyle name="Normal 6 2 3 4 3 5 3" xfId="22926" xr:uid="{00000000-0005-0000-0000-00008E590000}"/>
    <cellStyle name="Normal 6 2 3 4 3 7" xfId="17913" xr:uid="{00000000-0005-0000-0000-0000F9450000}"/>
    <cellStyle name="Normal 6 2 3 4 4" xfId="3606" xr:uid="{00000000-0005-0000-0000-0000160E0000}"/>
    <cellStyle name="Normal 6 2 3 4 4 2" xfId="13680" xr:uid="{00000000-0005-0000-0000-000070350000}"/>
    <cellStyle name="Normal 6 2 3 4 4 2 3" xfId="28778" xr:uid="{00000000-0005-0000-0000-00006A700000}"/>
    <cellStyle name="Normal 6 2 3 4 4 3" xfId="8660" xr:uid="{00000000-0005-0000-0000-0000D4210000}"/>
    <cellStyle name="Normal 6 2 3 4 4 3 3" xfId="23761" xr:uid="{00000000-0005-0000-0000-0000D15C0000}"/>
    <cellStyle name="Normal 6 2 3 4 4 5" xfId="18748" xr:uid="{00000000-0005-0000-0000-00003C490000}"/>
    <cellStyle name="Normal 6 2 3 4 5" xfId="5299" xr:uid="{00000000-0005-0000-0000-0000B3140000}"/>
    <cellStyle name="Normal 6 2 3 4 5 2" xfId="15351" xr:uid="{00000000-0005-0000-0000-0000F73B0000}"/>
    <cellStyle name="Normal 6 2 3 4 5 2 3" xfId="30449" xr:uid="{00000000-0005-0000-0000-0000F1760000}"/>
    <cellStyle name="Normal 6 2 3 4 5 3" xfId="10331" xr:uid="{00000000-0005-0000-0000-00005B280000}"/>
    <cellStyle name="Normal 6 2 3 4 5 3 3" xfId="25432" xr:uid="{00000000-0005-0000-0000-000058630000}"/>
    <cellStyle name="Normal 6 2 3 4 5 5" xfId="20419" xr:uid="{00000000-0005-0000-0000-0000C34F0000}"/>
    <cellStyle name="Normal 6 2 3 4 6" xfId="12009" xr:uid="{00000000-0005-0000-0000-0000E92E0000}"/>
    <cellStyle name="Normal 6 2 3 4 6 3" xfId="27107" xr:uid="{00000000-0005-0000-0000-0000E3690000}"/>
    <cellStyle name="Normal 6 2 3 4 7" xfId="6988" xr:uid="{00000000-0005-0000-0000-00004C1B0000}"/>
    <cellStyle name="Normal 6 2 3 4 7 3" xfId="22090" xr:uid="{00000000-0005-0000-0000-00004A560000}"/>
    <cellStyle name="Normal 6 2 3 4 9" xfId="17077" xr:uid="{00000000-0005-0000-0000-0000B5420000}"/>
    <cellStyle name="Normal 6 2 3 5" xfId="2122" xr:uid="{00000000-0005-0000-0000-00004A080000}"/>
    <cellStyle name="Normal 6 2 3 5 2" xfId="2963" xr:uid="{00000000-0005-0000-0000-0000930B0000}"/>
    <cellStyle name="Normal 6 2 3 5 2 2" xfId="4653" xr:uid="{00000000-0005-0000-0000-00002D120000}"/>
    <cellStyle name="Normal 6 2 3 5 2 2 2" xfId="14726" xr:uid="{00000000-0005-0000-0000-000086390000}"/>
    <cellStyle name="Normal 6 2 3 5 2 2 2 3" xfId="29824" xr:uid="{00000000-0005-0000-0000-000080740000}"/>
    <cellStyle name="Normal 6 2 3 5 2 2 3" xfId="9706" xr:uid="{00000000-0005-0000-0000-0000EA250000}"/>
    <cellStyle name="Normal 6 2 3 5 2 2 3 3" xfId="24807" xr:uid="{00000000-0005-0000-0000-0000E7600000}"/>
    <cellStyle name="Normal 6 2 3 5 2 2 5" xfId="19794" xr:uid="{00000000-0005-0000-0000-0000524D0000}"/>
    <cellStyle name="Normal 6 2 3 5 2 3" xfId="6345" xr:uid="{00000000-0005-0000-0000-0000C9180000}"/>
    <cellStyle name="Normal 6 2 3 5 2 3 2" xfId="16397" xr:uid="{00000000-0005-0000-0000-00000D400000}"/>
    <cellStyle name="Normal 6 2 3 5 2 3 3" xfId="11377" xr:uid="{00000000-0005-0000-0000-0000712C0000}"/>
    <cellStyle name="Normal 6 2 3 5 2 3 3 3" xfId="26478" xr:uid="{00000000-0005-0000-0000-00006E670000}"/>
    <cellStyle name="Normal 6 2 3 5 2 3 5" xfId="21465" xr:uid="{00000000-0005-0000-0000-0000D9530000}"/>
    <cellStyle name="Normal 6 2 3 5 2 4" xfId="13055" xr:uid="{00000000-0005-0000-0000-0000FF320000}"/>
    <cellStyle name="Normal 6 2 3 5 2 4 3" xfId="28153" xr:uid="{00000000-0005-0000-0000-0000F96D0000}"/>
    <cellStyle name="Normal 6 2 3 5 2 5" xfId="8034" xr:uid="{00000000-0005-0000-0000-0000621F0000}"/>
    <cellStyle name="Normal 6 2 3 5 2 5 3" xfId="23136" xr:uid="{00000000-0005-0000-0000-0000605A0000}"/>
    <cellStyle name="Normal 6 2 3 5 2 7" xfId="18123" xr:uid="{00000000-0005-0000-0000-0000CB460000}"/>
    <cellStyle name="Normal 6 2 3 5 3" xfId="3816" xr:uid="{00000000-0005-0000-0000-0000E80E0000}"/>
    <cellStyle name="Normal 6 2 3 5 3 2" xfId="13890" xr:uid="{00000000-0005-0000-0000-000042360000}"/>
    <cellStyle name="Normal 6 2 3 5 3 2 3" xfId="28988" xr:uid="{00000000-0005-0000-0000-00003C710000}"/>
    <cellStyle name="Normal 6 2 3 5 3 3" xfId="8870" xr:uid="{00000000-0005-0000-0000-0000A6220000}"/>
    <cellStyle name="Normal 6 2 3 5 3 3 3" xfId="23971" xr:uid="{00000000-0005-0000-0000-0000A35D0000}"/>
    <cellStyle name="Normal 6 2 3 5 3 5" xfId="18958" xr:uid="{00000000-0005-0000-0000-00000E4A0000}"/>
    <cellStyle name="Normal 6 2 3 5 4" xfId="5509" xr:uid="{00000000-0005-0000-0000-000085150000}"/>
    <cellStyle name="Normal 6 2 3 5 4 2" xfId="15561" xr:uid="{00000000-0005-0000-0000-0000C93C0000}"/>
    <cellStyle name="Normal 6 2 3 5 4 2 3" xfId="30659" xr:uid="{00000000-0005-0000-0000-0000C3770000}"/>
    <cellStyle name="Normal 6 2 3 5 4 3" xfId="10541" xr:uid="{00000000-0005-0000-0000-00002D290000}"/>
    <cellStyle name="Normal 6 2 3 5 4 3 3" xfId="25642" xr:uid="{00000000-0005-0000-0000-00002A640000}"/>
    <cellStyle name="Normal 6 2 3 5 4 5" xfId="20629" xr:uid="{00000000-0005-0000-0000-000095500000}"/>
    <cellStyle name="Normal 6 2 3 5 5" xfId="12219" xr:uid="{00000000-0005-0000-0000-0000BB2F0000}"/>
    <cellStyle name="Normal 6 2 3 5 5 3" xfId="27317" xr:uid="{00000000-0005-0000-0000-0000B56A0000}"/>
    <cellStyle name="Normal 6 2 3 5 6" xfId="7198" xr:uid="{00000000-0005-0000-0000-00001E1C0000}"/>
    <cellStyle name="Normal 6 2 3 5 6 3" xfId="22300" xr:uid="{00000000-0005-0000-0000-00001C570000}"/>
    <cellStyle name="Normal 6 2 3 5 8" xfId="17287" xr:uid="{00000000-0005-0000-0000-000087430000}"/>
    <cellStyle name="Normal 6 2 3 6" xfId="2543" xr:uid="{00000000-0005-0000-0000-0000EF090000}"/>
    <cellStyle name="Normal 6 2 3 6 2" xfId="4235" xr:uid="{00000000-0005-0000-0000-00008B100000}"/>
    <cellStyle name="Normal 6 2 3 6 2 2" xfId="14308" xr:uid="{00000000-0005-0000-0000-0000E4370000}"/>
    <cellStyle name="Normal 6 2 3 6 2 2 3" xfId="29406" xr:uid="{00000000-0005-0000-0000-0000DE720000}"/>
    <cellStyle name="Normal 6 2 3 6 2 3" xfId="9288" xr:uid="{00000000-0005-0000-0000-000048240000}"/>
    <cellStyle name="Normal 6 2 3 6 2 3 3" xfId="24389" xr:uid="{00000000-0005-0000-0000-0000455F0000}"/>
    <cellStyle name="Normal 6 2 3 6 2 5" xfId="19376" xr:uid="{00000000-0005-0000-0000-0000B04B0000}"/>
    <cellStyle name="Normal 6 2 3 6 3" xfId="5927" xr:uid="{00000000-0005-0000-0000-000027170000}"/>
    <cellStyle name="Normal 6 2 3 6 3 2" xfId="15979" xr:uid="{00000000-0005-0000-0000-00006B3E0000}"/>
    <cellStyle name="Normal 6 2 3 6 3 3" xfId="10959" xr:uid="{00000000-0005-0000-0000-0000CF2A0000}"/>
    <cellStyle name="Normal 6 2 3 6 3 3 3" xfId="26060" xr:uid="{00000000-0005-0000-0000-0000CC650000}"/>
    <cellStyle name="Normal 6 2 3 6 3 5" xfId="21047" xr:uid="{00000000-0005-0000-0000-000037520000}"/>
    <cellStyle name="Normal 6 2 3 6 4" xfId="12637" xr:uid="{00000000-0005-0000-0000-00005D310000}"/>
    <cellStyle name="Normal 6 2 3 6 4 3" xfId="27735" xr:uid="{00000000-0005-0000-0000-0000576C0000}"/>
    <cellStyle name="Normal 6 2 3 6 5" xfId="7616" xr:uid="{00000000-0005-0000-0000-0000C01D0000}"/>
    <cellStyle name="Normal 6 2 3 6 5 3" xfId="22718" xr:uid="{00000000-0005-0000-0000-0000BE580000}"/>
    <cellStyle name="Normal 6 2 3 6 7" xfId="17705" xr:uid="{00000000-0005-0000-0000-000029450000}"/>
    <cellStyle name="Normal 6 2 3 7" xfId="3394" xr:uid="{00000000-0005-0000-0000-0000420D0000}"/>
    <cellStyle name="Normal 6 2 3 7 2" xfId="13472" xr:uid="{00000000-0005-0000-0000-0000A0340000}"/>
    <cellStyle name="Normal 6 2 3 7 2 3" xfId="28570" xr:uid="{00000000-0005-0000-0000-00009A6F0000}"/>
    <cellStyle name="Normal 6 2 3 7 3" xfId="8452" xr:uid="{00000000-0005-0000-0000-000004210000}"/>
    <cellStyle name="Normal 6 2 3 7 3 3" xfId="23553" xr:uid="{00000000-0005-0000-0000-0000015C0000}"/>
    <cellStyle name="Normal 6 2 3 7 5" xfId="18540" xr:uid="{00000000-0005-0000-0000-00006C480000}"/>
    <cellStyle name="Normal 6 2 3 8" xfId="5088" xr:uid="{00000000-0005-0000-0000-0000E0130000}"/>
    <cellStyle name="Normal 6 2 3 8 2" xfId="15143" xr:uid="{00000000-0005-0000-0000-0000273B0000}"/>
    <cellStyle name="Normal 6 2 3 8 2 3" xfId="30241" xr:uid="{00000000-0005-0000-0000-000021760000}"/>
    <cellStyle name="Normal 6 2 3 8 3" xfId="10123" xr:uid="{00000000-0005-0000-0000-00008B270000}"/>
    <cellStyle name="Normal 6 2 3 8 3 3" xfId="25224" xr:uid="{00000000-0005-0000-0000-000088620000}"/>
    <cellStyle name="Normal 6 2 3 8 5" xfId="20211" xr:uid="{00000000-0005-0000-0000-0000F34E0000}"/>
    <cellStyle name="Normal 6 2 3 9" xfId="11799" xr:uid="{00000000-0005-0000-0000-0000172E0000}"/>
    <cellStyle name="Normal 6 2 3 9 3" xfId="26899" xr:uid="{00000000-0005-0000-0000-000013690000}"/>
    <cellStyle name="Normal 6 2 4" xfId="723" xr:uid="{00000000-0005-0000-0000-0000D3020000}"/>
    <cellStyle name="Normal 6 2 4 2" xfId="1464" xr:uid="{00000000-0005-0000-0000-0000B8050000}"/>
    <cellStyle name="Normal 6 2 5" xfId="744" xr:uid="{00000000-0005-0000-0000-0000E8020000}"/>
    <cellStyle name="Normal 6 2 5 2" xfId="1465" xr:uid="{00000000-0005-0000-0000-0000B9050000}"/>
    <cellStyle name="Normal 6 2 6" xfId="1461" xr:uid="{00000000-0005-0000-0000-0000B5050000}"/>
    <cellStyle name="Normal 6 2 7" xfId="1711" xr:uid="{00000000-0005-0000-0000-0000AF060000}"/>
    <cellStyle name="Normal 6 2 7 11" xfId="16890" xr:uid="{00000000-0005-0000-0000-0000FA410000}"/>
    <cellStyle name="Normal 6 2 7 2" xfId="1819" xr:uid="{00000000-0005-0000-0000-00001B070000}"/>
    <cellStyle name="Normal 6 2 7 2 10" xfId="16994" xr:uid="{00000000-0005-0000-0000-000062420000}"/>
    <cellStyle name="Normal 6 2 7 2 2" xfId="2036" xr:uid="{00000000-0005-0000-0000-0000F4070000}"/>
    <cellStyle name="Normal 6 2 7 2 2 2" xfId="2457" xr:uid="{00000000-0005-0000-0000-000099090000}"/>
    <cellStyle name="Normal 6 2 7 2 2 2 2" xfId="3296" xr:uid="{00000000-0005-0000-0000-0000E00C0000}"/>
    <cellStyle name="Normal 6 2 7 2 2 2 2 2" xfId="4986" xr:uid="{00000000-0005-0000-0000-00007A130000}"/>
    <cellStyle name="Normal 6 2 7 2 2 2 2 2 2" xfId="15059" xr:uid="{00000000-0005-0000-0000-0000D33A0000}"/>
    <cellStyle name="Normal 6 2 7 2 2 2 2 2 2 3" xfId="30157" xr:uid="{00000000-0005-0000-0000-0000CD750000}"/>
    <cellStyle name="Normal 6 2 7 2 2 2 2 2 3" xfId="10039" xr:uid="{00000000-0005-0000-0000-000037270000}"/>
    <cellStyle name="Normal 6 2 7 2 2 2 2 2 3 3" xfId="25140" xr:uid="{00000000-0005-0000-0000-000034620000}"/>
    <cellStyle name="Normal 6 2 7 2 2 2 2 2 5" xfId="20127" xr:uid="{00000000-0005-0000-0000-00009F4E0000}"/>
    <cellStyle name="Normal 6 2 7 2 2 2 2 3" xfId="6678" xr:uid="{00000000-0005-0000-0000-0000161A0000}"/>
    <cellStyle name="Normal 6 2 7 2 2 2 2 3 2" xfId="16730" xr:uid="{00000000-0005-0000-0000-00005A410000}"/>
    <cellStyle name="Normal 6 2 7 2 2 2 2 3 3" xfId="11710" xr:uid="{00000000-0005-0000-0000-0000BE2D0000}"/>
    <cellStyle name="Normal 6 2 7 2 2 2 2 3 3 3" xfId="26811" xr:uid="{00000000-0005-0000-0000-0000BB680000}"/>
    <cellStyle name="Normal 6 2 7 2 2 2 2 3 5" xfId="21798" xr:uid="{00000000-0005-0000-0000-000026550000}"/>
    <cellStyle name="Normal 6 2 7 2 2 2 2 4" xfId="13388" xr:uid="{00000000-0005-0000-0000-00004C340000}"/>
    <cellStyle name="Normal 6 2 7 2 2 2 2 4 3" xfId="28486" xr:uid="{00000000-0005-0000-0000-0000466F0000}"/>
    <cellStyle name="Normal 6 2 7 2 2 2 2 5" xfId="8367" xr:uid="{00000000-0005-0000-0000-0000AF200000}"/>
    <cellStyle name="Normal 6 2 7 2 2 2 2 5 3" xfId="23469" xr:uid="{00000000-0005-0000-0000-0000AD5B0000}"/>
    <cellStyle name="Normal 6 2 7 2 2 2 2 7" xfId="18456" xr:uid="{00000000-0005-0000-0000-000018480000}"/>
    <cellStyle name="Normal 6 2 7 2 2 2 3" xfId="4149" xr:uid="{00000000-0005-0000-0000-000035100000}"/>
    <cellStyle name="Normal 6 2 7 2 2 2 3 2" xfId="14223" xr:uid="{00000000-0005-0000-0000-00008F370000}"/>
    <cellStyle name="Normal 6 2 7 2 2 2 3 2 3" xfId="29321" xr:uid="{00000000-0005-0000-0000-000089720000}"/>
    <cellStyle name="Normal 6 2 7 2 2 2 3 3" xfId="9203" xr:uid="{00000000-0005-0000-0000-0000F3230000}"/>
    <cellStyle name="Normal 6 2 7 2 2 2 3 3 3" xfId="24304" xr:uid="{00000000-0005-0000-0000-0000F05E0000}"/>
    <cellStyle name="Normal 6 2 7 2 2 2 3 5" xfId="19291" xr:uid="{00000000-0005-0000-0000-00005B4B0000}"/>
    <cellStyle name="Normal 6 2 7 2 2 2 4" xfId="5842" xr:uid="{00000000-0005-0000-0000-0000D2160000}"/>
    <cellStyle name="Normal 6 2 7 2 2 2 4 2" xfId="15894" xr:uid="{00000000-0005-0000-0000-0000163E0000}"/>
    <cellStyle name="Normal 6 2 7 2 2 2 4 3" xfId="10874" xr:uid="{00000000-0005-0000-0000-00007A2A0000}"/>
    <cellStyle name="Normal 6 2 7 2 2 2 4 3 3" xfId="25975" xr:uid="{00000000-0005-0000-0000-000077650000}"/>
    <cellStyle name="Normal 6 2 7 2 2 2 4 5" xfId="20962" xr:uid="{00000000-0005-0000-0000-0000E2510000}"/>
    <cellStyle name="Normal 6 2 7 2 2 2 5" xfId="12552" xr:uid="{00000000-0005-0000-0000-000008310000}"/>
    <cellStyle name="Normal 6 2 7 2 2 2 5 3" xfId="27650" xr:uid="{00000000-0005-0000-0000-0000026C0000}"/>
    <cellStyle name="Normal 6 2 7 2 2 2 6" xfId="7531" xr:uid="{00000000-0005-0000-0000-00006B1D0000}"/>
    <cellStyle name="Normal 6 2 7 2 2 2 6 3" xfId="22633" xr:uid="{00000000-0005-0000-0000-000069580000}"/>
    <cellStyle name="Normal 6 2 7 2 2 2 8" xfId="17620" xr:uid="{00000000-0005-0000-0000-0000D4440000}"/>
    <cellStyle name="Normal 6 2 7 2 2 3" xfId="2878" xr:uid="{00000000-0005-0000-0000-00003E0B0000}"/>
    <cellStyle name="Normal 6 2 7 2 2 3 2" xfId="4568" xr:uid="{00000000-0005-0000-0000-0000D8110000}"/>
    <cellStyle name="Normal 6 2 7 2 2 3 2 2" xfId="14641" xr:uid="{00000000-0005-0000-0000-000031390000}"/>
    <cellStyle name="Normal 6 2 7 2 2 3 2 2 3" xfId="29739" xr:uid="{00000000-0005-0000-0000-00002B740000}"/>
    <cellStyle name="Normal 6 2 7 2 2 3 2 3" xfId="9621" xr:uid="{00000000-0005-0000-0000-000095250000}"/>
    <cellStyle name="Normal 6 2 7 2 2 3 2 3 3" xfId="24722" xr:uid="{00000000-0005-0000-0000-000092600000}"/>
    <cellStyle name="Normal 6 2 7 2 2 3 2 5" xfId="19709" xr:uid="{00000000-0005-0000-0000-0000FD4C0000}"/>
    <cellStyle name="Normal 6 2 7 2 2 3 3" xfId="6260" xr:uid="{00000000-0005-0000-0000-000074180000}"/>
    <cellStyle name="Normal 6 2 7 2 2 3 3 2" xfId="16312" xr:uid="{00000000-0005-0000-0000-0000B83F0000}"/>
    <cellStyle name="Normal 6 2 7 2 2 3 3 3" xfId="11292" xr:uid="{00000000-0005-0000-0000-00001C2C0000}"/>
    <cellStyle name="Normal 6 2 7 2 2 3 3 3 3" xfId="26393" xr:uid="{00000000-0005-0000-0000-000019670000}"/>
    <cellStyle name="Normal 6 2 7 2 2 3 3 5" xfId="21380" xr:uid="{00000000-0005-0000-0000-000084530000}"/>
    <cellStyle name="Normal 6 2 7 2 2 3 4" xfId="12970" xr:uid="{00000000-0005-0000-0000-0000AA320000}"/>
    <cellStyle name="Normal 6 2 7 2 2 3 4 3" xfId="28068" xr:uid="{00000000-0005-0000-0000-0000A46D0000}"/>
    <cellStyle name="Normal 6 2 7 2 2 3 5" xfId="7949" xr:uid="{00000000-0005-0000-0000-00000D1F0000}"/>
    <cellStyle name="Normal 6 2 7 2 2 3 5 3" xfId="23051" xr:uid="{00000000-0005-0000-0000-00000B5A0000}"/>
    <cellStyle name="Normal 6 2 7 2 2 3 7" xfId="18038" xr:uid="{00000000-0005-0000-0000-000076460000}"/>
    <cellStyle name="Normal 6 2 7 2 2 4" xfId="3731" xr:uid="{00000000-0005-0000-0000-0000930E0000}"/>
    <cellStyle name="Normal 6 2 7 2 2 4 2" xfId="13805" xr:uid="{00000000-0005-0000-0000-0000ED350000}"/>
    <cellStyle name="Normal 6 2 7 2 2 4 2 3" xfId="28903" xr:uid="{00000000-0005-0000-0000-0000E7700000}"/>
    <cellStyle name="Normal 6 2 7 2 2 4 3" xfId="8785" xr:uid="{00000000-0005-0000-0000-000051220000}"/>
    <cellStyle name="Normal 6 2 7 2 2 4 3 3" xfId="23886" xr:uid="{00000000-0005-0000-0000-00004E5D0000}"/>
    <cellStyle name="Normal 6 2 7 2 2 4 5" xfId="18873" xr:uid="{00000000-0005-0000-0000-0000B9490000}"/>
    <cellStyle name="Normal 6 2 7 2 2 5" xfId="5424" xr:uid="{00000000-0005-0000-0000-000030150000}"/>
    <cellStyle name="Normal 6 2 7 2 2 5 2" xfId="15476" xr:uid="{00000000-0005-0000-0000-0000743C0000}"/>
    <cellStyle name="Normal 6 2 7 2 2 5 2 3" xfId="30574" xr:uid="{00000000-0005-0000-0000-00006E770000}"/>
    <cellStyle name="Normal 6 2 7 2 2 5 3" xfId="10456" xr:uid="{00000000-0005-0000-0000-0000D8280000}"/>
    <cellStyle name="Normal 6 2 7 2 2 5 3 3" xfId="25557" xr:uid="{00000000-0005-0000-0000-0000D5630000}"/>
    <cellStyle name="Normal 6 2 7 2 2 5 5" xfId="20544" xr:uid="{00000000-0005-0000-0000-000040500000}"/>
    <cellStyle name="Normal 6 2 7 2 2 6" xfId="12134" xr:uid="{00000000-0005-0000-0000-0000662F0000}"/>
    <cellStyle name="Normal 6 2 7 2 2 6 3" xfId="27232" xr:uid="{00000000-0005-0000-0000-0000606A0000}"/>
    <cellStyle name="Normal 6 2 7 2 2 7" xfId="7113" xr:uid="{00000000-0005-0000-0000-0000C91B0000}"/>
    <cellStyle name="Normal 6 2 7 2 2 7 3" xfId="22215" xr:uid="{00000000-0005-0000-0000-0000C7560000}"/>
    <cellStyle name="Normal 6 2 7 2 2 9" xfId="17202" xr:uid="{00000000-0005-0000-0000-000032430000}"/>
    <cellStyle name="Normal 6 2 7 2 3" xfId="2249" xr:uid="{00000000-0005-0000-0000-0000C9080000}"/>
    <cellStyle name="Normal 6 2 7 2 3 2" xfId="3088" xr:uid="{00000000-0005-0000-0000-0000100C0000}"/>
    <cellStyle name="Normal 6 2 7 2 3 2 2" xfId="4778" xr:uid="{00000000-0005-0000-0000-0000AA120000}"/>
    <cellStyle name="Normal 6 2 7 2 3 2 2 2" xfId="14851" xr:uid="{00000000-0005-0000-0000-0000033A0000}"/>
    <cellStyle name="Normal 6 2 7 2 3 2 2 2 3" xfId="29949" xr:uid="{00000000-0005-0000-0000-0000FD740000}"/>
    <cellStyle name="Normal 6 2 7 2 3 2 2 3" xfId="9831" xr:uid="{00000000-0005-0000-0000-000067260000}"/>
    <cellStyle name="Normal 6 2 7 2 3 2 2 3 3" xfId="24932" xr:uid="{00000000-0005-0000-0000-000064610000}"/>
    <cellStyle name="Normal 6 2 7 2 3 2 2 5" xfId="19919" xr:uid="{00000000-0005-0000-0000-0000CF4D0000}"/>
    <cellStyle name="Normal 6 2 7 2 3 2 3" xfId="6470" xr:uid="{00000000-0005-0000-0000-000046190000}"/>
    <cellStyle name="Normal 6 2 7 2 3 2 3 2" xfId="16522" xr:uid="{00000000-0005-0000-0000-00008A400000}"/>
    <cellStyle name="Normal 6 2 7 2 3 2 3 3" xfId="11502" xr:uid="{00000000-0005-0000-0000-0000EE2C0000}"/>
    <cellStyle name="Normal 6 2 7 2 3 2 3 3 3" xfId="26603" xr:uid="{00000000-0005-0000-0000-0000EB670000}"/>
    <cellStyle name="Normal 6 2 7 2 3 2 3 5" xfId="21590" xr:uid="{00000000-0005-0000-0000-000056540000}"/>
    <cellStyle name="Normal 6 2 7 2 3 2 4" xfId="13180" xr:uid="{00000000-0005-0000-0000-00007C330000}"/>
    <cellStyle name="Normal 6 2 7 2 3 2 4 3" xfId="28278" xr:uid="{00000000-0005-0000-0000-0000766E0000}"/>
    <cellStyle name="Normal 6 2 7 2 3 2 5" xfId="8159" xr:uid="{00000000-0005-0000-0000-0000DF1F0000}"/>
    <cellStyle name="Normal 6 2 7 2 3 2 5 3" xfId="23261" xr:uid="{00000000-0005-0000-0000-0000DD5A0000}"/>
    <cellStyle name="Normal 6 2 7 2 3 2 7" xfId="18248" xr:uid="{00000000-0005-0000-0000-000048470000}"/>
    <cellStyle name="Normal 6 2 7 2 3 3" xfId="3941" xr:uid="{00000000-0005-0000-0000-0000650F0000}"/>
    <cellStyle name="Normal 6 2 7 2 3 3 2" xfId="14015" xr:uid="{00000000-0005-0000-0000-0000BF360000}"/>
    <cellStyle name="Normal 6 2 7 2 3 3 2 3" xfId="29113" xr:uid="{00000000-0005-0000-0000-0000B9710000}"/>
    <cellStyle name="Normal 6 2 7 2 3 3 3" xfId="8995" xr:uid="{00000000-0005-0000-0000-000023230000}"/>
    <cellStyle name="Normal 6 2 7 2 3 3 3 3" xfId="24096" xr:uid="{00000000-0005-0000-0000-0000205E0000}"/>
    <cellStyle name="Normal 6 2 7 2 3 3 5" xfId="19083" xr:uid="{00000000-0005-0000-0000-00008B4A0000}"/>
    <cellStyle name="Normal 6 2 7 2 3 4" xfId="5634" xr:uid="{00000000-0005-0000-0000-000002160000}"/>
    <cellStyle name="Normal 6 2 7 2 3 4 2" xfId="15686" xr:uid="{00000000-0005-0000-0000-0000463D0000}"/>
    <cellStyle name="Normal 6 2 7 2 3 4 2 3" xfId="30784" xr:uid="{00000000-0005-0000-0000-000040780000}"/>
    <cellStyle name="Normal 6 2 7 2 3 4 3" xfId="10666" xr:uid="{00000000-0005-0000-0000-0000AA290000}"/>
    <cellStyle name="Normal 6 2 7 2 3 4 3 3" xfId="25767" xr:uid="{00000000-0005-0000-0000-0000A7640000}"/>
    <cellStyle name="Normal 6 2 7 2 3 4 5" xfId="20754" xr:uid="{00000000-0005-0000-0000-000012510000}"/>
    <cellStyle name="Normal 6 2 7 2 3 5" xfId="12344" xr:uid="{00000000-0005-0000-0000-000038300000}"/>
    <cellStyle name="Normal 6 2 7 2 3 5 3" xfId="27442" xr:uid="{00000000-0005-0000-0000-0000326B0000}"/>
    <cellStyle name="Normal 6 2 7 2 3 6" xfId="7323" xr:uid="{00000000-0005-0000-0000-00009B1C0000}"/>
    <cellStyle name="Normal 6 2 7 2 3 6 3" xfId="22425" xr:uid="{00000000-0005-0000-0000-000099570000}"/>
    <cellStyle name="Normal 6 2 7 2 3 8" xfId="17412" xr:uid="{00000000-0005-0000-0000-000004440000}"/>
    <cellStyle name="Normal 6 2 7 2 4" xfId="2670" xr:uid="{00000000-0005-0000-0000-00006E0A0000}"/>
    <cellStyle name="Normal 6 2 7 2 4 2" xfId="4360" xr:uid="{00000000-0005-0000-0000-000008110000}"/>
    <cellStyle name="Normal 6 2 7 2 4 2 2" xfId="14433" xr:uid="{00000000-0005-0000-0000-000061380000}"/>
    <cellStyle name="Normal 6 2 7 2 4 2 2 3" xfId="29531" xr:uid="{00000000-0005-0000-0000-00005B730000}"/>
    <cellStyle name="Normal 6 2 7 2 4 2 3" xfId="9413" xr:uid="{00000000-0005-0000-0000-0000C5240000}"/>
    <cellStyle name="Normal 6 2 7 2 4 2 3 3" xfId="24514" xr:uid="{00000000-0005-0000-0000-0000C25F0000}"/>
    <cellStyle name="Normal 6 2 7 2 4 2 5" xfId="19501" xr:uid="{00000000-0005-0000-0000-00002D4C0000}"/>
    <cellStyle name="Normal 6 2 7 2 4 3" xfId="6052" xr:uid="{00000000-0005-0000-0000-0000A4170000}"/>
    <cellStyle name="Normal 6 2 7 2 4 3 2" xfId="16104" xr:uid="{00000000-0005-0000-0000-0000E83E0000}"/>
    <cellStyle name="Normal 6 2 7 2 4 3 3" xfId="11084" xr:uid="{00000000-0005-0000-0000-00004C2B0000}"/>
    <cellStyle name="Normal 6 2 7 2 4 3 3 3" xfId="26185" xr:uid="{00000000-0005-0000-0000-000049660000}"/>
    <cellStyle name="Normal 6 2 7 2 4 3 5" xfId="21172" xr:uid="{00000000-0005-0000-0000-0000B4520000}"/>
    <cellStyle name="Normal 6 2 7 2 4 4" xfId="12762" xr:uid="{00000000-0005-0000-0000-0000DA310000}"/>
    <cellStyle name="Normal 6 2 7 2 4 4 3" xfId="27860" xr:uid="{00000000-0005-0000-0000-0000D46C0000}"/>
    <cellStyle name="Normal 6 2 7 2 4 5" xfId="7741" xr:uid="{00000000-0005-0000-0000-00003D1E0000}"/>
    <cellStyle name="Normal 6 2 7 2 4 5 3" xfId="22843" xr:uid="{00000000-0005-0000-0000-00003B590000}"/>
    <cellStyle name="Normal 6 2 7 2 4 7" xfId="17830" xr:uid="{00000000-0005-0000-0000-0000A6450000}"/>
    <cellStyle name="Normal 6 2 7 2 5" xfId="3523" xr:uid="{00000000-0005-0000-0000-0000C30D0000}"/>
    <cellStyle name="Normal 6 2 7 2 5 2" xfId="13597" xr:uid="{00000000-0005-0000-0000-00001D350000}"/>
    <cellStyle name="Normal 6 2 7 2 5 2 3" xfId="28695" xr:uid="{00000000-0005-0000-0000-000017700000}"/>
    <cellStyle name="Normal 6 2 7 2 5 3" xfId="8577" xr:uid="{00000000-0005-0000-0000-000081210000}"/>
    <cellStyle name="Normal 6 2 7 2 5 3 3" xfId="23678" xr:uid="{00000000-0005-0000-0000-00007E5C0000}"/>
    <cellStyle name="Normal 6 2 7 2 5 5" xfId="18665" xr:uid="{00000000-0005-0000-0000-0000E9480000}"/>
    <cellStyle name="Normal 6 2 7 2 6" xfId="5216" xr:uid="{00000000-0005-0000-0000-000060140000}"/>
    <cellStyle name="Normal 6 2 7 2 6 2" xfId="15268" xr:uid="{00000000-0005-0000-0000-0000A43B0000}"/>
    <cellStyle name="Normal 6 2 7 2 6 2 3" xfId="30366" xr:uid="{00000000-0005-0000-0000-00009E760000}"/>
    <cellStyle name="Normal 6 2 7 2 6 3" xfId="10248" xr:uid="{00000000-0005-0000-0000-000008280000}"/>
    <cellStyle name="Normal 6 2 7 2 6 3 3" xfId="25349" xr:uid="{00000000-0005-0000-0000-000005630000}"/>
    <cellStyle name="Normal 6 2 7 2 6 5" xfId="20336" xr:uid="{00000000-0005-0000-0000-0000704F0000}"/>
    <cellStyle name="Normal 6 2 7 2 7" xfId="11926" xr:uid="{00000000-0005-0000-0000-0000962E0000}"/>
    <cellStyle name="Normal 6 2 7 2 7 3" xfId="27024" xr:uid="{00000000-0005-0000-0000-000090690000}"/>
    <cellStyle name="Normal 6 2 7 2 8" xfId="6905" xr:uid="{00000000-0005-0000-0000-0000F91A0000}"/>
    <cellStyle name="Normal 6 2 7 2 8 3" xfId="22007" xr:uid="{00000000-0005-0000-0000-0000F7550000}"/>
    <cellStyle name="Normal 6 2 7 3" xfId="1932" xr:uid="{00000000-0005-0000-0000-00008C070000}"/>
    <cellStyle name="Normal 6 2 7 3 2" xfId="2353" xr:uid="{00000000-0005-0000-0000-000031090000}"/>
    <cellStyle name="Normal 6 2 7 3 2 2" xfId="3192" xr:uid="{00000000-0005-0000-0000-0000780C0000}"/>
    <cellStyle name="Normal 6 2 7 3 2 2 2" xfId="4882" xr:uid="{00000000-0005-0000-0000-000012130000}"/>
    <cellStyle name="Normal 6 2 7 3 2 2 2 2" xfId="14955" xr:uid="{00000000-0005-0000-0000-00006B3A0000}"/>
    <cellStyle name="Normal 6 2 7 3 2 2 2 2 3" xfId="30053" xr:uid="{00000000-0005-0000-0000-000065750000}"/>
    <cellStyle name="Normal 6 2 7 3 2 2 2 3" xfId="9935" xr:uid="{00000000-0005-0000-0000-0000CF260000}"/>
    <cellStyle name="Normal 6 2 7 3 2 2 2 3 3" xfId="25036" xr:uid="{00000000-0005-0000-0000-0000CC610000}"/>
    <cellStyle name="Normal 6 2 7 3 2 2 2 5" xfId="20023" xr:uid="{00000000-0005-0000-0000-0000374E0000}"/>
    <cellStyle name="Normal 6 2 7 3 2 2 3" xfId="6574" xr:uid="{00000000-0005-0000-0000-0000AE190000}"/>
    <cellStyle name="Normal 6 2 7 3 2 2 3 2" xfId="16626" xr:uid="{00000000-0005-0000-0000-0000F2400000}"/>
    <cellStyle name="Normal 6 2 7 3 2 2 3 3" xfId="11606" xr:uid="{00000000-0005-0000-0000-0000562D0000}"/>
    <cellStyle name="Normal 6 2 7 3 2 2 3 3 3" xfId="26707" xr:uid="{00000000-0005-0000-0000-000053680000}"/>
    <cellStyle name="Normal 6 2 7 3 2 2 3 5" xfId="21694" xr:uid="{00000000-0005-0000-0000-0000BE540000}"/>
    <cellStyle name="Normal 6 2 7 3 2 2 4" xfId="13284" xr:uid="{00000000-0005-0000-0000-0000E4330000}"/>
    <cellStyle name="Normal 6 2 7 3 2 2 4 3" xfId="28382" xr:uid="{00000000-0005-0000-0000-0000DE6E0000}"/>
    <cellStyle name="Normal 6 2 7 3 2 2 5" xfId="8263" xr:uid="{00000000-0005-0000-0000-000047200000}"/>
    <cellStyle name="Normal 6 2 7 3 2 2 5 3" xfId="23365" xr:uid="{00000000-0005-0000-0000-0000455B0000}"/>
    <cellStyle name="Normal 6 2 7 3 2 2 7" xfId="18352" xr:uid="{00000000-0005-0000-0000-0000B0470000}"/>
    <cellStyle name="Normal 6 2 7 3 2 3" xfId="4045" xr:uid="{00000000-0005-0000-0000-0000CD0F0000}"/>
    <cellStyle name="Normal 6 2 7 3 2 3 2" xfId="14119" xr:uid="{00000000-0005-0000-0000-000027370000}"/>
    <cellStyle name="Normal 6 2 7 3 2 3 2 3" xfId="29217" xr:uid="{00000000-0005-0000-0000-000021720000}"/>
    <cellStyle name="Normal 6 2 7 3 2 3 3" xfId="9099" xr:uid="{00000000-0005-0000-0000-00008B230000}"/>
    <cellStyle name="Normal 6 2 7 3 2 3 3 3" xfId="24200" xr:uid="{00000000-0005-0000-0000-0000885E0000}"/>
    <cellStyle name="Normal 6 2 7 3 2 3 5" xfId="19187" xr:uid="{00000000-0005-0000-0000-0000F34A0000}"/>
    <cellStyle name="Normal 6 2 7 3 2 4" xfId="5738" xr:uid="{00000000-0005-0000-0000-00006A160000}"/>
    <cellStyle name="Normal 6 2 7 3 2 4 2" xfId="15790" xr:uid="{00000000-0005-0000-0000-0000AE3D0000}"/>
    <cellStyle name="Normal 6 2 7 3 2 4 2 3" xfId="30888" xr:uid="{00000000-0005-0000-0000-0000A8780000}"/>
    <cellStyle name="Normal 6 2 7 3 2 4 3" xfId="10770" xr:uid="{00000000-0005-0000-0000-0000122A0000}"/>
    <cellStyle name="Normal 6 2 7 3 2 4 3 3" xfId="25871" xr:uid="{00000000-0005-0000-0000-00000F650000}"/>
    <cellStyle name="Normal 6 2 7 3 2 4 5" xfId="20858" xr:uid="{00000000-0005-0000-0000-00007A510000}"/>
    <cellStyle name="Normal 6 2 7 3 2 5" xfId="12448" xr:uid="{00000000-0005-0000-0000-0000A0300000}"/>
    <cellStyle name="Normal 6 2 7 3 2 5 3" xfId="27546" xr:uid="{00000000-0005-0000-0000-00009A6B0000}"/>
    <cellStyle name="Normal 6 2 7 3 2 6" xfId="7427" xr:uid="{00000000-0005-0000-0000-0000031D0000}"/>
    <cellStyle name="Normal 6 2 7 3 2 6 3" xfId="22529" xr:uid="{00000000-0005-0000-0000-000001580000}"/>
    <cellStyle name="Normal 6 2 7 3 2 8" xfId="17516" xr:uid="{00000000-0005-0000-0000-00006C440000}"/>
    <cellStyle name="Normal 6 2 7 3 3" xfId="2774" xr:uid="{00000000-0005-0000-0000-0000D60A0000}"/>
    <cellStyle name="Normal 6 2 7 3 3 2" xfId="4464" xr:uid="{00000000-0005-0000-0000-000070110000}"/>
    <cellStyle name="Normal 6 2 7 3 3 2 2" xfId="14537" xr:uid="{00000000-0005-0000-0000-0000C9380000}"/>
    <cellStyle name="Normal 6 2 7 3 3 2 2 3" xfId="29635" xr:uid="{00000000-0005-0000-0000-0000C3730000}"/>
    <cellStyle name="Normal 6 2 7 3 3 2 3" xfId="9517" xr:uid="{00000000-0005-0000-0000-00002D250000}"/>
    <cellStyle name="Normal 6 2 7 3 3 2 3 3" xfId="24618" xr:uid="{00000000-0005-0000-0000-00002A600000}"/>
    <cellStyle name="Normal 6 2 7 3 3 2 5" xfId="19605" xr:uid="{00000000-0005-0000-0000-0000954C0000}"/>
    <cellStyle name="Normal 6 2 7 3 3 3" xfId="6156" xr:uid="{00000000-0005-0000-0000-00000C180000}"/>
    <cellStyle name="Normal 6 2 7 3 3 3 2" xfId="16208" xr:uid="{00000000-0005-0000-0000-0000503F0000}"/>
    <cellStyle name="Normal 6 2 7 3 3 3 3" xfId="11188" xr:uid="{00000000-0005-0000-0000-0000B42B0000}"/>
    <cellStyle name="Normal 6 2 7 3 3 3 3 3" xfId="26289" xr:uid="{00000000-0005-0000-0000-0000B1660000}"/>
    <cellStyle name="Normal 6 2 7 3 3 3 5" xfId="21276" xr:uid="{00000000-0005-0000-0000-00001C530000}"/>
    <cellStyle name="Normal 6 2 7 3 3 4" xfId="12866" xr:uid="{00000000-0005-0000-0000-000042320000}"/>
    <cellStyle name="Normal 6 2 7 3 3 4 3" xfId="27964" xr:uid="{00000000-0005-0000-0000-00003C6D0000}"/>
    <cellStyle name="Normal 6 2 7 3 3 5" xfId="7845" xr:uid="{00000000-0005-0000-0000-0000A51E0000}"/>
    <cellStyle name="Normal 6 2 7 3 3 5 3" xfId="22947" xr:uid="{00000000-0005-0000-0000-0000A3590000}"/>
    <cellStyle name="Normal 6 2 7 3 3 7" xfId="17934" xr:uid="{00000000-0005-0000-0000-00000E460000}"/>
    <cellStyle name="Normal 6 2 7 3 4" xfId="3627" xr:uid="{00000000-0005-0000-0000-00002B0E0000}"/>
    <cellStyle name="Normal 6 2 7 3 4 2" xfId="13701" xr:uid="{00000000-0005-0000-0000-000085350000}"/>
    <cellStyle name="Normal 6 2 7 3 4 2 3" xfId="28799" xr:uid="{00000000-0005-0000-0000-00007F700000}"/>
    <cellStyle name="Normal 6 2 7 3 4 3" xfId="8681" xr:uid="{00000000-0005-0000-0000-0000E9210000}"/>
    <cellStyle name="Normal 6 2 7 3 4 3 3" xfId="23782" xr:uid="{00000000-0005-0000-0000-0000E65C0000}"/>
    <cellStyle name="Normal 6 2 7 3 4 5" xfId="18769" xr:uid="{00000000-0005-0000-0000-000051490000}"/>
    <cellStyle name="Normal 6 2 7 3 5" xfId="5320" xr:uid="{00000000-0005-0000-0000-0000C8140000}"/>
    <cellStyle name="Normal 6 2 7 3 5 2" xfId="15372" xr:uid="{00000000-0005-0000-0000-00000C3C0000}"/>
    <cellStyle name="Normal 6 2 7 3 5 2 3" xfId="30470" xr:uid="{00000000-0005-0000-0000-000006770000}"/>
    <cellStyle name="Normal 6 2 7 3 5 3" xfId="10352" xr:uid="{00000000-0005-0000-0000-000070280000}"/>
    <cellStyle name="Normal 6 2 7 3 5 3 3" xfId="25453" xr:uid="{00000000-0005-0000-0000-00006D630000}"/>
    <cellStyle name="Normal 6 2 7 3 5 5" xfId="20440" xr:uid="{00000000-0005-0000-0000-0000D84F0000}"/>
    <cellStyle name="Normal 6 2 7 3 6" xfId="12030" xr:uid="{00000000-0005-0000-0000-0000FE2E0000}"/>
    <cellStyle name="Normal 6 2 7 3 6 3" xfId="27128" xr:uid="{00000000-0005-0000-0000-0000F8690000}"/>
    <cellStyle name="Normal 6 2 7 3 7" xfId="7009" xr:uid="{00000000-0005-0000-0000-0000611B0000}"/>
    <cellStyle name="Normal 6 2 7 3 7 3" xfId="22111" xr:uid="{00000000-0005-0000-0000-00005F560000}"/>
    <cellStyle name="Normal 6 2 7 3 9" xfId="17098" xr:uid="{00000000-0005-0000-0000-0000CA420000}"/>
    <cellStyle name="Normal 6 2 7 4" xfId="2145" xr:uid="{00000000-0005-0000-0000-000061080000}"/>
    <cellStyle name="Normal 6 2 7 4 2" xfId="2984" xr:uid="{00000000-0005-0000-0000-0000A80B0000}"/>
    <cellStyle name="Normal 6 2 7 4 2 2" xfId="4674" xr:uid="{00000000-0005-0000-0000-000042120000}"/>
    <cellStyle name="Normal 6 2 7 4 2 2 2" xfId="14747" xr:uid="{00000000-0005-0000-0000-00009B390000}"/>
    <cellStyle name="Normal 6 2 7 4 2 2 2 3" xfId="29845" xr:uid="{00000000-0005-0000-0000-000095740000}"/>
    <cellStyle name="Normal 6 2 7 4 2 2 3" xfId="9727" xr:uid="{00000000-0005-0000-0000-0000FF250000}"/>
    <cellStyle name="Normal 6 2 7 4 2 2 3 3" xfId="24828" xr:uid="{00000000-0005-0000-0000-0000FC600000}"/>
    <cellStyle name="Normal 6 2 7 4 2 2 5" xfId="19815" xr:uid="{00000000-0005-0000-0000-0000674D0000}"/>
    <cellStyle name="Normal 6 2 7 4 2 3" xfId="6366" xr:uid="{00000000-0005-0000-0000-0000DE180000}"/>
    <cellStyle name="Normal 6 2 7 4 2 3 2" xfId="16418" xr:uid="{00000000-0005-0000-0000-000022400000}"/>
    <cellStyle name="Normal 6 2 7 4 2 3 3" xfId="11398" xr:uid="{00000000-0005-0000-0000-0000862C0000}"/>
    <cellStyle name="Normal 6 2 7 4 2 3 3 3" xfId="26499" xr:uid="{00000000-0005-0000-0000-000083670000}"/>
    <cellStyle name="Normal 6 2 7 4 2 3 5" xfId="21486" xr:uid="{00000000-0005-0000-0000-0000EE530000}"/>
    <cellStyle name="Normal 6 2 7 4 2 4" xfId="13076" xr:uid="{00000000-0005-0000-0000-000014330000}"/>
    <cellStyle name="Normal 6 2 7 4 2 4 3" xfId="28174" xr:uid="{00000000-0005-0000-0000-00000E6E0000}"/>
    <cellStyle name="Normal 6 2 7 4 2 5" xfId="8055" xr:uid="{00000000-0005-0000-0000-0000771F0000}"/>
    <cellStyle name="Normal 6 2 7 4 2 5 3" xfId="23157" xr:uid="{00000000-0005-0000-0000-0000755A0000}"/>
    <cellStyle name="Normal 6 2 7 4 2 7" xfId="18144" xr:uid="{00000000-0005-0000-0000-0000E0460000}"/>
    <cellStyle name="Normal 6 2 7 4 3" xfId="3837" xr:uid="{00000000-0005-0000-0000-0000FD0E0000}"/>
    <cellStyle name="Normal 6 2 7 4 3 2" xfId="13911" xr:uid="{00000000-0005-0000-0000-000057360000}"/>
    <cellStyle name="Normal 6 2 7 4 3 2 3" xfId="29009" xr:uid="{00000000-0005-0000-0000-000051710000}"/>
    <cellStyle name="Normal 6 2 7 4 3 3" xfId="8891" xr:uid="{00000000-0005-0000-0000-0000BB220000}"/>
    <cellStyle name="Normal 6 2 7 4 3 3 3" xfId="23992" xr:uid="{00000000-0005-0000-0000-0000B85D0000}"/>
    <cellStyle name="Normal 6 2 7 4 3 5" xfId="18979" xr:uid="{00000000-0005-0000-0000-0000234A0000}"/>
    <cellStyle name="Normal 6 2 7 4 4" xfId="5530" xr:uid="{00000000-0005-0000-0000-00009A150000}"/>
    <cellStyle name="Normal 6 2 7 4 4 2" xfId="15582" xr:uid="{00000000-0005-0000-0000-0000DE3C0000}"/>
    <cellStyle name="Normal 6 2 7 4 4 2 3" xfId="30680" xr:uid="{00000000-0005-0000-0000-0000D8770000}"/>
    <cellStyle name="Normal 6 2 7 4 4 3" xfId="10562" xr:uid="{00000000-0005-0000-0000-000042290000}"/>
    <cellStyle name="Normal 6 2 7 4 4 3 3" xfId="25663" xr:uid="{00000000-0005-0000-0000-00003F640000}"/>
    <cellStyle name="Normal 6 2 7 4 4 5" xfId="20650" xr:uid="{00000000-0005-0000-0000-0000AA500000}"/>
    <cellStyle name="Normal 6 2 7 4 5" xfId="12240" xr:uid="{00000000-0005-0000-0000-0000D02F0000}"/>
    <cellStyle name="Normal 6 2 7 4 5 3" xfId="27338" xr:uid="{00000000-0005-0000-0000-0000CA6A0000}"/>
    <cellStyle name="Normal 6 2 7 4 6" xfId="7219" xr:uid="{00000000-0005-0000-0000-0000331C0000}"/>
    <cellStyle name="Normal 6 2 7 4 6 3" xfId="22321" xr:uid="{00000000-0005-0000-0000-000031570000}"/>
    <cellStyle name="Normal 6 2 7 4 8" xfId="17308" xr:uid="{00000000-0005-0000-0000-00009C430000}"/>
    <cellStyle name="Normal 6 2 7 5" xfId="2566" xr:uid="{00000000-0005-0000-0000-0000060A0000}"/>
    <cellStyle name="Normal 6 2 7 5 2" xfId="4256" xr:uid="{00000000-0005-0000-0000-0000A0100000}"/>
    <cellStyle name="Normal 6 2 7 5 2 2" xfId="14329" xr:uid="{00000000-0005-0000-0000-0000F9370000}"/>
    <cellStyle name="Normal 6 2 7 5 2 2 3" xfId="29427" xr:uid="{00000000-0005-0000-0000-0000F3720000}"/>
    <cellStyle name="Normal 6 2 7 5 2 3" xfId="9309" xr:uid="{00000000-0005-0000-0000-00005D240000}"/>
    <cellStyle name="Normal 6 2 7 5 2 3 3" xfId="24410" xr:uid="{00000000-0005-0000-0000-00005A5F0000}"/>
    <cellStyle name="Normal 6 2 7 5 2 5" xfId="19397" xr:uid="{00000000-0005-0000-0000-0000C54B0000}"/>
    <cellStyle name="Normal 6 2 7 5 3" xfId="5948" xr:uid="{00000000-0005-0000-0000-00003C170000}"/>
    <cellStyle name="Normal 6 2 7 5 3 2" xfId="16000" xr:uid="{00000000-0005-0000-0000-0000803E0000}"/>
    <cellStyle name="Normal 6 2 7 5 3 3" xfId="10980" xr:uid="{00000000-0005-0000-0000-0000E42A0000}"/>
    <cellStyle name="Normal 6 2 7 5 3 3 3" xfId="26081" xr:uid="{00000000-0005-0000-0000-0000E1650000}"/>
    <cellStyle name="Normal 6 2 7 5 3 5" xfId="21068" xr:uid="{00000000-0005-0000-0000-00004C520000}"/>
    <cellStyle name="Normal 6 2 7 5 4" xfId="12658" xr:uid="{00000000-0005-0000-0000-000072310000}"/>
    <cellStyle name="Normal 6 2 7 5 4 3" xfId="27756" xr:uid="{00000000-0005-0000-0000-00006C6C0000}"/>
    <cellStyle name="Normal 6 2 7 5 5" xfId="7637" xr:uid="{00000000-0005-0000-0000-0000D51D0000}"/>
    <cellStyle name="Normal 6 2 7 5 5 3" xfId="22739" xr:uid="{00000000-0005-0000-0000-0000D3580000}"/>
    <cellStyle name="Normal 6 2 7 5 7" xfId="17726" xr:uid="{00000000-0005-0000-0000-00003E450000}"/>
    <cellStyle name="Normal 6 2 7 6" xfId="3419" xr:uid="{00000000-0005-0000-0000-00005B0D0000}"/>
    <cellStyle name="Normal 6 2 7 6 2" xfId="13493" xr:uid="{00000000-0005-0000-0000-0000B5340000}"/>
    <cellStyle name="Normal 6 2 7 6 2 3" xfId="28591" xr:uid="{00000000-0005-0000-0000-0000AF6F0000}"/>
    <cellStyle name="Normal 6 2 7 6 3" xfId="8473" xr:uid="{00000000-0005-0000-0000-000019210000}"/>
    <cellStyle name="Normal 6 2 7 6 3 3" xfId="23574" xr:uid="{00000000-0005-0000-0000-0000165C0000}"/>
    <cellStyle name="Normal 6 2 7 6 5" xfId="18561" xr:uid="{00000000-0005-0000-0000-000081480000}"/>
    <cellStyle name="Normal 6 2 7 7" xfId="5112" xr:uid="{00000000-0005-0000-0000-0000F8130000}"/>
    <cellStyle name="Normal 6 2 7 7 2" xfId="15164" xr:uid="{00000000-0005-0000-0000-00003C3B0000}"/>
    <cellStyle name="Normal 6 2 7 7 2 3" xfId="30262" xr:uid="{00000000-0005-0000-0000-000036760000}"/>
    <cellStyle name="Normal 6 2 7 7 3" xfId="10144" xr:uid="{00000000-0005-0000-0000-0000A0270000}"/>
    <cellStyle name="Normal 6 2 7 7 3 3" xfId="25245" xr:uid="{00000000-0005-0000-0000-00009D620000}"/>
    <cellStyle name="Normal 6 2 7 7 5" xfId="20232" xr:uid="{00000000-0005-0000-0000-0000084F0000}"/>
    <cellStyle name="Normal 6 2 7 8" xfId="11822" xr:uid="{00000000-0005-0000-0000-00002E2E0000}"/>
    <cellStyle name="Normal 6 2 7 8 3" xfId="26920" xr:uid="{00000000-0005-0000-0000-000028690000}"/>
    <cellStyle name="Normal 6 2 7 9" xfId="6801" xr:uid="{00000000-0005-0000-0000-0000911A0000}"/>
    <cellStyle name="Normal 6 2 7 9 3" xfId="21903" xr:uid="{00000000-0005-0000-0000-00008F550000}"/>
    <cellStyle name="Normal 6 2 8" xfId="1765" xr:uid="{00000000-0005-0000-0000-0000E5060000}"/>
    <cellStyle name="Normal 6 2 8 10" xfId="16942" xr:uid="{00000000-0005-0000-0000-00002E420000}"/>
    <cellStyle name="Normal 6 2 8 2" xfId="1984" xr:uid="{00000000-0005-0000-0000-0000C0070000}"/>
    <cellStyle name="Normal 6 2 8 2 2" xfId="2405" xr:uid="{00000000-0005-0000-0000-000065090000}"/>
    <cellStyle name="Normal 6 2 8 2 2 2" xfId="3244" xr:uid="{00000000-0005-0000-0000-0000AC0C0000}"/>
    <cellStyle name="Normal 6 2 8 2 2 2 2" xfId="4934" xr:uid="{00000000-0005-0000-0000-000046130000}"/>
    <cellStyle name="Normal 6 2 8 2 2 2 2 2" xfId="15007" xr:uid="{00000000-0005-0000-0000-00009F3A0000}"/>
    <cellStyle name="Normal 6 2 8 2 2 2 2 2 3" xfId="30105" xr:uid="{00000000-0005-0000-0000-000099750000}"/>
    <cellStyle name="Normal 6 2 8 2 2 2 2 3" xfId="9987" xr:uid="{00000000-0005-0000-0000-000003270000}"/>
    <cellStyle name="Normal 6 2 8 2 2 2 2 3 3" xfId="25088" xr:uid="{00000000-0005-0000-0000-000000620000}"/>
    <cellStyle name="Normal 6 2 8 2 2 2 2 5" xfId="20075" xr:uid="{00000000-0005-0000-0000-00006B4E0000}"/>
    <cellStyle name="Normal 6 2 8 2 2 2 3" xfId="6626" xr:uid="{00000000-0005-0000-0000-0000E2190000}"/>
    <cellStyle name="Normal 6 2 8 2 2 2 3 2" xfId="16678" xr:uid="{00000000-0005-0000-0000-000026410000}"/>
    <cellStyle name="Normal 6 2 8 2 2 2 3 3" xfId="11658" xr:uid="{00000000-0005-0000-0000-00008A2D0000}"/>
    <cellStyle name="Normal 6 2 8 2 2 2 3 3 3" xfId="26759" xr:uid="{00000000-0005-0000-0000-000087680000}"/>
    <cellStyle name="Normal 6 2 8 2 2 2 3 5" xfId="21746" xr:uid="{00000000-0005-0000-0000-0000F2540000}"/>
    <cellStyle name="Normal 6 2 8 2 2 2 4" xfId="13336" xr:uid="{00000000-0005-0000-0000-000018340000}"/>
    <cellStyle name="Normal 6 2 8 2 2 2 4 3" xfId="28434" xr:uid="{00000000-0005-0000-0000-0000126F0000}"/>
    <cellStyle name="Normal 6 2 8 2 2 2 5" xfId="8315" xr:uid="{00000000-0005-0000-0000-00007B200000}"/>
    <cellStyle name="Normal 6 2 8 2 2 2 5 3" xfId="23417" xr:uid="{00000000-0005-0000-0000-0000795B0000}"/>
    <cellStyle name="Normal 6 2 8 2 2 2 7" xfId="18404" xr:uid="{00000000-0005-0000-0000-0000E4470000}"/>
    <cellStyle name="Normal 6 2 8 2 2 3" xfId="4097" xr:uid="{00000000-0005-0000-0000-000001100000}"/>
    <cellStyle name="Normal 6 2 8 2 2 3 2" xfId="14171" xr:uid="{00000000-0005-0000-0000-00005B370000}"/>
    <cellStyle name="Normal 6 2 8 2 2 3 2 3" xfId="29269" xr:uid="{00000000-0005-0000-0000-000055720000}"/>
    <cellStyle name="Normal 6 2 8 2 2 3 3" xfId="9151" xr:uid="{00000000-0005-0000-0000-0000BF230000}"/>
    <cellStyle name="Normal 6 2 8 2 2 3 3 3" xfId="24252" xr:uid="{00000000-0005-0000-0000-0000BC5E0000}"/>
    <cellStyle name="Normal 6 2 8 2 2 3 5" xfId="19239" xr:uid="{00000000-0005-0000-0000-0000274B0000}"/>
    <cellStyle name="Normal 6 2 8 2 2 4" xfId="5790" xr:uid="{00000000-0005-0000-0000-00009E160000}"/>
    <cellStyle name="Normal 6 2 8 2 2 4 2" xfId="15842" xr:uid="{00000000-0005-0000-0000-0000E23D0000}"/>
    <cellStyle name="Normal 6 2 8 2 2 4 2 3" xfId="30940" xr:uid="{00000000-0005-0000-0000-0000DC780000}"/>
    <cellStyle name="Normal 6 2 8 2 2 4 3" xfId="10822" xr:uid="{00000000-0005-0000-0000-0000462A0000}"/>
    <cellStyle name="Normal 6 2 8 2 2 4 3 3" xfId="25923" xr:uid="{00000000-0005-0000-0000-000043650000}"/>
    <cellStyle name="Normal 6 2 8 2 2 4 5" xfId="20910" xr:uid="{00000000-0005-0000-0000-0000AE510000}"/>
    <cellStyle name="Normal 6 2 8 2 2 5" xfId="12500" xr:uid="{00000000-0005-0000-0000-0000D4300000}"/>
    <cellStyle name="Normal 6 2 8 2 2 5 3" xfId="27598" xr:uid="{00000000-0005-0000-0000-0000CE6B0000}"/>
    <cellStyle name="Normal 6 2 8 2 2 6" xfId="7479" xr:uid="{00000000-0005-0000-0000-0000371D0000}"/>
    <cellStyle name="Normal 6 2 8 2 2 6 3" xfId="22581" xr:uid="{00000000-0005-0000-0000-000035580000}"/>
    <cellStyle name="Normal 6 2 8 2 2 8" xfId="17568" xr:uid="{00000000-0005-0000-0000-0000A0440000}"/>
    <cellStyle name="Normal 6 2 8 2 3" xfId="2826" xr:uid="{00000000-0005-0000-0000-00000A0B0000}"/>
    <cellStyle name="Normal 6 2 8 2 3 2" xfId="4516" xr:uid="{00000000-0005-0000-0000-0000A4110000}"/>
    <cellStyle name="Normal 6 2 8 2 3 2 2" xfId="14589" xr:uid="{00000000-0005-0000-0000-0000FD380000}"/>
    <cellStyle name="Normal 6 2 8 2 3 2 2 3" xfId="29687" xr:uid="{00000000-0005-0000-0000-0000F7730000}"/>
    <cellStyle name="Normal 6 2 8 2 3 2 3" xfId="9569" xr:uid="{00000000-0005-0000-0000-000061250000}"/>
    <cellStyle name="Normal 6 2 8 2 3 2 3 3" xfId="24670" xr:uid="{00000000-0005-0000-0000-00005E600000}"/>
    <cellStyle name="Normal 6 2 8 2 3 2 5" xfId="19657" xr:uid="{00000000-0005-0000-0000-0000C94C0000}"/>
    <cellStyle name="Normal 6 2 8 2 3 3" xfId="6208" xr:uid="{00000000-0005-0000-0000-000040180000}"/>
    <cellStyle name="Normal 6 2 8 2 3 3 2" xfId="16260" xr:uid="{00000000-0005-0000-0000-0000843F0000}"/>
    <cellStyle name="Normal 6 2 8 2 3 3 3" xfId="11240" xr:uid="{00000000-0005-0000-0000-0000E82B0000}"/>
    <cellStyle name="Normal 6 2 8 2 3 3 3 3" xfId="26341" xr:uid="{00000000-0005-0000-0000-0000E5660000}"/>
    <cellStyle name="Normal 6 2 8 2 3 3 5" xfId="21328" xr:uid="{00000000-0005-0000-0000-000050530000}"/>
    <cellStyle name="Normal 6 2 8 2 3 4" xfId="12918" xr:uid="{00000000-0005-0000-0000-000076320000}"/>
    <cellStyle name="Normal 6 2 8 2 3 4 3" xfId="28016" xr:uid="{00000000-0005-0000-0000-0000706D0000}"/>
    <cellStyle name="Normal 6 2 8 2 3 5" xfId="7897" xr:uid="{00000000-0005-0000-0000-0000D91E0000}"/>
    <cellStyle name="Normal 6 2 8 2 3 5 3" xfId="22999" xr:uid="{00000000-0005-0000-0000-0000D7590000}"/>
    <cellStyle name="Normal 6 2 8 2 3 7" xfId="17986" xr:uid="{00000000-0005-0000-0000-000042460000}"/>
    <cellStyle name="Normal 6 2 8 2 4" xfId="3679" xr:uid="{00000000-0005-0000-0000-00005F0E0000}"/>
    <cellStyle name="Normal 6 2 8 2 4 2" xfId="13753" xr:uid="{00000000-0005-0000-0000-0000B9350000}"/>
    <cellStyle name="Normal 6 2 8 2 4 2 3" xfId="28851" xr:uid="{00000000-0005-0000-0000-0000B3700000}"/>
    <cellStyle name="Normal 6 2 8 2 4 3" xfId="8733" xr:uid="{00000000-0005-0000-0000-00001D220000}"/>
    <cellStyle name="Normal 6 2 8 2 4 3 3" xfId="23834" xr:uid="{00000000-0005-0000-0000-00001A5D0000}"/>
    <cellStyle name="Normal 6 2 8 2 4 5" xfId="18821" xr:uid="{00000000-0005-0000-0000-000085490000}"/>
    <cellStyle name="Normal 6 2 8 2 5" xfId="5372" xr:uid="{00000000-0005-0000-0000-0000FC140000}"/>
    <cellStyle name="Normal 6 2 8 2 5 2" xfId="15424" xr:uid="{00000000-0005-0000-0000-0000403C0000}"/>
    <cellStyle name="Normal 6 2 8 2 5 2 3" xfId="30522" xr:uid="{00000000-0005-0000-0000-00003A770000}"/>
    <cellStyle name="Normal 6 2 8 2 5 3" xfId="10404" xr:uid="{00000000-0005-0000-0000-0000A4280000}"/>
    <cellStyle name="Normal 6 2 8 2 5 3 3" xfId="25505" xr:uid="{00000000-0005-0000-0000-0000A1630000}"/>
    <cellStyle name="Normal 6 2 8 2 5 5" xfId="20492" xr:uid="{00000000-0005-0000-0000-00000C500000}"/>
    <cellStyle name="Normal 6 2 8 2 6" xfId="12082" xr:uid="{00000000-0005-0000-0000-0000322F0000}"/>
    <cellStyle name="Normal 6 2 8 2 6 3" xfId="27180" xr:uid="{00000000-0005-0000-0000-00002C6A0000}"/>
    <cellStyle name="Normal 6 2 8 2 7" xfId="7061" xr:uid="{00000000-0005-0000-0000-0000951B0000}"/>
    <cellStyle name="Normal 6 2 8 2 7 3" xfId="22163" xr:uid="{00000000-0005-0000-0000-000093560000}"/>
    <cellStyle name="Normal 6 2 8 2 9" xfId="17150" xr:uid="{00000000-0005-0000-0000-0000FE420000}"/>
    <cellStyle name="Normal 6 2 8 3" xfId="2197" xr:uid="{00000000-0005-0000-0000-000095080000}"/>
    <cellStyle name="Normal 6 2 8 3 2" xfId="3036" xr:uid="{00000000-0005-0000-0000-0000DC0B0000}"/>
    <cellStyle name="Normal 6 2 8 3 2 2" xfId="4726" xr:uid="{00000000-0005-0000-0000-000076120000}"/>
    <cellStyle name="Normal 6 2 8 3 2 2 2" xfId="14799" xr:uid="{00000000-0005-0000-0000-0000CF390000}"/>
    <cellStyle name="Normal 6 2 8 3 2 2 2 3" xfId="29897" xr:uid="{00000000-0005-0000-0000-0000C9740000}"/>
    <cellStyle name="Normal 6 2 8 3 2 2 3" xfId="9779" xr:uid="{00000000-0005-0000-0000-000033260000}"/>
    <cellStyle name="Normal 6 2 8 3 2 2 3 3" xfId="24880" xr:uid="{00000000-0005-0000-0000-000030610000}"/>
    <cellStyle name="Normal 6 2 8 3 2 2 5" xfId="19867" xr:uid="{00000000-0005-0000-0000-00009B4D0000}"/>
    <cellStyle name="Normal 6 2 8 3 2 3" xfId="6418" xr:uid="{00000000-0005-0000-0000-000012190000}"/>
    <cellStyle name="Normal 6 2 8 3 2 3 2" xfId="16470" xr:uid="{00000000-0005-0000-0000-000056400000}"/>
    <cellStyle name="Normal 6 2 8 3 2 3 3" xfId="11450" xr:uid="{00000000-0005-0000-0000-0000BA2C0000}"/>
    <cellStyle name="Normal 6 2 8 3 2 3 3 3" xfId="26551" xr:uid="{00000000-0005-0000-0000-0000B7670000}"/>
    <cellStyle name="Normal 6 2 8 3 2 3 5" xfId="21538" xr:uid="{00000000-0005-0000-0000-000022540000}"/>
    <cellStyle name="Normal 6 2 8 3 2 4" xfId="13128" xr:uid="{00000000-0005-0000-0000-000048330000}"/>
    <cellStyle name="Normal 6 2 8 3 2 4 3" xfId="28226" xr:uid="{00000000-0005-0000-0000-0000426E0000}"/>
    <cellStyle name="Normal 6 2 8 3 2 5" xfId="8107" xr:uid="{00000000-0005-0000-0000-0000AB1F0000}"/>
    <cellStyle name="Normal 6 2 8 3 2 5 3" xfId="23209" xr:uid="{00000000-0005-0000-0000-0000A95A0000}"/>
    <cellStyle name="Normal 6 2 8 3 2 7" xfId="18196" xr:uid="{00000000-0005-0000-0000-000014470000}"/>
    <cellStyle name="Normal 6 2 8 3 3" xfId="3889" xr:uid="{00000000-0005-0000-0000-0000310F0000}"/>
    <cellStyle name="Normal 6 2 8 3 3 2" xfId="13963" xr:uid="{00000000-0005-0000-0000-00008B360000}"/>
    <cellStyle name="Normal 6 2 8 3 3 2 3" xfId="29061" xr:uid="{00000000-0005-0000-0000-000085710000}"/>
    <cellStyle name="Normal 6 2 8 3 3 3" xfId="8943" xr:uid="{00000000-0005-0000-0000-0000EF220000}"/>
    <cellStyle name="Normal 6 2 8 3 3 3 3" xfId="24044" xr:uid="{00000000-0005-0000-0000-0000EC5D0000}"/>
    <cellStyle name="Normal 6 2 8 3 3 5" xfId="19031" xr:uid="{00000000-0005-0000-0000-0000574A0000}"/>
    <cellStyle name="Normal 6 2 8 3 4" xfId="5582" xr:uid="{00000000-0005-0000-0000-0000CE150000}"/>
    <cellStyle name="Normal 6 2 8 3 4 2" xfId="15634" xr:uid="{00000000-0005-0000-0000-0000123D0000}"/>
    <cellStyle name="Normal 6 2 8 3 4 2 3" xfId="30732" xr:uid="{00000000-0005-0000-0000-00000C780000}"/>
    <cellStyle name="Normal 6 2 8 3 4 3" xfId="10614" xr:uid="{00000000-0005-0000-0000-000076290000}"/>
    <cellStyle name="Normal 6 2 8 3 4 3 3" xfId="25715" xr:uid="{00000000-0005-0000-0000-000073640000}"/>
    <cellStyle name="Normal 6 2 8 3 4 5" xfId="20702" xr:uid="{00000000-0005-0000-0000-0000DE500000}"/>
    <cellStyle name="Normal 6 2 8 3 5" xfId="12292" xr:uid="{00000000-0005-0000-0000-000004300000}"/>
    <cellStyle name="Normal 6 2 8 3 5 3" xfId="27390" xr:uid="{00000000-0005-0000-0000-0000FE6A0000}"/>
    <cellStyle name="Normal 6 2 8 3 6" xfId="7271" xr:uid="{00000000-0005-0000-0000-0000671C0000}"/>
    <cellStyle name="Normal 6 2 8 3 6 3" xfId="22373" xr:uid="{00000000-0005-0000-0000-000065570000}"/>
    <cellStyle name="Normal 6 2 8 3 8" xfId="17360" xr:uid="{00000000-0005-0000-0000-0000D0430000}"/>
    <cellStyle name="Normal 6 2 8 4" xfId="2618" xr:uid="{00000000-0005-0000-0000-00003A0A0000}"/>
    <cellStyle name="Normal 6 2 8 4 2" xfId="4308" xr:uid="{00000000-0005-0000-0000-0000D4100000}"/>
    <cellStyle name="Normal 6 2 8 4 2 2" xfId="14381" xr:uid="{00000000-0005-0000-0000-00002D380000}"/>
    <cellStyle name="Normal 6 2 8 4 2 2 3" xfId="29479" xr:uid="{00000000-0005-0000-0000-000027730000}"/>
    <cellStyle name="Normal 6 2 8 4 2 3" xfId="9361" xr:uid="{00000000-0005-0000-0000-000091240000}"/>
    <cellStyle name="Normal 6 2 8 4 2 3 3" xfId="24462" xr:uid="{00000000-0005-0000-0000-00008E5F0000}"/>
    <cellStyle name="Normal 6 2 8 4 2 5" xfId="19449" xr:uid="{00000000-0005-0000-0000-0000F94B0000}"/>
    <cellStyle name="Normal 6 2 8 4 3" xfId="6000" xr:uid="{00000000-0005-0000-0000-000070170000}"/>
    <cellStyle name="Normal 6 2 8 4 3 2" xfId="16052" xr:uid="{00000000-0005-0000-0000-0000B43E0000}"/>
    <cellStyle name="Normal 6 2 8 4 3 3" xfId="11032" xr:uid="{00000000-0005-0000-0000-0000182B0000}"/>
    <cellStyle name="Normal 6 2 8 4 3 3 3" xfId="26133" xr:uid="{00000000-0005-0000-0000-000015660000}"/>
    <cellStyle name="Normal 6 2 8 4 3 5" xfId="21120" xr:uid="{00000000-0005-0000-0000-000080520000}"/>
    <cellStyle name="Normal 6 2 8 4 4" xfId="12710" xr:uid="{00000000-0005-0000-0000-0000A6310000}"/>
    <cellStyle name="Normal 6 2 8 4 4 3" xfId="27808" xr:uid="{00000000-0005-0000-0000-0000A06C0000}"/>
    <cellStyle name="Normal 6 2 8 4 5" xfId="7689" xr:uid="{00000000-0005-0000-0000-0000091E0000}"/>
    <cellStyle name="Normal 6 2 8 4 5 3" xfId="22791" xr:uid="{00000000-0005-0000-0000-000007590000}"/>
    <cellStyle name="Normal 6 2 8 4 7" xfId="17778" xr:uid="{00000000-0005-0000-0000-000072450000}"/>
    <cellStyle name="Normal 6 2 8 5" xfId="3471" xr:uid="{00000000-0005-0000-0000-00008F0D0000}"/>
    <cellStyle name="Normal 6 2 8 5 2" xfId="13545" xr:uid="{00000000-0005-0000-0000-0000E9340000}"/>
    <cellStyle name="Normal 6 2 8 5 2 3" xfId="28643" xr:uid="{00000000-0005-0000-0000-0000E36F0000}"/>
    <cellStyle name="Normal 6 2 8 5 3" xfId="8525" xr:uid="{00000000-0005-0000-0000-00004D210000}"/>
    <cellStyle name="Normal 6 2 8 5 3 3" xfId="23626" xr:uid="{00000000-0005-0000-0000-00004A5C0000}"/>
    <cellStyle name="Normal 6 2 8 5 5" xfId="18613" xr:uid="{00000000-0005-0000-0000-0000B5480000}"/>
    <cellStyle name="Normal 6 2 8 6" xfId="5164" xr:uid="{00000000-0005-0000-0000-00002C140000}"/>
    <cellStyle name="Normal 6 2 8 6 2" xfId="15216" xr:uid="{00000000-0005-0000-0000-0000703B0000}"/>
    <cellStyle name="Normal 6 2 8 6 2 3" xfId="30314" xr:uid="{00000000-0005-0000-0000-00006A760000}"/>
    <cellStyle name="Normal 6 2 8 6 3" xfId="10196" xr:uid="{00000000-0005-0000-0000-0000D4270000}"/>
    <cellStyle name="Normal 6 2 8 6 3 3" xfId="25297" xr:uid="{00000000-0005-0000-0000-0000D1620000}"/>
    <cellStyle name="Normal 6 2 8 6 5" xfId="20284" xr:uid="{00000000-0005-0000-0000-00003C4F0000}"/>
    <cellStyle name="Normal 6 2 8 7" xfId="11874" xr:uid="{00000000-0005-0000-0000-0000622E0000}"/>
    <cellStyle name="Normal 6 2 8 7 3" xfId="26972" xr:uid="{00000000-0005-0000-0000-00005C690000}"/>
    <cellStyle name="Normal 6 2 8 8" xfId="6853" xr:uid="{00000000-0005-0000-0000-0000C51A0000}"/>
    <cellStyle name="Normal 6 2 8 8 3" xfId="21955" xr:uid="{00000000-0005-0000-0000-0000C3550000}"/>
    <cellStyle name="Normal 6 2 9" xfId="1878" xr:uid="{00000000-0005-0000-0000-000056070000}"/>
    <cellStyle name="Normal 6 2 9 2" xfId="2301" xr:uid="{00000000-0005-0000-0000-0000FD080000}"/>
    <cellStyle name="Normal 6 2 9 2 2" xfId="3140" xr:uid="{00000000-0005-0000-0000-0000440C0000}"/>
    <cellStyle name="Normal 6 2 9 2 2 2" xfId="4830" xr:uid="{00000000-0005-0000-0000-0000DE120000}"/>
    <cellStyle name="Normal 6 2 9 2 2 2 2" xfId="14903" xr:uid="{00000000-0005-0000-0000-0000373A0000}"/>
    <cellStyle name="Normal 6 2 9 2 2 2 2 3" xfId="30001" xr:uid="{00000000-0005-0000-0000-000031750000}"/>
    <cellStyle name="Normal 6 2 9 2 2 2 3" xfId="9883" xr:uid="{00000000-0005-0000-0000-00009B260000}"/>
    <cellStyle name="Normal 6 2 9 2 2 2 3 3" xfId="24984" xr:uid="{00000000-0005-0000-0000-000098610000}"/>
    <cellStyle name="Normal 6 2 9 2 2 2 5" xfId="19971" xr:uid="{00000000-0005-0000-0000-0000034E0000}"/>
    <cellStyle name="Normal 6 2 9 2 2 3" xfId="6522" xr:uid="{00000000-0005-0000-0000-00007A190000}"/>
    <cellStyle name="Normal 6 2 9 2 2 3 2" xfId="16574" xr:uid="{00000000-0005-0000-0000-0000BE400000}"/>
    <cellStyle name="Normal 6 2 9 2 2 3 3" xfId="11554" xr:uid="{00000000-0005-0000-0000-0000222D0000}"/>
    <cellStyle name="Normal 6 2 9 2 2 3 3 3" xfId="26655" xr:uid="{00000000-0005-0000-0000-00001F680000}"/>
    <cellStyle name="Normal 6 2 9 2 2 3 5" xfId="21642" xr:uid="{00000000-0005-0000-0000-00008A540000}"/>
    <cellStyle name="Normal 6 2 9 2 2 4" xfId="13232" xr:uid="{00000000-0005-0000-0000-0000B0330000}"/>
    <cellStyle name="Normal 6 2 9 2 2 4 3" xfId="28330" xr:uid="{00000000-0005-0000-0000-0000AA6E0000}"/>
    <cellStyle name="Normal 6 2 9 2 2 5" xfId="8211" xr:uid="{00000000-0005-0000-0000-000013200000}"/>
    <cellStyle name="Normal 6 2 9 2 2 5 3" xfId="23313" xr:uid="{00000000-0005-0000-0000-0000115B0000}"/>
    <cellStyle name="Normal 6 2 9 2 2 7" xfId="18300" xr:uid="{00000000-0005-0000-0000-00007C470000}"/>
    <cellStyle name="Normal 6 2 9 2 3" xfId="3993" xr:uid="{00000000-0005-0000-0000-0000990F0000}"/>
    <cellStyle name="Normal 6 2 9 2 3 2" xfId="14067" xr:uid="{00000000-0005-0000-0000-0000F3360000}"/>
    <cellStyle name="Normal 6 2 9 2 3 2 3" xfId="29165" xr:uid="{00000000-0005-0000-0000-0000ED710000}"/>
    <cellStyle name="Normal 6 2 9 2 3 3" xfId="9047" xr:uid="{00000000-0005-0000-0000-000057230000}"/>
    <cellStyle name="Normal 6 2 9 2 3 3 3" xfId="24148" xr:uid="{00000000-0005-0000-0000-0000545E0000}"/>
    <cellStyle name="Normal 6 2 9 2 3 5" xfId="19135" xr:uid="{00000000-0005-0000-0000-0000BF4A0000}"/>
    <cellStyle name="Normal 6 2 9 2 4" xfId="5686" xr:uid="{00000000-0005-0000-0000-000036160000}"/>
    <cellStyle name="Normal 6 2 9 2 4 2" xfId="15738" xr:uid="{00000000-0005-0000-0000-00007A3D0000}"/>
    <cellStyle name="Normal 6 2 9 2 4 2 3" xfId="30836" xr:uid="{00000000-0005-0000-0000-000074780000}"/>
    <cellStyle name="Normal 6 2 9 2 4 3" xfId="10718" xr:uid="{00000000-0005-0000-0000-0000DE290000}"/>
    <cellStyle name="Normal 6 2 9 2 4 3 3" xfId="25819" xr:uid="{00000000-0005-0000-0000-0000DB640000}"/>
    <cellStyle name="Normal 6 2 9 2 4 5" xfId="20806" xr:uid="{00000000-0005-0000-0000-000046510000}"/>
    <cellStyle name="Normal 6 2 9 2 5" xfId="12396" xr:uid="{00000000-0005-0000-0000-00006C300000}"/>
    <cellStyle name="Normal 6 2 9 2 5 3" xfId="27494" xr:uid="{00000000-0005-0000-0000-0000666B0000}"/>
    <cellStyle name="Normal 6 2 9 2 6" xfId="7375" xr:uid="{00000000-0005-0000-0000-0000CF1C0000}"/>
    <cellStyle name="Normal 6 2 9 2 6 3" xfId="22477" xr:uid="{00000000-0005-0000-0000-0000CD570000}"/>
    <cellStyle name="Normal 6 2 9 2 8" xfId="17464" xr:uid="{00000000-0005-0000-0000-000038440000}"/>
    <cellStyle name="Normal 6 2 9 3" xfId="2722" xr:uid="{00000000-0005-0000-0000-0000A20A0000}"/>
    <cellStyle name="Normal 6 2 9 3 2" xfId="4412" xr:uid="{00000000-0005-0000-0000-00003C110000}"/>
    <cellStyle name="Normal 6 2 9 3 2 2" xfId="14485" xr:uid="{00000000-0005-0000-0000-000095380000}"/>
    <cellStyle name="Normal 6 2 9 3 2 2 3" xfId="29583" xr:uid="{00000000-0005-0000-0000-00008F730000}"/>
    <cellStyle name="Normal 6 2 9 3 2 3" xfId="9465" xr:uid="{00000000-0005-0000-0000-0000F9240000}"/>
    <cellStyle name="Normal 6 2 9 3 2 3 3" xfId="24566" xr:uid="{00000000-0005-0000-0000-0000F65F0000}"/>
    <cellStyle name="Normal 6 2 9 3 2 5" xfId="19553" xr:uid="{00000000-0005-0000-0000-0000614C0000}"/>
    <cellStyle name="Normal 6 2 9 3 3" xfId="6104" xr:uid="{00000000-0005-0000-0000-0000D8170000}"/>
    <cellStyle name="Normal 6 2 9 3 3 2" xfId="16156" xr:uid="{00000000-0005-0000-0000-00001C3F0000}"/>
    <cellStyle name="Normal 6 2 9 3 3 3" xfId="11136" xr:uid="{00000000-0005-0000-0000-0000802B0000}"/>
    <cellStyle name="Normal 6 2 9 3 3 3 3" xfId="26237" xr:uid="{00000000-0005-0000-0000-00007D660000}"/>
    <cellStyle name="Normal 6 2 9 3 3 5" xfId="21224" xr:uid="{00000000-0005-0000-0000-0000E8520000}"/>
    <cellStyle name="Normal 6 2 9 3 4" xfId="12814" xr:uid="{00000000-0005-0000-0000-00000E320000}"/>
    <cellStyle name="Normal 6 2 9 3 4 3" xfId="27912" xr:uid="{00000000-0005-0000-0000-0000086D0000}"/>
    <cellStyle name="Normal 6 2 9 3 5" xfId="7793" xr:uid="{00000000-0005-0000-0000-0000711E0000}"/>
    <cellStyle name="Normal 6 2 9 3 5 3" xfId="22895" xr:uid="{00000000-0005-0000-0000-00006F590000}"/>
    <cellStyle name="Normal 6 2 9 3 7" xfId="17882" xr:uid="{00000000-0005-0000-0000-0000DA450000}"/>
    <cellStyle name="Normal 6 2 9 4" xfId="3575" xr:uid="{00000000-0005-0000-0000-0000F70D0000}"/>
    <cellStyle name="Normal 6 2 9 4 2" xfId="13649" xr:uid="{00000000-0005-0000-0000-000051350000}"/>
    <cellStyle name="Normal 6 2 9 4 2 3" xfId="28747" xr:uid="{00000000-0005-0000-0000-00004B700000}"/>
    <cellStyle name="Normal 6 2 9 4 3" xfId="8629" xr:uid="{00000000-0005-0000-0000-0000B5210000}"/>
    <cellStyle name="Normal 6 2 9 4 3 3" xfId="23730" xr:uid="{00000000-0005-0000-0000-0000B25C0000}"/>
    <cellStyle name="Normal 6 2 9 4 5" xfId="18717" xr:uid="{00000000-0005-0000-0000-00001D490000}"/>
    <cellStyle name="Normal 6 2 9 5" xfId="5268" xr:uid="{00000000-0005-0000-0000-000094140000}"/>
    <cellStyle name="Normal 6 2 9 5 2" xfId="15320" xr:uid="{00000000-0005-0000-0000-0000D83B0000}"/>
    <cellStyle name="Normal 6 2 9 5 2 3" xfId="30418" xr:uid="{00000000-0005-0000-0000-0000D2760000}"/>
    <cellStyle name="Normal 6 2 9 5 3" xfId="10300" xr:uid="{00000000-0005-0000-0000-00003C280000}"/>
    <cellStyle name="Normal 6 2 9 5 3 3" xfId="25401" xr:uid="{00000000-0005-0000-0000-000039630000}"/>
    <cellStyle name="Normal 6 2 9 5 5" xfId="20388" xr:uid="{00000000-0005-0000-0000-0000A44F0000}"/>
    <cellStyle name="Normal 6 2 9 6" xfId="11978" xr:uid="{00000000-0005-0000-0000-0000CA2E0000}"/>
    <cellStyle name="Normal 6 2 9 6 3" xfId="27076" xr:uid="{00000000-0005-0000-0000-0000C4690000}"/>
    <cellStyle name="Normal 6 2 9 7" xfId="6957" xr:uid="{00000000-0005-0000-0000-00002D1B0000}"/>
    <cellStyle name="Normal 6 2 9 7 3" xfId="22059" xr:uid="{00000000-0005-0000-0000-00002B560000}"/>
    <cellStyle name="Normal 6 2 9 9" xfId="17046" xr:uid="{00000000-0005-0000-0000-000096420000}"/>
    <cellStyle name="Normal 6 3" xfId="660" xr:uid="{00000000-0005-0000-0000-000094020000}"/>
    <cellStyle name="Normal 6 3 10" xfId="6779" xr:uid="{00000000-0005-0000-0000-00007B1A0000}"/>
    <cellStyle name="Normal 6 3 10 3" xfId="21883" xr:uid="{00000000-0005-0000-0000-00007B550000}"/>
    <cellStyle name="Normal 6 3 12" xfId="16868" xr:uid="{00000000-0005-0000-0000-0000E4410000}"/>
    <cellStyle name="Normal 6 3 13" xfId="1466" xr:uid="{00000000-0005-0000-0000-0000BA050000}"/>
    <cellStyle name="Normal 6 3 2" xfId="713" xr:uid="{00000000-0005-0000-0000-0000C9020000}"/>
    <cellStyle name="Normal 6 3 2 11" xfId="16922" xr:uid="{00000000-0005-0000-0000-00001A420000}"/>
    <cellStyle name="Normal 6 3 2 12" xfId="1743" xr:uid="{00000000-0005-0000-0000-0000CF060000}"/>
    <cellStyle name="Normal 6 3 2 2" xfId="734" xr:uid="{00000000-0005-0000-0000-0000DE020000}"/>
    <cellStyle name="Normal 6 3 2 2 10" xfId="17026" xr:uid="{00000000-0005-0000-0000-000082420000}"/>
    <cellStyle name="Normal 6 3 2 2 11" xfId="1851" xr:uid="{00000000-0005-0000-0000-00003B070000}"/>
    <cellStyle name="Normal 6 3 2 2 2" xfId="2068" xr:uid="{00000000-0005-0000-0000-000014080000}"/>
    <cellStyle name="Normal 6 3 2 2 2 2" xfId="2489" xr:uid="{00000000-0005-0000-0000-0000B9090000}"/>
    <cellStyle name="Normal 6 3 2 2 2 2 2" xfId="3328" xr:uid="{00000000-0005-0000-0000-0000000D0000}"/>
    <cellStyle name="Normal 6 3 2 2 2 2 2 2" xfId="5018" xr:uid="{00000000-0005-0000-0000-00009A130000}"/>
    <cellStyle name="Normal 6 3 2 2 2 2 2 2 2" xfId="15091" xr:uid="{00000000-0005-0000-0000-0000F33A0000}"/>
    <cellStyle name="Normal 6 3 2 2 2 2 2 2 2 3" xfId="30189" xr:uid="{00000000-0005-0000-0000-0000ED750000}"/>
    <cellStyle name="Normal 6 3 2 2 2 2 2 2 3" xfId="10071" xr:uid="{00000000-0005-0000-0000-000057270000}"/>
    <cellStyle name="Normal 6 3 2 2 2 2 2 2 3 3" xfId="25172" xr:uid="{00000000-0005-0000-0000-000054620000}"/>
    <cellStyle name="Normal 6 3 2 2 2 2 2 2 5" xfId="20159" xr:uid="{00000000-0005-0000-0000-0000BF4E0000}"/>
    <cellStyle name="Normal 6 3 2 2 2 2 2 3" xfId="6710" xr:uid="{00000000-0005-0000-0000-0000361A0000}"/>
    <cellStyle name="Normal 6 3 2 2 2 2 2 3 2" xfId="16762" xr:uid="{00000000-0005-0000-0000-00007A410000}"/>
    <cellStyle name="Normal 6 3 2 2 2 2 2 3 3" xfId="11742" xr:uid="{00000000-0005-0000-0000-0000DE2D0000}"/>
    <cellStyle name="Normal 6 3 2 2 2 2 2 3 3 3" xfId="26843" xr:uid="{00000000-0005-0000-0000-0000DB680000}"/>
    <cellStyle name="Normal 6 3 2 2 2 2 2 3 5" xfId="21830" xr:uid="{00000000-0005-0000-0000-000046550000}"/>
    <cellStyle name="Normal 6 3 2 2 2 2 2 4" xfId="13420" xr:uid="{00000000-0005-0000-0000-00006C340000}"/>
    <cellStyle name="Normal 6 3 2 2 2 2 2 4 3" xfId="28518" xr:uid="{00000000-0005-0000-0000-0000666F0000}"/>
    <cellStyle name="Normal 6 3 2 2 2 2 2 5" xfId="8399" xr:uid="{00000000-0005-0000-0000-0000CF200000}"/>
    <cellStyle name="Normal 6 3 2 2 2 2 2 5 3" xfId="23501" xr:uid="{00000000-0005-0000-0000-0000CD5B0000}"/>
    <cellStyle name="Normal 6 3 2 2 2 2 2 7" xfId="18488" xr:uid="{00000000-0005-0000-0000-000038480000}"/>
    <cellStyle name="Normal 6 3 2 2 2 2 3" xfId="4181" xr:uid="{00000000-0005-0000-0000-000055100000}"/>
    <cellStyle name="Normal 6 3 2 2 2 2 3 2" xfId="14255" xr:uid="{00000000-0005-0000-0000-0000AF370000}"/>
    <cellStyle name="Normal 6 3 2 2 2 2 3 2 3" xfId="29353" xr:uid="{00000000-0005-0000-0000-0000A9720000}"/>
    <cellStyle name="Normal 6 3 2 2 2 2 3 3" xfId="9235" xr:uid="{00000000-0005-0000-0000-000013240000}"/>
    <cellStyle name="Normal 6 3 2 2 2 2 3 3 3" xfId="24336" xr:uid="{00000000-0005-0000-0000-0000105F0000}"/>
    <cellStyle name="Normal 6 3 2 2 2 2 3 5" xfId="19323" xr:uid="{00000000-0005-0000-0000-00007B4B0000}"/>
    <cellStyle name="Normal 6 3 2 2 2 2 4" xfId="5874" xr:uid="{00000000-0005-0000-0000-0000F2160000}"/>
    <cellStyle name="Normal 6 3 2 2 2 2 4 2" xfId="15926" xr:uid="{00000000-0005-0000-0000-0000363E0000}"/>
    <cellStyle name="Normal 6 3 2 2 2 2 4 3" xfId="10906" xr:uid="{00000000-0005-0000-0000-00009A2A0000}"/>
    <cellStyle name="Normal 6 3 2 2 2 2 4 3 3" xfId="26007" xr:uid="{00000000-0005-0000-0000-000097650000}"/>
    <cellStyle name="Normal 6 3 2 2 2 2 4 5" xfId="20994" xr:uid="{00000000-0005-0000-0000-000002520000}"/>
    <cellStyle name="Normal 6 3 2 2 2 2 5" xfId="12584" xr:uid="{00000000-0005-0000-0000-000028310000}"/>
    <cellStyle name="Normal 6 3 2 2 2 2 5 3" xfId="27682" xr:uid="{00000000-0005-0000-0000-0000226C0000}"/>
    <cellStyle name="Normal 6 3 2 2 2 2 6" xfId="7563" xr:uid="{00000000-0005-0000-0000-00008B1D0000}"/>
    <cellStyle name="Normal 6 3 2 2 2 2 6 3" xfId="22665" xr:uid="{00000000-0005-0000-0000-000089580000}"/>
    <cellStyle name="Normal 6 3 2 2 2 2 8" xfId="17652" xr:uid="{00000000-0005-0000-0000-0000F4440000}"/>
    <cellStyle name="Normal 6 3 2 2 2 3" xfId="2910" xr:uid="{00000000-0005-0000-0000-00005E0B0000}"/>
    <cellStyle name="Normal 6 3 2 2 2 3 2" xfId="4600" xr:uid="{00000000-0005-0000-0000-0000F8110000}"/>
    <cellStyle name="Normal 6 3 2 2 2 3 2 2" xfId="14673" xr:uid="{00000000-0005-0000-0000-000051390000}"/>
    <cellStyle name="Normal 6 3 2 2 2 3 2 2 3" xfId="29771" xr:uid="{00000000-0005-0000-0000-00004B740000}"/>
    <cellStyle name="Normal 6 3 2 2 2 3 2 3" xfId="9653" xr:uid="{00000000-0005-0000-0000-0000B5250000}"/>
    <cellStyle name="Normal 6 3 2 2 2 3 2 3 3" xfId="24754" xr:uid="{00000000-0005-0000-0000-0000B2600000}"/>
    <cellStyle name="Normal 6 3 2 2 2 3 2 5" xfId="19741" xr:uid="{00000000-0005-0000-0000-00001D4D0000}"/>
    <cellStyle name="Normal 6 3 2 2 2 3 3" xfId="6292" xr:uid="{00000000-0005-0000-0000-000094180000}"/>
    <cellStyle name="Normal 6 3 2 2 2 3 3 2" xfId="16344" xr:uid="{00000000-0005-0000-0000-0000D83F0000}"/>
    <cellStyle name="Normal 6 3 2 2 2 3 3 3" xfId="11324" xr:uid="{00000000-0005-0000-0000-00003C2C0000}"/>
    <cellStyle name="Normal 6 3 2 2 2 3 3 3 3" xfId="26425" xr:uid="{00000000-0005-0000-0000-000039670000}"/>
    <cellStyle name="Normal 6 3 2 2 2 3 3 5" xfId="21412" xr:uid="{00000000-0005-0000-0000-0000A4530000}"/>
    <cellStyle name="Normal 6 3 2 2 2 3 4" xfId="13002" xr:uid="{00000000-0005-0000-0000-0000CA320000}"/>
    <cellStyle name="Normal 6 3 2 2 2 3 4 3" xfId="28100" xr:uid="{00000000-0005-0000-0000-0000C46D0000}"/>
    <cellStyle name="Normal 6 3 2 2 2 3 5" xfId="7981" xr:uid="{00000000-0005-0000-0000-00002D1F0000}"/>
    <cellStyle name="Normal 6 3 2 2 2 3 5 3" xfId="23083" xr:uid="{00000000-0005-0000-0000-00002B5A0000}"/>
    <cellStyle name="Normal 6 3 2 2 2 3 7" xfId="18070" xr:uid="{00000000-0005-0000-0000-000096460000}"/>
    <cellStyle name="Normal 6 3 2 2 2 4" xfId="3763" xr:uid="{00000000-0005-0000-0000-0000B30E0000}"/>
    <cellStyle name="Normal 6 3 2 2 2 4 2" xfId="13837" xr:uid="{00000000-0005-0000-0000-00000D360000}"/>
    <cellStyle name="Normal 6 3 2 2 2 4 2 3" xfId="28935" xr:uid="{00000000-0005-0000-0000-000007710000}"/>
    <cellStyle name="Normal 6 3 2 2 2 4 3" xfId="8817" xr:uid="{00000000-0005-0000-0000-000071220000}"/>
    <cellStyle name="Normal 6 3 2 2 2 4 3 3" xfId="23918" xr:uid="{00000000-0005-0000-0000-00006E5D0000}"/>
    <cellStyle name="Normal 6 3 2 2 2 4 5" xfId="18905" xr:uid="{00000000-0005-0000-0000-0000D9490000}"/>
    <cellStyle name="Normal 6 3 2 2 2 5" xfId="5456" xr:uid="{00000000-0005-0000-0000-000050150000}"/>
    <cellStyle name="Normal 6 3 2 2 2 5 2" xfId="15508" xr:uid="{00000000-0005-0000-0000-0000943C0000}"/>
    <cellStyle name="Normal 6 3 2 2 2 5 2 3" xfId="30606" xr:uid="{00000000-0005-0000-0000-00008E770000}"/>
    <cellStyle name="Normal 6 3 2 2 2 5 3" xfId="10488" xr:uid="{00000000-0005-0000-0000-0000F8280000}"/>
    <cellStyle name="Normal 6 3 2 2 2 5 3 3" xfId="25589" xr:uid="{00000000-0005-0000-0000-0000F5630000}"/>
    <cellStyle name="Normal 6 3 2 2 2 5 5" xfId="20576" xr:uid="{00000000-0005-0000-0000-000060500000}"/>
    <cellStyle name="Normal 6 3 2 2 2 6" xfId="12166" xr:uid="{00000000-0005-0000-0000-0000862F0000}"/>
    <cellStyle name="Normal 6 3 2 2 2 6 3" xfId="27264" xr:uid="{00000000-0005-0000-0000-0000806A0000}"/>
    <cellStyle name="Normal 6 3 2 2 2 7" xfId="7145" xr:uid="{00000000-0005-0000-0000-0000E91B0000}"/>
    <cellStyle name="Normal 6 3 2 2 2 7 3" xfId="22247" xr:uid="{00000000-0005-0000-0000-0000E7560000}"/>
    <cellStyle name="Normal 6 3 2 2 2 9" xfId="17234" xr:uid="{00000000-0005-0000-0000-000052430000}"/>
    <cellStyle name="Normal 6 3 2 2 3" xfId="2281" xr:uid="{00000000-0005-0000-0000-0000E9080000}"/>
    <cellStyle name="Normal 6 3 2 2 3 2" xfId="3120" xr:uid="{00000000-0005-0000-0000-0000300C0000}"/>
    <cellStyle name="Normal 6 3 2 2 3 2 2" xfId="4810" xr:uid="{00000000-0005-0000-0000-0000CA120000}"/>
    <cellStyle name="Normal 6 3 2 2 3 2 2 2" xfId="14883" xr:uid="{00000000-0005-0000-0000-0000233A0000}"/>
    <cellStyle name="Normal 6 3 2 2 3 2 2 2 3" xfId="29981" xr:uid="{00000000-0005-0000-0000-00001D750000}"/>
    <cellStyle name="Normal 6 3 2 2 3 2 2 3" xfId="9863" xr:uid="{00000000-0005-0000-0000-000087260000}"/>
    <cellStyle name="Normal 6 3 2 2 3 2 2 3 3" xfId="24964" xr:uid="{00000000-0005-0000-0000-000084610000}"/>
    <cellStyle name="Normal 6 3 2 2 3 2 2 5" xfId="19951" xr:uid="{00000000-0005-0000-0000-0000EF4D0000}"/>
    <cellStyle name="Normal 6 3 2 2 3 2 3" xfId="6502" xr:uid="{00000000-0005-0000-0000-000066190000}"/>
    <cellStyle name="Normal 6 3 2 2 3 2 3 2" xfId="16554" xr:uid="{00000000-0005-0000-0000-0000AA400000}"/>
    <cellStyle name="Normal 6 3 2 2 3 2 3 3" xfId="11534" xr:uid="{00000000-0005-0000-0000-00000E2D0000}"/>
    <cellStyle name="Normal 6 3 2 2 3 2 3 3 3" xfId="26635" xr:uid="{00000000-0005-0000-0000-00000B680000}"/>
    <cellStyle name="Normal 6 3 2 2 3 2 3 5" xfId="21622" xr:uid="{00000000-0005-0000-0000-000076540000}"/>
    <cellStyle name="Normal 6 3 2 2 3 2 4" xfId="13212" xr:uid="{00000000-0005-0000-0000-00009C330000}"/>
    <cellStyle name="Normal 6 3 2 2 3 2 4 3" xfId="28310" xr:uid="{00000000-0005-0000-0000-0000966E0000}"/>
    <cellStyle name="Normal 6 3 2 2 3 2 5" xfId="8191" xr:uid="{00000000-0005-0000-0000-0000FF1F0000}"/>
    <cellStyle name="Normal 6 3 2 2 3 2 5 3" xfId="23293" xr:uid="{00000000-0005-0000-0000-0000FD5A0000}"/>
    <cellStyle name="Normal 6 3 2 2 3 2 7" xfId="18280" xr:uid="{00000000-0005-0000-0000-000068470000}"/>
    <cellStyle name="Normal 6 3 2 2 3 3" xfId="3973" xr:uid="{00000000-0005-0000-0000-0000850F0000}"/>
    <cellStyle name="Normal 6 3 2 2 3 3 2" xfId="14047" xr:uid="{00000000-0005-0000-0000-0000DF360000}"/>
    <cellStyle name="Normal 6 3 2 2 3 3 2 3" xfId="29145" xr:uid="{00000000-0005-0000-0000-0000D9710000}"/>
    <cellStyle name="Normal 6 3 2 2 3 3 3" xfId="9027" xr:uid="{00000000-0005-0000-0000-000043230000}"/>
    <cellStyle name="Normal 6 3 2 2 3 3 3 3" xfId="24128" xr:uid="{00000000-0005-0000-0000-0000405E0000}"/>
    <cellStyle name="Normal 6 3 2 2 3 3 5" xfId="19115" xr:uid="{00000000-0005-0000-0000-0000AB4A0000}"/>
    <cellStyle name="Normal 6 3 2 2 3 4" xfId="5666" xr:uid="{00000000-0005-0000-0000-000022160000}"/>
    <cellStyle name="Normal 6 3 2 2 3 4 2" xfId="15718" xr:uid="{00000000-0005-0000-0000-0000663D0000}"/>
    <cellStyle name="Normal 6 3 2 2 3 4 2 3" xfId="30816" xr:uid="{00000000-0005-0000-0000-000060780000}"/>
    <cellStyle name="Normal 6 3 2 2 3 4 3" xfId="10698" xr:uid="{00000000-0005-0000-0000-0000CA290000}"/>
    <cellStyle name="Normal 6 3 2 2 3 4 3 3" xfId="25799" xr:uid="{00000000-0005-0000-0000-0000C7640000}"/>
    <cellStyle name="Normal 6 3 2 2 3 4 5" xfId="20786" xr:uid="{00000000-0005-0000-0000-000032510000}"/>
    <cellStyle name="Normal 6 3 2 2 3 5" xfId="12376" xr:uid="{00000000-0005-0000-0000-000058300000}"/>
    <cellStyle name="Normal 6 3 2 2 3 5 3" xfId="27474" xr:uid="{00000000-0005-0000-0000-0000526B0000}"/>
    <cellStyle name="Normal 6 3 2 2 3 6" xfId="7355" xr:uid="{00000000-0005-0000-0000-0000BB1C0000}"/>
    <cellStyle name="Normal 6 3 2 2 3 6 3" xfId="22457" xr:uid="{00000000-0005-0000-0000-0000B9570000}"/>
    <cellStyle name="Normal 6 3 2 2 3 8" xfId="17444" xr:uid="{00000000-0005-0000-0000-000024440000}"/>
    <cellStyle name="Normal 6 3 2 2 4" xfId="2702" xr:uid="{00000000-0005-0000-0000-00008E0A0000}"/>
    <cellStyle name="Normal 6 3 2 2 4 2" xfId="4392" xr:uid="{00000000-0005-0000-0000-000028110000}"/>
    <cellStyle name="Normal 6 3 2 2 4 2 2" xfId="14465" xr:uid="{00000000-0005-0000-0000-000081380000}"/>
    <cellStyle name="Normal 6 3 2 2 4 2 2 3" xfId="29563" xr:uid="{00000000-0005-0000-0000-00007B730000}"/>
    <cellStyle name="Normal 6 3 2 2 4 2 3" xfId="9445" xr:uid="{00000000-0005-0000-0000-0000E5240000}"/>
    <cellStyle name="Normal 6 3 2 2 4 2 3 3" xfId="24546" xr:uid="{00000000-0005-0000-0000-0000E25F0000}"/>
    <cellStyle name="Normal 6 3 2 2 4 2 5" xfId="19533" xr:uid="{00000000-0005-0000-0000-00004D4C0000}"/>
    <cellStyle name="Normal 6 3 2 2 4 3" xfId="6084" xr:uid="{00000000-0005-0000-0000-0000C4170000}"/>
    <cellStyle name="Normal 6 3 2 2 4 3 2" xfId="16136" xr:uid="{00000000-0005-0000-0000-0000083F0000}"/>
    <cellStyle name="Normal 6 3 2 2 4 3 3" xfId="11116" xr:uid="{00000000-0005-0000-0000-00006C2B0000}"/>
    <cellStyle name="Normal 6 3 2 2 4 3 3 3" xfId="26217" xr:uid="{00000000-0005-0000-0000-000069660000}"/>
    <cellStyle name="Normal 6 3 2 2 4 3 5" xfId="21204" xr:uid="{00000000-0005-0000-0000-0000D4520000}"/>
    <cellStyle name="Normal 6 3 2 2 4 4" xfId="12794" xr:uid="{00000000-0005-0000-0000-0000FA310000}"/>
    <cellStyle name="Normal 6 3 2 2 4 4 3" xfId="27892" xr:uid="{00000000-0005-0000-0000-0000F46C0000}"/>
    <cellStyle name="Normal 6 3 2 2 4 5" xfId="7773" xr:uid="{00000000-0005-0000-0000-00005D1E0000}"/>
    <cellStyle name="Normal 6 3 2 2 4 5 3" xfId="22875" xr:uid="{00000000-0005-0000-0000-00005B590000}"/>
    <cellStyle name="Normal 6 3 2 2 4 7" xfId="17862" xr:uid="{00000000-0005-0000-0000-0000C6450000}"/>
    <cellStyle name="Normal 6 3 2 2 5" xfId="3555" xr:uid="{00000000-0005-0000-0000-0000E30D0000}"/>
    <cellStyle name="Normal 6 3 2 2 5 2" xfId="13629" xr:uid="{00000000-0005-0000-0000-00003D350000}"/>
    <cellStyle name="Normal 6 3 2 2 5 2 3" xfId="28727" xr:uid="{00000000-0005-0000-0000-000037700000}"/>
    <cellStyle name="Normal 6 3 2 2 5 3" xfId="8609" xr:uid="{00000000-0005-0000-0000-0000A1210000}"/>
    <cellStyle name="Normal 6 3 2 2 5 3 3" xfId="23710" xr:uid="{00000000-0005-0000-0000-00009E5C0000}"/>
    <cellStyle name="Normal 6 3 2 2 5 5" xfId="18697" xr:uid="{00000000-0005-0000-0000-000009490000}"/>
    <cellStyle name="Normal 6 3 2 2 6" xfId="5248" xr:uid="{00000000-0005-0000-0000-000080140000}"/>
    <cellStyle name="Normal 6 3 2 2 6 2" xfId="15300" xr:uid="{00000000-0005-0000-0000-0000C43B0000}"/>
    <cellStyle name="Normal 6 3 2 2 6 2 3" xfId="30398" xr:uid="{00000000-0005-0000-0000-0000BE760000}"/>
    <cellStyle name="Normal 6 3 2 2 6 3" xfId="10280" xr:uid="{00000000-0005-0000-0000-000028280000}"/>
    <cellStyle name="Normal 6 3 2 2 6 3 3" xfId="25381" xr:uid="{00000000-0005-0000-0000-000025630000}"/>
    <cellStyle name="Normal 6 3 2 2 6 5" xfId="20368" xr:uid="{00000000-0005-0000-0000-0000904F0000}"/>
    <cellStyle name="Normal 6 3 2 2 7" xfId="11958" xr:uid="{00000000-0005-0000-0000-0000B62E0000}"/>
    <cellStyle name="Normal 6 3 2 2 7 3" xfId="27056" xr:uid="{00000000-0005-0000-0000-0000B0690000}"/>
    <cellStyle name="Normal 6 3 2 2 8" xfId="6937" xr:uid="{00000000-0005-0000-0000-0000191B0000}"/>
    <cellStyle name="Normal 6 3 2 2 8 3" xfId="22039" xr:uid="{00000000-0005-0000-0000-000017560000}"/>
    <cellStyle name="Normal 6 3 2 3" xfId="755" xr:uid="{00000000-0005-0000-0000-0000F3020000}"/>
    <cellStyle name="Normal 6 3 2 3 10" xfId="1964" xr:uid="{00000000-0005-0000-0000-0000AC070000}"/>
    <cellStyle name="Normal 6 3 2 3 2" xfId="2385" xr:uid="{00000000-0005-0000-0000-000051090000}"/>
    <cellStyle name="Normal 6 3 2 3 2 2" xfId="3224" xr:uid="{00000000-0005-0000-0000-0000980C0000}"/>
    <cellStyle name="Normal 6 3 2 3 2 2 2" xfId="4914" xr:uid="{00000000-0005-0000-0000-000032130000}"/>
    <cellStyle name="Normal 6 3 2 3 2 2 2 2" xfId="14987" xr:uid="{00000000-0005-0000-0000-00008B3A0000}"/>
    <cellStyle name="Normal 6 3 2 3 2 2 2 2 3" xfId="30085" xr:uid="{00000000-0005-0000-0000-000085750000}"/>
    <cellStyle name="Normal 6 3 2 3 2 2 2 3" xfId="9967" xr:uid="{00000000-0005-0000-0000-0000EF260000}"/>
    <cellStyle name="Normal 6 3 2 3 2 2 2 3 3" xfId="25068" xr:uid="{00000000-0005-0000-0000-0000EC610000}"/>
    <cellStyle name="Normal 6 3 2 3 2 2 2 5" xfId="20055" xr:uid="{00000000-0005-0000-0000-0000574E0000}"/>
    <cellStyle name="Normal 6 3 2 3 2 2 3" xfId="6606" xr:uid="{00000000-0005-0000-0000-0000CE190000}"/>
    <cellStyle name="Normal 6 3 2 3 2 2 3 2" xfId="16658" xr:uid="{00000000-0005-0000-0000-000012410000}"/>
    <cellStyle name="Normal 6 3 2 3 2 2 3 3" xfId="11638" xr:uid="{00000000-0005-0000-0000-0000762D0000}"/>
    <cellStyle name="Normal 6 3 2 3 2 2 3 3 3" xfId="26739" xr:uid="{00000000-0005-0000-0000-000073680000}"/>
    <cellStyle name="Normal 6 3 2 3 2 2 3 5" xfId="21726" xr:uid="{00000000-0005-0000-0000-0000DE540000}"/>
    <cellStyle name="Normal 6 3 2 3 2 2 4" xfId="13316" xr:uid="{00000000-0005-0000-0000-000004340000}"/>
    <cellStyle name="Normal 6 3 2 3 2 2 4 3" xfId="28414" xr:uid="{00000000-0005-0000-0000-0000FE6E0000}"/>
    <cellStyle name="Normal 6 3 2 3 2 2 5" xfId="8295" xr:uid="{00000000-0005-0000-0000-000067200000}"/>
    <cellStyle name="Normal 6 3 2 3 2 2 5 3" xfId="23397" xr:uid="{00000000-0005-0000-0000-0000655B0000}"/>
    <cellStyle name="Normal 6 3 2 3 2 2 7" xfId="18384" xr:uid="{00000000-0005-0000-0000-0000D0470000}"/>
    <cellStyle name="Normal 6 3 2 3 2 3" xfId="4077" xr:uid="{00000000-0005-0000-0000-0000ED0F0000}"/>
    <cellStyle name="Normal 6 3 2 3 2 3 2" xfId="14151" xr:uid="{00000000-0005-0000-0000-000047370000}"/>
    <cellStyle name="Normal 6 3 2 3 2 3 2 3" xfId="29249" xr:uid="{00000000-0005-0000-0000-000041720000}"/>
    <cellStyle name="Normal 6 3 2 3 2 3 3" xfId="9131" xr:uid="{00000000-0005-0000-0000-0000AB230000}"/>
    <cellStyle name="Normal 6 3 2 3 2 3 3 3" xfId="24232" xr:uid="{00000000-0005-0000-0000-0000A85E0000}"/>
    <cellStyle name="Normal 6 3 2 3 2 3 5" xfId="19219" xr:uid="{00000000-0005-0000-0000-0000134B0000}"/>
    <cellStyle name="Normal 6 3 2 3 2 4" xfId="5770" xr:uid="{00000000-0005-0000-0000-00008A160000}"/>
    <cellStyle name="Normal 6 3 2 3 2 4 2" xfId="15822" xr:uid="{00000000-0005-0000-0000-0000CE3D0000}"/>
    <cellStyle name="Normal 6 3 2 3 2 4 2 3" xfId="30920" xr:uid="{00000000-0005-0000-0000-0000C8780000}"/>
    <cellStyle name="Normal 6 3 2 3 2 4 3" xfId="10802" xr:uid="{00000000-0005-0000-0000-0000322A0000}"/>
    <cellStyle name="Normal 6 3 2 3 2 4 3 3" xfId="25903" xr:uid="{00000000-0005-0000-0000-00002F650000}"/>
    <cellStyle name="Normal 6 3 2 3 2 4 5" xfId="20890" xr:uid="{00000000-0005-0000-0000-00009A510000}"/>
    <cellStyle name="Normal 6 3 2 3 2 5" xfId="12480" xr:uid="{00000000-0005-0000-0000-0000C0300000}"/>
    <cellStyle name="Normal 6 3 2 3 2 5 3" xfId="27578" xr:uid="{00000000-0005-0000-0000-0000BA6B0000}"/>
    <cellStyle name="Normal 6 3 2 3 2 6" xfId="7459" xr:uid="{00000000-0005-0000-0000-0000231D0000}"/>
    <cellStyle name="Normal 6 3 2 3 2 6 3" xfId="22561" xr:uid="{00000000-0005-0000-0000-000021580000}"/>
    <cellStyle name="Normal 6 3 2 3 2 8" xfId="17548" xr:uid="{00000000-0005-0000-0000-00008C440000}"/>
    <cellStyle name="Normal 6 3 2 3 3" xfId="2806" xr:uid="{00000000-0005-0000-0000-0000F60A0000}"/>
    <cellStyle name="Normal 6 3 2 3 3 2" xfId="4496" xr:uid="{00000000-0005-0000-0000-000090110000}"/>
    <cellStyle name="Normal 6 3 2 3 3 2 2" xfId="14569" xr:uid="{00000000-0005-0000-0000-0000E9380000}"/>
    <cellStyle name="Normal 6 3 2 3 3 2 2 3" xfId="29667" xr:uid="{00000000-0005-0000-0000-0000E3730000}"/>
    <cellStyle name="Normal 6 3 2 3 3 2 3" xfId="9549" xr:uid="{00000000-0005-0000-0000-00004D250000}"/>
    <cellStyle name="Normal 6 3 2 3 3 2 3 3" xfId="24650" xr:uid="{00000000-0005-0000-0000-00004A600000}"/>
    <cellStyle name="Normal 6 3 2 3 3 2 5" xfId="19637" xr:uid="{00000000-0005-0000-0000-0000B54C0000}"/>
    <cellStyle name="Normal 6 3 2 3 3 3" xfId="6188" xr:uid="{00000000-0005-0000-0000-00002C180000}"/>
    <cellStyle name="Normal 6 3 2 3 3 3 2" xfId="16240" xr:uid="{00000000-0005-0000-0000-0000703F0000}"/>
    <cellStyle name="Normal 6 3 2 3 3 3 3" xfId="11220" xr:uid="{00000000-0005-0000-0000-0000D42B0000}"/>
    <cellStyle name="Normal 6 3 2 3 3 3 3 3" xfId="26321" xr:uid="{00000000-0005-0000-0000-0000D1660000}"/>
    <cellStyle name="Normal 6 3 2 3 3 3 5" xfId="21308" xr:uid="{00000000-0005-0000-0000-00003C530000}"/>
    <cellStyle name="Normal 6 3 2 3 3 4" xfId="12898" xr:uid="{00000000-0005-0000-0000-000062320000}"/>
    <cellStyle name="Normal 6 3 2 3 3 4 3" xfId="27996" xr:uid="{00000000-0005-0000-0000-00005C6D0000}"/>
    <cellStyle name="Normal 6 3 2 3 3 5" xfId="7877" xr:uid="{00000000-0005-0000-0000-0000C51E0000}"/>
    <cellStyle name="Normal 6 3 2 3 3 5 3" xfId="22979" xr:uid="{00000000-0005-0000-0000-0000C3590000}"/>
    <cellStyle name="Normal 6 3 2 3 3 7" xfId="17966" xr:uid="{00000000-0005-0000-0000-00002E460000}"/>
    <cellStyle name="Normal 6 3 2 3 4" xfId="3659" xr:uid="{00000000-0005-0000-0000-00004B0E0000}"/>
    <cellStyle name="Normal 6 3 2 3 4 2" xfId="13733" xr:uid="{00000000-0005-0000-0000-0000A5350000}"/>
    <cellStyle name="Normal 6 3 2 3 4 2 3" xfId="28831" xr:uid="{00000000-0005-0000-0000-00009F700000}"/>
    <cellStyle name="Normal 6 3 2 3 4 3" xfId="8713" xr:uid="{00000000-0005-0000-0000-000009220000}"/>
    <cellStyle name="Normal 6 3 2 3 4 3 3" xfId="23814" xr:uid="{00000000-0005-0000-0000-0000065D0000}"/>
    <cellStyle name="Normal 6 3 2 3 4 5" xfId="18801" xr:uid="{00000000-0005-0000-0000-000071490000}"/>
    <cellStyle name="Normal 6 3 2 3 5" xfId="5352" xr:uid="{00000000-0005-0000-0000-0000E8140000}"/>
    <cellStyle name="Normal 6 3 2 3 5 2" xfId="15404" xr:uid="{00000000-0005-0000-0000-00002C3C0000}"/>
    <cellStyle name="Normal 6 3 2 3 5 2 3" xfId="30502" xr:uid="{00000000-0005-0000-0000-000026770000}"/>
    <cellStyle name="Normal 6 3 2 3 5 3" xfId="10384" xr:uid="{00000000-0005-0000-0000-000090280000}"/>
    <cellStyle name="Normal 6 3 2 3 5 3 3" xfId="25485" xr:uid="{00000000-0005-0000-0000-00008D630000}"/>
    <cellStyle name="Normal 6 3 2 3 5 5" xfId="20472" xr:uid="{00000000-0005-0000-0000-0000F84F0000}"/>
    <cellStyle name="Normal 6 3 2 3 6" xfId="12062" xr:uid="{00000000-0005-0000-0000-00001E2F0000}"/>
    <cellStyle name="Normal 6 3 2 3 6 3" xfId="27160" xr:uid="{00000000-0005-0000-0000-0000186A0000}"/>
    <cellStyle name="Normal 6 3 2 3 7" xfId="7041" xr:uid="{00000000-0005-0000-0000-0000811B0000}"/>
    <cellStyle name="Normal 6 3 2 3 7 3" xfId="22143" xr:uid="{00000000-0005-0000-0000-00007F560000}"/>
    <cellStyle name="Normal 6 3 2 3 9" xfId="17130" xr:uid="{00000000-0005-0000-0000-0000EA420000}"/>
    <cellStyle name="Normal 6 3 2 4" xfId="2177" xr:uid="{00000000-0005-0000-0000-000081080000}"/>
    <cellStyle name="Normal 6 3 2 4 2" xfId="3016" xr:uid="{00000000-0005-0000-0000-0000C80B0000}"/>
    <cellStyle name="Normal 6 3 2 4 2 2" xfId="4706" xr:uid="{00000000-0005-0000-0000-000062120000}"/>
    <cellStyle name="Normal 6 3 2 4 2 2 2" xfId="14779" xr:uid="{00000000-0005-0000-0000-0000BB390000}"/>
    <cellStyle name="Normal 6 3 2 4 2 2 2 3" xfId="29877" xr:uid="{00000000-0005-0000-0000-0000B5740000}"/>
    <cellStyle name="Normal 6 3 2 4 2 2 3" xfId="9759" xr:uid="{00000000-0005-0000-0000-00001F260000}"/>
    <cellStyle name="Normal 6 3 2 4 2 2 3 3" xfId="24860" xr:uid="{00000000-0005-0000-0000-00001C610000}"/>
    <cellStyle name="Normal 6 3 2 4 2 2 5" xfId="19847" xr:uid="{00000000-0005-0000-0000-0000874D0000}"/>
    <cellStyle name="Normal 6 3 2 4 2 3" xfId="6398" xr:uid="{00000000-0005-0000-0000-0000FE180000}"/>
    <cellStyle name="Normal 6 3 2 4 2 3 2" xfId="16450" xr:uid="{00000000-0005-0000-0000-000042400000}"/>
    <cellStyle name="Normal 6 3 2 4 2 3 3" xfId="11430" xr:uid="{00000000-0005-0000-0000-0000A62C0000}"/>
    <cellStyle name="Normal 6 3 2 4 2 3 3 3" xfId="26531" xr:uid="{00000000-0005-0000-0000-0000A3670000}"/>
    <cellStyle name="Normal 6 3 2 4 2 3 5" xfId="21518" xr:uid="{00000000-0005-0000-0000-00000E540000}"/>
    <cellStyle name="Normal 6 3 2 4 2 4" xfId="13108" xr:uid="{00000000-0005-0000-0000-000034330000}"/>
    <cellStyle name="Normal 6 3 2 4 2 4 3" xfId="28206" xr:uid="{00000000-0005-0000-0000-00002E6E0000}"/>
    <cellStyle name="Normal 6 3 2 4 2 5" xfId="8087" xr:uid="{00000000-0005-0000-0000-0000971F0000}"/>
    <cellStyle name="Normal 6 3 2 4 2 5 3" xfId="23189" xr:uid="{00000000-0005-0000-0000-0000955A0000}"/>
    <cellStyle name="Normal 6 3 2 4 2 7" xfId="18176" xr:uid="{00000000-0005-0000-0000-000000470000}"/>
    <cellStyle name="Normal 6 3 2 4 3" xfId="3869" xr:uid="{00000000-0005-0000-0000-00001D0F0000}"/>
    <cellStyle name="Normal 6 3 2 4 3 2" xfId="13943" xr:uid="{00000000-0005-0000-0000-000077360000}"/>
    <cellStyle name="Normal 6 3 2 4 3 2 3" xfId="29041" xr:uid="{00000000-0005-0000-0000-000071710000}"/>
    <cellStyle name="Normal 6 3 2 4 3 3" xfId="8923" xr:uid="{00000000-0005-0000-0000-0000DB220000}"/>
    <cellStyle name="Normal 6 3 2 4 3 3 3" xfId="24024" xr:uid="{00000000-0005-0000-0000-0000D85D0000}"/>
    <cellStyle name="Normal 6 3 2 4 3 5" xfId="19011" xr:uid="{00000000-0005-0000-0000-0000434A0000}"/>
    <cellStyle name="Normal 6 3 2 4 4" xfId="5562" xr:uid="{00000000-0005-0000-0000-0000BA150000}"/>
    <cellStyle name="Normal 6 3 2 4 4 2" xfId="15614" xr:uid="{00000000-0005-0000-0000-0000FE3C0000}"/>
    <cellStyle name="Normal 6 3 2 4 4 2 3" xfId="30712" xr:uid="{00000000-0005-0000-0000-0000F8770000}"/>
    <cellStyle name="Normal 6 3 2 4 4 3" xfId="10594" xr:uid="{00000000-0005-0000-0000-000062290000}"/>
    <cellStyle name="Normal 6 3 2 4 4 3 3" xfId="25695" xr:uid="{00000000-0005-0000-0000-00005F640000}"/>
    <cellStyle name="Normal 6 3 2 4 4 5" xfId="20682" xr:uid="{00000000-0005-0000-0000-0000CA500000}"/>
    <cellStyle name="Normal 6 3 2 4 5" xfId="12272" xr:uid="{00000000-0005-0000-0000-0000F02F0000}"/>
    <cellStyle name="Normal 6 3 2 4 5 3" xfId="27370" xr:uid="{00000000-0005-0000-0000-0000EA6A0000}"/>
    <cellStyle name="Normal 6 3 2 4 6" xfId="7251" xr:uid="{00000000-0005-0000-0000-0000531C0000}"/>
    <cellStyle name="Normal 6 3 2 4 6 3" xfId="22353" xr:uid="{00000000-0005-0000-0000-000051570000}"/>
    <cellStyle name="Normal 6 3 2 4 8" xfId="17340" xr:uid="{00000000-0005-0000-0000-0000BC430000}"/>
    <cellStyle name="Normal 6 3 2 5" xfId="2598" xr:uid="{00000000-0005-0000-0000-0000260A0000}"/>
    <cellStyle name="Normal 6 3 2 5 2" xfId="4288" xr:uid="{00000000-0005-0000-0000-0000C0100000}"/>
    <cellStyle name="Normal 6 3 2 5 2 2" xfId="14361" xr:uid="{00000000-0005-0000-0000-000019380000}"/>
    <cellStyle name="Normal 6 3 2 5 2 2 3" xfId="29459" xr:uid="{00000000-0005-0000-0000-000013730000}"/>
    <cellStyle name="Normal 6 3 2 5 2 3" xfId="9341" xr:uid="{00000000-0005-0000-0000-00007D240000}"/>
    <cellStyle name="Normal 6 3 2 5 2 3 3" xfId="24442" xr:uid="{00000000-0005-0000-0000-00007A5F0000}"/>
    <cellStyle name="Normal 6 3 2 5 2 5" xfId="19429" xr:uid="{00000000-0005-0000-0000-0000E54B0000}"/>
    <cellStyle name="Normal 6 3 2 5 3" xfId="5980" xr:uid="{00000000-0005-0000-0000-00005C170000}"/>
    <cellStyle name="Normal 6 3 2 5 3 2" xfId="16032" xr:uid="{00000000-0005-0000-0000-0000A03E0000}"/>
    <cellStyle name="Normal 6 3 2 5 3 3" xfId="11012" xr:uid="{00000000-0005-0000-0000-0000042B0000}"/>
    <cellStyle name="Normal 6 3 2 5 3 3 3" xfId="26113" xr:uid="{00000000-0005-0000-0000-000001660000}"/>
    <cellStyle name="Normal 6 3 2 5 3 5" xfId="21100" xr:uid="{00000000-0005-0000-0000-00006C520000}"/>
    <cellStyle name="Normal 6 3 2 5 4" xfId="12690" xr:uid="{00000000-0005-0000-0000-000092310000}"/>
    <cellStyle name="Normal 6 3 2 5 4 3" xfId="27788" xr:uid="{00000000-0005-0000-0000-00008C6C0000}"/>
    <cellStyle name="Normal 6 3 2 5 5" xfId="7669" xr:uid="{00000000-0005-0000-0000-0000F51D0000}"/>
    <cellStyle name="Normal 6 3 2 5 5 3" xfId="22771" xr:uid="{00000000-0005-0000-0000-0000F3580000}"/>
    <cellStyle name="Normal 6 3 2 5 7" xfId="17758" xr:uid="{00000000-0005-0000-0000-00005E450000}"/>
    <cellStyle name="Normal 6 3 2 6" xfId="3451" xr:uid="{00000000-0005-0000-0000-00007B0D0000}"/>
    <cellStyle name="Normal 6 3 2 6 2" xfId="13525" xr:uid="{00000000-0005-0000-0000-0000D5340000}"/>
    <cellStyle name="Normal 6 3 2 6 2 3" xfId="28623" xr:uid="{00000000-0005-0000-0000-0000CF6F0000}"/>
    <cellStyle name="Normal 6 3 2 6 3" xfId="8505" xr:uid="{00000000-0005-0000-0000-000039210000}"/>
    <cellStyle name="Normal 6 3 2 6 3 3" xfId="23606" xr:uid="{00000000-0005-0000-0000-0000365C0000}"/>
    <cellStyle name="Normal 6 3 2 6 5" xfId="18593" xr:uid="{00000000-0005-0000-0000-0000A1480000}"/>
    <cellStyle name="Normal 6 3 2 7" xfId="5144" xr:uid="{00000000-0005-0000-0000-000018140000}"/>
    <cellStyle name="Normal 6 3 2 7 2" xfId="15196" xr:uid="{00000000-0005-0000-0000-00005C3B0000}"/>
    <cellStyle name="Normal 6 3 2 7 2 3" xfId="30294" xr:uid="{00000000-0005-0000-0000-000056760000}"/>
    <cellStyle name="Normal 6 3 2 7 3" xfId="10176" xr:uid="{00000000-0005-0000-0000-0000C0270000}"/>
    <cellStyle name="Normal 6 3 2 7 3 3" xfId="25277" xr:uid="{00000000-0005-0000-0000-0000BD620000}"/>
    <cellStyle name="Normal 6 3 2 7 5" xfId="20264" xr:uid="{00000000-0005-0000-0000-0000284F0000}"/>
    <cellStyle name="Normal 6 3 2 8" xfId="11854" xr:uid="{00000000-0005-0000-0000-00004E2E0000}"/>
    <cellStyle name="Normal 6 3 2 8 3" xfId="26952" xr:uid="{00000000-0005-0000-0000-000048690000}"/>
    <cellStyle name="Normal 6 3 2 9" xfId="6833" xr:uid="{00000000-0005-0000-0000-0000B11A0000}"/>
    <cellStyle name="Normal 6 3 2 9 3" xfId="21935" xr:uid="{00000000-0005-0000-0000-0000AF550000}"/>
    <cellStyle name="Normal 6 3 3" xfId="725" xr:uid="{00000000-0005-0000-0000-0000D5020000}"/>
    <cellStyle name="Normal 6 3 3 10" xfId="16974" xr:uid="{00000000-0005-0000-0000-00004E420000}"/>
    <cellStyle name="Normal 6 3 3 11" xfId="1797" xr:uid="{00000000-0005-0000-0000-000005070000}"/>
    <cellStyle name="Normal 6 3 3 2" xfId="2016" xr:uid="{00000000-0005-0000-0000-0000E0070000}"/>
    <cellStyle name="Normal 6 3 3 2 2" xfId="2437" xr:uid="{00000000-0005-0000-0000-000085090000}"/>
    <cellStyle name="Normal 6 3 3 2 2 2" xfId="3276" xr:uid="{00000000-0005-0000-0000-0000CC0C0000}"/>
    <cellStyle name="Normal 6 3 3 2 2 2 2" xfId="4966" xr:uid="{00000000-0005-0000-0000-000066130000}"/>
    <cellStyle name="Normal 6 3 3 2 2 2 2 2" xfId="15039" xr:uid="{00000000-0005-0000-0000-0000BF3A0000}"/>
    <cellStyle name="Normal 6 3 3 2 2 2 2 2 3" xfId="30137" xr:uid="{00000000-0005-0000-0000-0000B9750000}"/>
    <cellStyle name="Normal 6 3 3 2 2 2 2 3" xfId="10019" xr:uid="{00000000-0005-0000-0000-000023270000}"/>
    <cellStyle name="Normal 6 3 3 2 2 2 2 3 3" xfId="25120" xr:uid="{00000000-0005-0000-0000-000020620000}"/>
    <cellStyle name="Normal 6 3 3 2 2 2 2 5" xfId="20107" xr:uid="{00000000-0005-0000-0000-00008B4E0000}"/>
    <cellStyle name="Normal 6 3 3 2 2 2 3" xfId="6658" xr:uid="{00000000-0005-0000-0000-0000021A0000}"/>
    <cellStyle name="Normal 6 3 3 2 2 2 3 2" xfId="16710" xr:uid="{00000000-0005-0000-0000-000046410000}"/>
    <cellStyle name="Normal 6 3 3 2 2 2 3 3" xfId="11690" xr:uid="{00000000-0005-0000-0000-0000AA2D0000}"/>
    <cellStyle name="Normal 6 3 3 2 2 2 3 3 3" xfId="26791" xr:uid="{00000000-0005-0000-0000-0000A7680000}"/>
    <cellStyle name="Normal 6 3 3 2 2 2 3 5" xfId="21778" xr:uid="{00000000-0005-0000-0000-000012550000}"/>
    <cellStyle name="Normal 6 3 3 2 2 2 4" xfId="13368" xr:uid="{00000000-0005-0000-0000-000038340000}"/>
    <cellStyle name="Normal 6 3 3 2 2 2 4 3" xfId="28466" xr:uid="{00000000-0005-0000-0000-0000326F0000}"/>
    <cellStyle name="Normal 6 3 3 2 2 2 5" xfId="8347" xr:uid="{00000000-0005-0000-0000-00009B200000}"/>
    <cellStyle name="Normal 6 3 3 2 2 2 5 3" xfId="23449" xr:uid="{00000000-0005-0000-0000-0000995B0000}"/>
    <cellStyle name="Normal 6 3 3 2 2 2 7" xfId="18436" xr:uid="{00000000-0005-0000-0000-000004480000}"/>
    <cellStyle name="Normal 6 3 3 2 2 3" xfId="4129" xr:uid="{00000000-0005-0000-0000-000021100000}"/>
    <cellStyle name="Normal 6 3 3 2 2 3 2" xfId="14203" xr:uid="{00000000-0005-0000-0000-00007B370000}"/>
    <cellStyle name="Normal 6 3 3 2 2 3 2 3" xfId="29301" xr:uid="{00000000-0005-0000-0000-000075720000}"/>
    <cellStyle name="Normal 6 3 3 2 2 3 3" xfId="9183" xr:uid="{00000000-0005-0000-0000-0000DF230000}"/>
    <cellStyle name="Normal 6 3 3 2 2 3 3 3" xfId="24284" xr:uid="{00000000-0005-0000-0000-0000DC5E0000}"/>
    <cellStyle name="Normal 6 3 3 2 2 3 5" xfId="19271" xr:uid="{00000000-0005-0000-0000-0000474B0000}"/>
    <cellStyle name="Normal 6 3 3 2 2 4" xfId="5822" xr:uid="{00000000-0005-0000-0000-0000BE160000}"/>
    <cellStyle name="Normal 6 3 3 2 2 4 2" xfId="15874" xr:uid="{00000000-0005-0000-0000-0000023E0000}"/>
    <cellStyle name="Normal 6 3 3 2 2 4 3" xfId="10854" xr:uid="{00000000-0005-0000-0000-0000662A0000}"/>
    <cellStyle name="Normal 6 3 3 2 2 4 3 3" xfId="25955" xr:uid="{00000000-0005-0000-0000-000063650000}"/>
    <cellStyle name="Normal 6 3 3 2 2 4 5" xfId="20942" xr:uid="{00000000-0005-0000-0000-0000CE510000}"/>
    <cellStyle name="Normal 6 3 3 2 2 5" xfId="12532" xr:uid="{00000000-0005-0000-0000-0000F4300000}"/>
    <cellStyle name="Normal 6 3 3 2 2 5 3" xfId="27630" xr:uid="{00000000-0005-0000-0000-0000EE6B0000}"/>
    <cellStyle name="Normal 6 3 3 2 2 6" xfId="7511" xr:uid="{00000000-0005-0000-0000-0000571D0000}"/>
    <cellStyle name="Normal 6 3 3 2 2 6 3" xfId="22613" xr:uid="{00000000-0005-0000-0000-000055580000}"/>
    <cellStyle name="Normal 6 3 3 2 2 8" xfId="17600" xr:uid="{00000000-0005-0000-0000-0000C0440000}"/>
    <cellStyle name="Normal 6 3 3 2 3" xfId="2858" xr:uid="{00000000-0005-0000-0000-00002A0B0000}"/>
    <cellStyle name="Normal 6 3 3 2 3 2" xfId="4548" xr:uid="{00000000-0005-0000-0000-0000C4110000}"/>
    <cellStyle name="Normal 6 3 3 2 3 2 2" xfId="14621" xr:uid="{00000000-0005-0000-0000-00001D390000}"/>
    <cellStyle name="Normal 6 3 3 2 3 2 2 3" xfId="29719" xr:uid="{00000000-0005-0000-0000-000017740000}"/>
    <cellStyle name="Normal 6 3 3 2 3 2 3" xfId="9601" xr:uid="{00000000-0005-0000-0000-000081250000}"/>
    <cellStyle name="Normal 6 3 3 2 3 2 3 3" xfId="24702" xr:uid="{00000000-0005-0000-0000-00007E600000}"/>
    <cellStyle name="Normal 6 3 3 2 3 2 5" xfId="19689" xr:uid="{00000000-0005-0000-0000-0000E94C0000}"/>
    <cellStyle name="Normal 6 3 3 2 3 3" xfId="6240" xr:uid="{00000000-0005-0000-0000-000060180000}"/>
    <cellStyle name="Normal 6 3 3 2 3 3 2" xfId="16292" xr:uid="{00000000-0005-0000-0000-0000A43F0000}"/>
    <cellStyle name="Normal 6 3 3 2 3 3 3" xfId="11272" xr:uid="{00000000-0005-0000-0000-0000082C0000}"/>
    <cellStyle name="Normal 6 3 3 2 3 3 3 3" xfId="26373" xr:uid="{00000000-0005-0000-0000-000005670000}"/>
    <cellStyle name="Normal 6 3 3 2 3 3 5" xfId="21360" xr:uid="{00000000-0005-0000-0000-000070530000}"/>
    <cellStyle name="Normal 6 3 3 2 3 4" xfId="12950" xr:uid="{00000000-0005-0000-0000-000096320000}"/>
    <cellStyle name="Normal 6 3 3 2 3 4 3" xfId="28048" xr:uid="{00000000-0005-0000-0000-0000906D0000}"/>
    <cellStyle name="Normal 6 3 3 2 3 5" xfId="7929" xr:uid="{00000000-0005-0000-0000-0000F91E0000}"/>
    <cellStyle name="Normal 6 3 3 2 3 5 3" xfId="23031" xr:uid="{00000000-0005-0000-0000-0000F7590000}"/>
    <cellStyle name="Normal 6 3 3 2 3 7" xfId="18018" xr:uid="{00000000-0005-0000-0000-000062460000}"/>
    <cellStyle name="Normal 6 3 3 2 4" xfId="3711" xr:uid="{00000000-0005-0000-0000-00007F0E0000}"/>
    <cellStyle name="Normal 6 3 3 2 4 2" xfId="13785" xr:uid="{00000000-0005-0000-0000-0000D9350000}"/>
    <cellStyle name="Normal 6 3 3 2 4 2 3" xfId="28883" xr:uid="{00000000-0005-0000-0000-0000D3700000}"/>
    <cellStyle name="Normal 6 3 3 2 4 3" xfId="8765" xr:uid="{00000000-0005-0000-0000-00003D220000}"/>
    <cellStyle name="Normal 6 3 3 2 4 3 3" xfId="23866" xr:uid="{00000000-0005-0000-0000-00003A5D0000}"/>
    <cellStyle name="Normal 6 3 3 2 4 5" xfId="18853" xr:uid="{00000000-0005-0000-0000-0000A5490000}"/>
    <cellStyle name="Normal 6 3 3 2 5" xfId="5404" xr:uid="{00000000-0005-0000-0000-00001C150000}"/>
    <cellStyle name="Normal 6 3 3 2 5 2" xfId="15456" xr:uid="{00000000-0005-0000-0000-0000603C0000}"/>
    <cellStyle name="Normal 6 3 3 2 5 2 3" xfId="30554" xr:uid="{00000000-0005-0000-0000-00005A770000}"/>
    <cellStyle name="Normal 6 3 3 2 5 3" xfId="10436" xr:uid="{00000000-0005-0000-0000-0000C4280000}"/>
    <cellStyle name="Normal 6 3 3 2 5 3 3" xfId="25537" xr:uid="{00000000-0005-0000-0000-0000C1630000}"/>
    <cellStyle name="Normal 6 3 3 2 5 5" xfId="20524" xr:uid="{00000000-0005-0000-0000-00002C500000}"/>
    <cellStyle name="Normal 6 3 3 2 6" xfId="12114" xr:uid="{00000000-0005-0000-0000-0000522F0000}"/>
    <cellStyle name="Normal 6 3 3 2 6 3" xfId="27212" xr:uid="{00000000-0005-0000-0000-00004C6A0000}"/>
    <cellStyle name="Normal 6 3 3 2 7" xfId="7093" xr:uid="{00000000-0005-0000-0000-0000B51B0000}"/>
    <cellStyle name="Normal 6 3 3 2 7 3" xfId="22195" xr:uid="{00000000-0005-0000-0000-0000B3560000}"/>
    <cellStyle name="Normal 6 3 3 2 9" xfId="17182" xr:uid="{00000000-0005-0000-0000-00001E430000}"/>
    <cellStyle name="Normal 6 3 3 3" xfId="2229" xr:uid="{00000000-0005-0000-0000-0000B5080000}"/>
    <cellStyle name="Normal 6 3 3 3 2" xfId="3068" xr:uid="{00000000-0005-0000-0000-0000FC0B0000}"/>
    <cellStyle name="Normal 6 3 3 3 2 2" xfId="4758" xr:uid="{00000000-0005-0000-0000-000096120000}"/>
    <cellStyle name="Normal 6 3 3 3 2 2 2" xfId="14831" xr:uid="{00000000-0005-0000-0000-0000EF390000}"/>
    <cellStyle name="Normal 6 3 3 3 2 2 2 3" xfId="29929" xr:uid="{00000000-0005-0000-0000-0000E9740000}"/>
    <cellStyle name="Normal 6 3 3 3 2 2 3" xfId="9811" xr:uid="{00000000-0005-0000-0000-000053260000}"/>
    <cellStyle name="Normal 6 3 3 3 2 2 3 3" xfId="24912" xr:uid="{00000000-0005-0000-0000-000050610000}"/>
    <cellStyle name="Normal 6 3 3 3 2 2 5" xfId="19899" xr:uid="{00000000-0005-0000-0000-0000BB4D0000}"/>
    <cellStyle name="Normal 6 3 3 3 2 3" xfId="6450" xr:uid="{00000000-0005-0000-0000-000032190000}"/>
    <cellStyle name="Normal 6 3 3 3 2 3 2" xfId="16502" xr:uid="{00000000-0005-0000-0000-000076400000}"/>
    <cellStyle name="Normal 6 3 3 3 2 3 3" xfId="11482" xr:uid="{00000000-0005-0000-0000-0000DA2C0000}"/>
    <cellStyle name="Normal 6 3 3 3 2 3 3 3" xfId="26583" xr:uid="{00000000-0005-0000-0000-0000D7670000}"/>
    <cellStyle name="Normal 6 3 3 3 2 3 5" xfId="21570" xr:uid="{00000000-0005-0000-0000-000042540000}"/>
    <cellStyle name="Normal 6 3 3 3 2 4" xfId="13160" xr:uid="{00000000-0005-0000-0000-000068330000}"/>
    <cellStyle name="Normal 6 3 3 3 2 4 3" xfId="28258" xr:uid="{00000000-0005-0000-0000-0000626E0000}"/>
    <cellStyle name="Normal 6 3 3 3 2 5" xfId="8139" xr:uid="{00000000-0005-0000-0000-0000CB1F0000}"/>
    <cellStyle name="Normal 6 3 3 3 2 5 3" xfId="23241" xr:uid="{00000000-0005-0000-0000-0000C95A0000}"/>
    <cellStyle name="Normal 6 3 3 3 2 7" xfId="18228" xr:uid="{00000000-0005-0000-0000-000034470000}"/>
    <cellStyle name="Normal 6 3 3 3 3" xfId="3921" xr:uid="{00000000-0005-0000-0000-0000510F0000}"/>
    <cellStyle name="Normal 6 3 3 3 3 2" xfId="13995" xr:uid="{00000000-0005-0000-0000-0000AB360000}"/>
    <cellStyle name="Normal 6 3 3 3 3 2 3" xfId="29093" xr:uid="{00000000-0005-0000-0000-0000A5710000}"/>
    <cellStyle name="Normal 6 3 3 3 3 3" xfId="8975" xr:uid="{00000000-0005-0000-0000-00000F230000}"/>
    <cellStyle name="Normal 6 3 3 3 3 3 3" xfId="24076" xr:uid="{00000000-0005-0000-0000-00000C5E0000}"/>
    <cellStyle name="Normal 6 3 3 3 3 5" xfId="19063" xr:uid="{00000000-0005-0000-0000-0000774A0000}"/>
    <cellStyle name="Normal 6 3 3 3 4" xfId="5614" xr:uid="{00000000-0005-0000-0000-0000EE150000}"/>
    <cellStyle name="Normal 6 3 3 3 4 2" xfId="15666" xr:uid="{00000000-0005-0000-0000-0000323D0000}"/>
    <cellStyle name="Normal 6 3 3 3 4 2 3" xfId="30764" xr:uid="{00000000-0005-0000-0000-00002C780000}"/>
    <cellStyle name="Normal 6 3 3 3 4 3" xfId="10646" xr:uid="{00000000-0005-0000-0000-000096290000}"/>
    <cellStyle name="Normal 6 3 3 3 4 3 3" xfId="25747" xr:uid="{00000000-0005-0000-0000-000093640000}"/>
    <cellStyle name="Normal 6 3 3 3 4 5" xfId="20734" xr:uid="{00000000-0005-0000-0000-0000FE500000}"/>
    <cellStyle name="Normal 6 3 3 3 5" xfId="12324" xr:uid="{00000000-0005-0000-0000-000024300000}"/>
    <cellStyle name="Normal 6 3 3 3 5 3" xfId="27422" xr:uid="{00000000-0005-0000-0000-00001E6B0000}"/>
    <cellStyle name="Normal 6 3 3 3 6" xfId="7303" xr:uid="{00000000-0005-0000-0000-0000871C0000}"/>
    <cellStyle name="Normal 6 3 3 3 6 3" xfId="22405" xr:uid="{00000000-0005-0000-0000-000085570000}"/>
    <cellStyle name="Normal 6 3 3 3 8" xfId="17392" xr:uid="{00000000-0005-0000-0000-0000F0430000}"/>
    <cellStyle name="Normal 6 3 3 4" xfId="2650" xr:uid="{00000000-0005-0000-0000-00005A0A0000}"/>
    <cellStyle name="Normal 6 3 3 4 2" xfId="4340" xr:uid="{00000000-0005-0000-0000-0000F4100000}"/>
    <cellStyle name="Normal 6 3 3 4 2 2" xfId="14413" xr:uid="{00000000-0005-0000-0000-00004D380000}"/>
    <cellStyle name="Normal 6 3 3 4 2 2 3" xfId="29511" xr:uid="{00000000-0005-0000-0000-000047730000}"/>
    <cellStyle name="Normal 6 3 3 4 2 3" xfId="9393" xr:uid="{00000000-0005-0000-0000-0000B1240000}"/>
    <cellStyle name="Normal 6 3 3 4 2 3 3" xfId="24494" xr:uid="{00000000-0005-0000-0000-0000AE5F0000}"/>
    <cellStyle name="Normal 6 3 3 4 2 5" xfId="19481" xr:uid="{00000000-0005-0000-0000-0000194C0000}"/>
    <cellStyle name="Normal 6 3 3 4 3" xfId="6032" xr:uid="{00000000-0005-0000-0000-000090170000}"/>
    <cellStyle name="Normal 6 3 3 4 3 2" xfId="16084" xr:uid="{00000000-0005-0000-0000-0000D43E0000}"/>
    <cellStyle name="Normal 6 3 3 4 3 3" xfId="11064" xr:uid="{00000000-0005-0000-0000-0000382B0000}"/>
    <cellStyle name="Normal 6 3 3 4 3 3 3" xfId="26165" xr:uid="{00000000-0005-0000-0000-000035660000}"/>
    <cellStyle name="Normal 6 3 3 4 3 5" xfId="21152" xr:uid="{00000000-0005-0000-0000-0000A0520000}"/>
    <cellStyle name="Normal 6 3 3 4 4" xfId="12742" xr:uid="{00000000-0005-0000-0000-0000C6310000}"/>
    <cellStyle name="Normal 6 3 3 4 4 3" xfId="27840" xr:uid="{00000000-0005-0000-0000-0000C06C0000}"/>
    <cellStyle name="Normal 6 3 3 4 5" xfId="7721" xr:uid="{00000000-0005-0000-0000-0000291E0000}"/>
    <cellStyle name="Normal 6 3 3 4 5 3" xfId="22823" xr:uid="{00000000-0005-0000-0000-000027590000}"/>
    <cellStyle name="Normal 6 3 3 4 7" xfId="17810" xr:uid="{00000000-0005-0000-0000-000092450000}"/>
    <cellStyle name="Normal 6 3 3 5" xfId="3503" xr:uid="{00000000-0005-0000-0000-0000AF0D0000}"/>
    <cellStyle name="Normal 6 3 3 5 2" xfId="13577" xr:uid="{00000000-0005-0000-0000-000009350000}"/>
    <cellStyle name="Normal 6 3 3 5 2 3" xfId="28675" xr:uid="{00000000-0005-0000-0000-000003700000}"/>
    <cellStyle name="Normal 6 3 3 5 3" xfId="8557" xr:uid="{00000000-0005-0000-0000-00006D210000}"/>
    <cellStyle name="Normal 6 3 3 5 3 3" xfId="23658" xr:uid="{00000000-0005-0000-0000-00006A5C0000}"/>
    <cellStyle name="Normal 6 3 3 5 5" xfId="18645" xr:uid="{00000000-0005-0000-0000-0000D5480000}"/>
    <cellStyle name="Normal 6 3 3 6" xfId="5196" xr:uid="{00000000-0005-0000-0000-00004C140000}"/>
    <cellStyle name="Normal 6 3 3 6 2" xfId="15248" xr:uid="{00000000-0005-0000-0000-0000903B0000}"/>
    <cellStyle name="Normal 6 3 3 6 2 3" xfId="30346" xr:uid="{00000000-0005-0000-0000-00008A760000}"/>
    <cellStyle name="Normal 6 3 3 6 3" xfId="10228" xr:uid="{00000000-0005-0000-0000-0000F4270000}"/>
    <cellStyle name="Normal 6 3 3 6 3 3" xfId="25329" xr:uid="{00000000-0005-0000-0000-0000F1620000}"/>
    <cellStyle name="Normal 6 3 3 6 5" xfId="20316" xr:uid="{00000000-0005-0000-0000-00005C4F0000}"/>
    <cellStyle name="Normal 6 3 3 7" xfId="11906" xr:uid="{00000000-0005-0000-0000-0000822E0000}"/>
    <cellStyle name="Normal 6 3 3 7 3" xfId="27004" xr:uid="{00000000-0005-0000-0000-00007C690000}"/>
    <cellStyle name="Normal 6 3 3 8" xfId="6885" xr:uid="{00000000-0005-0000-0000-0000E51A0000}"/>
    <cellStyle name="Normal 6 3 3 8 3" xfId="21987" xr:uid="{00000000-0005-0000-0000-0000E3550000}"/>
    <cellStyle name="Normal 6 3 4" xfId="746" xr:uid="{00000000-0005-0000-0000-0000EA020000}"/>
    <cellStyle name="Normal 6 3 4 10" xfId="1910" xr:uid="{00000000-0005-0000-0000-000076070000}"/>
    <cellStyle name="Normal 6 3 4 2" xfId="2333" xr:uid="{00000000-0005-0000-0000-00001D090000}"/>
    <cellStyle name="Normal 6 3 4 2 2" xfId="3172" xr:uid="{00000000-0005-0000-0000-0000640C0000}"/>
    <cellStyle name="Normal 6 3 4 2 2 2" xfId="4862" xr:uid="{00000000-0005-0000-0000-0000FE120000}"/>
    <cellStyle name="Normal 6 3 4 2 2 2 2" xfId="14935" xr:uid="{00000000-0005-0000-0000-0000573A0000}"/>
    <cellStyle name="Normal 6 3 4 2 2 2 2 3" xfId="30033" xr:uid="{00000000-0005-0000-0000-000051750000}"/>
    <cellStyle name="Normal 6 3 4 2 2 2 3" xfId="9915" xr:uid="{00000000-0005-0000-0000-0000BB260000}"/>
    <cellStyle name="Normal 6 3 4 2 2 2 3 3" xfId="25016" xr:uid="{00000000-0005-0000-0000-0000B8610000}"/>
    <cellStyle name="Normal 6 3 4 2 2 2 5" xfId="20003" xr:uid="{00000000-0005-0000-0000-0000234E0000}"/>
    <cellStyle name="Normal 6 3 4 2 2 3" xfId="6554" xr:uid="{00000000-0005-0000-0000-00009A190000}"/>
    <cellStyle name="Normal 6 3 4 2 2 3 2" xfId="16606" xr:uid="{00000000-0005-0000-0000-0000DE400000}"/>
    <cellStyle name="Normal 6 3 4 2 2 3 3" xfId="11586" xr:uid="{00000000-0005-0000-0000-0000422D0000}"/>
    <cellStyle name="Normal 6 3 4 2 2 3 3 3" xfId="26687" xr:uid="{00000000-0005-0000-0000-00003F680000}"/>
    <cellStyle name="Normal 6 3 4 2 2 3 5" xfId="21674" xr:uid="{00000000-0005-0000-0000-0000AA540000}"/>
    <cellStyle name="Normal 6 3 4 2 2 4" xfId="13264" xr:uid="{00000000-0005-0000-0000-0000D0330000}"/>
    <cellStyle name="Normal 6 3 4 2 2 4 3" xfId="28362" xr:uid="{00000000-0005-0000-0000-0000CA6E0000}"/>
    <cellStyle name="Normal 6 3 4 2 2 5" xfId="8243" xr:uid="{00000000-0005-0000-0000-000033200000}"/>
    <cellStyle name="Normal 6 3 4 2 2 5 3" xfId="23345" xr:uid="{00000000-0005-0000-0000-0000315B0000}"/>
    <cellStyle name="Normal 6 3 4 2 2 7" xfId="18332" xr:uid="{00000000-0005-0000-0000-00009C470000}"/>
    <cellStyle name="Normal 6 3 4 2 3" xfId="4025" xr:uid="{00000000-0005-0000-0000-0000B90F0000}"/>
    <cellStyle name="Normal 6 3 4 2 3 2" xfId="14099" xr:uid="{00000000-0005-0000-0000-000013370000}"/>
    <cellStyle name="Normal 6 3 4 2 3 2 3" xfId="29197" xr:uid="{00000000-0005-0000-0000-00000D720000}"/>
    <cellStyle name="Normal 6 3 4 2 3 3" xfId="9079" xr:uid="{00000000-0005-0000-0000-000077230000}"/>
    <cellStyle name="Normal 6 3 4 2 3 3 3" xfId="24180" xr:uid="{00000000-0005-0000-0000-0000745E0000}"/>
    <cellStyle name="Normal 6 3 4 2 3 5" xfId="19167" xr:uid="{00000000-0005-0000-0000-0000DF4A0000}"/>
    <cellStyle name="Normal 6 3 4 2 4" xfId="5718" xr:uid="{00000000-0005-0000-0000-000056160000}"/>
    <cellStyle name="Normal 6 3 4 2 4 2" xfId="15770" xr:uid="{00000000-0005-0000-0000-00009A3D0000}"/>
    <cellStyle name="Normal 6 3 4 2 4 2 3" xfId="30868" xr:uid="{00000000-0005-0000-0000-000094780000}"/>
    <cellStyle name="Normal 6 3 4 2 4 3" xfId="10750" xr:uid="{00000000-0005-0000-0000-0000FE290000}"/>
    <cellStyle name="Normal 6 3 4 2 4 3 3" xfId="25851" xr:uid="{00000000-0005-0000-0000-0000FB640000}"/>
    <cellStyle name="Normal 6 3 4 2 4 5" xfId="20838" xr:uid="{00000000-0005-0000-0000-000066510000}"/>
    <cellStyle name="Normal 6 3 4 2 5" xfId="12428" xr:uid="{00000000-0005-0000-0000-00008C300000}"/>
    <cellStyle name="Normal 6 3 4 2 5 3" xfId="27526" xr:uid="{00000000-0005-0000-0000-0000866B0000}"/>
    <cellStyle name="Normal 6 3 4 2 6" xfId="7407" xr:uid="{00000000-0005-0000-0000-0000EF1C0000}"/>
    <cellStyle name="Normal 6 3 4 2 6 3" xfId="22509" xr:uid="{00000000-0005-0000-0000-0000ED570000}"/>
    <cellStyle name="Normal 6 3 4 2 8" xfId="17496" xr:uid="{00000000-0005-0000-0000-000058440000}"/>
    <cellStyle name="Normal 6 3 4 3" xfId="2754" xr:uid="{00000000-0005-0000-0000-0000C20A0000}"/>
    <cellStyle name="Normal 6 3 4 3 2" xfId="4444" xr:uid="{00000000-0005-0000-0000-00005C110000}"/>
    <cellStyle name="Normal 6 3 4 3 2 2" xfId="14517" xr:uid="{00000000-0005-0000-0000-0000B5380000}"/>
    <cellStyle name="Normal 6 3 4 3 2 2 3" xfId="29615" xr:uid="{00000000-0005-0000-0000-0000AF730000}"/>
    <cellStyle name="Normal 6 3 4 3 2 3" xfId="9497" xr:uid="{00000000-0005-0000-0000-000019250000}"/>
    <cellStyle name="Normal 6 3 4 3 2 3 3" xfId="24598" xr:uid="{00000000-0005-0000-0000-000016600000}"/>
    <cellStyle name="Normal 6 3 4 3 2 5" xfId="19585" xr:uid="{00000000-0005-0000-0000-0000814C0000}"/>
    <cellStyle name="Normal 6 3 4 3 3" xfId="6136" xr:uid="{00000000-0005-0000-0000-0000F8170000}"/>
    <cellStyle name="Normal 6 3 4 3 3 2" xfId="16188" xr:uid="{00000000-0005-0000-0000-00003C3F0000}"/>
    <cellStyle name="Normal 6 3 4 3 3 3" xfId="11168" xr:uid="{00000000-0005-0000-0000-0000A02B0000}"/>
    <cellStyle name="Normal 6 3 4 3 3 3 3" xfId="26269" xr:uid="{00000000-0005-0000-0000-00009D660000}"/>
    <cellStyle name="Normal 6 3 4 3 3 5" xfId="21256" xr:uid="{00000000-0005-0000-0000-000008530000}"/>
    <cellStyle name="Normal 6 3 4 3 4" xfId="12846" xr:uid="{00000000-0005-0000-0000-00002E320000}"/>
    <cellStyle name="Normal 6 3 4 3 4 3" xfId="27944" xr:uid="{00000000-0005-0000-0000-0000286D0000}"/>
    <cellStyle name="Normal 6 3 4 3 5" xfId="7825" xr:uid="{00000000-0005-0000-0000-0000911E0000}"/>
    <cellStyle name="Normal 6 3 4 3 5 3" xfId="22927" xr:uid="{00000000-0005-0000-0000-00008F590000}"/>
    <cellStyle name="Normal 6 3 4 3 7" xfId="17914" xr:uid="{00000000-0005-0000-0000-0000FA450000}"/>
    <cellStyle name="Normal 6 3 4 4" xfId="3607" xr:uid="{00000000-0005-0000-0000-0000170E0000}"/>
    <cellStyle name="Normal 6 3 4 4 2" xfId="13681" xr:uid="{00000000-0005-0000-0000-000071350000}"/>
    <cellStyle name="Normal 6 3 4 4 2 3" xfId="28779" xr:uid="{00000000-0005-0000-0000-00006B700000}"/>
    <cellStyle name="Normal 6 3 4 4 3" xfId="8661" xr:uid="{00000000-0005-0000-0000-0000D5210000}"/>
    <cellStyle name="Normal 6 3 4 4 3 3" xfId="23762" xr:uid="{00000000-0005-0000-0000-0000D25C0000}"/>
    <cellStyle name="Normal 6 3 4 4 5" xfId="18749" xr:uid="{00000000-0005-0000-0000-00003D490000}"/>
    <cellStyle name="Normal 6 3 4 5" xfId="5300" xr:uid="{00000000-0005-0000-0000-0000B4140000}"/>
    <cellStyle name="Normal 6 3 4 5 2" xfId="15352" xr:uid="{00000000-0005-0000-0000-0000F83B0000}"/>
    <cellStyle name="Normal 6 3 4 5 2 3" xfId="30450" xr:uid="{00000000-0005-0000-0000-0000F2760000}"/>
    <cellStyle name="Normal 6 3 4 5 3" xfId="10332" xr:uid="{00000000-0005-0000-0000-00005C280000}"/>
    <cellStyle name="Normal 6 3 4 5 3 3" xfId="25433" xr:uid="{00000000-0005-0000-0000-000059630000}"/>
    <cellStyle name="Normal 6 3 4 5 5" xfId="20420" xr:uid="{00000000-0005-0000-0000-0000C44F0000}"/>
    <cellStyle name="Normal 6 3 4 6" xfId="12010" xr:uid="{00000000-0005-0000-0000-0000EA2E0000}"/>
    <cellStyle name="Normal 6 3 4 6 3" xfId="27108" xr:uid="{00000000-0005-0000-0000-0000E4690000}"/>
    <cellStyle name="Normal 6 3 4 7" xfId="6989" xr:uid="{00000000-0005-0000-0000-00004D1B0000}"/>
    <cellStyle name="Normal 6 3 4 7 3" xfId="22091" xr:uid="{00000000-0005-0000-0000-00004B560000}"/>
    <cellStyle name="Normal 6 3 4 9" xfId="17078" xr:uid="{00000000-0005-0000-0000-0000B6420000}"/>
    <cellStyle name="Normal 6 3 5" xfId="2123" xr:uid="{00000000-0005-0000-0000-00004B080000}"/>
    <cellStyle name="Normal 6 3 5 2" xfId="2964" xr:uid="{00000000-0005-0000-0000-0000940B0000}"/>
    <cellStyle name="Normal 6 3 5 2 2" xfId="4654" xr:uid="{00000000-0005-0000-0000-00002E120000}"/>
    <cellStyle name="Normal 6 3 5 2 2 2" xfId="14727" xr:uid="{00000000-0005-0000-0000-000087390000}"/>
    <cellStyle name="Normal 6 3 5 2 2 2 3" xfId="29825" xr:uid="{00000000-0005-0000-0000-000081740000}"/>
    <cellStyle name="Normal 6 3 5 2 2 3" xfId="9707" xr:uid="{00000000-0005-0000-0000-0000EB250000}"/>
    <cellStyle name="Normal 6 3 5 2 2 3 3" xfId="24808" xr:uid="{00000000-0005-0000-0000-0000E8600000}"/>
    <cellStyle name="Normal 6 3 5 2 2 5" xfId="19795" xr:uid="{00000000-0005-0000-0000-0000534D0000}"/>
    <cellStyle name="Normal 6 3 5 2 3" xfId="6346" xr:uid="{00000000-0005-0000-0000-0000CA180000}"/>
    <cellStyle name="Normal 6 3 5 2 3 2" xfId="16398" xr:uid="{00000000-0005-0000-0000-00000E400000}"/>
    <cellStyle name="Normal 6 3 5 2 3 3" xfId="11378" xr:uid="{00000000-0005-0000-0000-0000722C0000}"/>
    <cellStyle name="Normal 6 3 5 2 3 3 3" xfId="26479" xr:uid="{00000000-0005-0000-0000-00006F670000}"/>
    <cellStyle name="Normal 6 3 5 2 3 5" xfId="21466" xr:uid="{00000000-0005-0000-0000-0000DA530000}"/>
    <cellStyle name="Normal 6 3 5 2 4" xfId="13056" xr:uid="{00000000-0005-0000-0000-000000330000}"/>
    <cellStyle name="Normal 6 3 5 2 4 3" xfId="28154" xr:uid="{00000000-0005-0000-0000-0000FA6D0000}"/>
    <cellStyle name="Normal 6 3 5 2 5" xfId="8035" xr:uid="{00000000-0005-0000-0000-0000631F0000}"/>
    <cellStyle name="Normal 6 3 5 2 5 3" xfId="23137" xr:uid="{00000000-0005-0000-0000-0000615A0000}"/>
    <cellStyle name="Normal 6 3 5 2 7" xfId="18124" xr:uid="{00000000-0005-0000-0000-0000CC460000}"/>
    <cellStyle name="Normal 6 3 5 3" xfId="3817" xr:uid="{00000000-0005-0000-0000-0000E90E0000}"/>
    <cellStyle name="Normal 6 3 5 3 2" xfId="13891" xr:uid="{00000000-0005-0000-0000-000043360000}"/>
    <cellStyle name="Normal 6 3 5 3 2 3" xfId="28989" xr:uid="{00000000-0005-0000-0000-00003D710000}"/>
    <cellStyle name="Normal 6 3 5 3 3" xfId="8871" xr:uid="{00000000-0005-0000-0000-0000A7220000}"/>
    <cellStyle name="Normal 6 3 5 3 3 3" xfId="23972" xr:uid="{00000000-0005-0000-0000-0000A45D0000}"/>
    <cellStyle name="Normal 6 3 5 3 5" xfId="18959" xr:uid="{00000000-0005-0000-0000-00000F4A0000}"/>
    <cellStyle name="Normal 6 3 5 4" xfId="5510" xr:uid="{00000000-0005-0000-0000-000086150000}"/>
    <cellStyle name="Normal 6 3 5 4 2" xfId="15562" xr:uid="{00000000-0005-0000-0000-0000CA3C0000}"/>
    <cellStyle name="Normal 6 3 5 4 2 3" xfId="30660" xr:uid="{00000000-0005-0000-0000-0000C4770000}"/>
    <cellStyle name="Normal 6 3 5 4 3" xfId="10542" xr:uid="{00000000-0005-0000-0000-00002E290000}"/>
    <cellStyle name="Normal 6 3 5 4 3 3" xfId="25643" xr:uid="{00000000-0005-0000-0000-00002B640000}"/>
    <cellStyle name="Normal 6 3 5 4 5" xfId="20630" xr:uid="{00000000-0005-0000-0000-000096500000}"/>
    <cellStyle name="Normal 6 3 5 5" xfId="12220" xr:uid="{00000000-0005-0000-0000-0000BC2F0000}"/>
    <cellStyle name="Normal 6 3 5 5 3" xfId="27318" xr:uid="{00000000-0005-0000-0000-0000B66A0000}"/>
    <cellStyle name="Normal 6 3 5 6" xfId="7199" xr:uid="{00000000-0005-0000-0000-00001F1C0000}"/>
    <cellStyle name="Normal 6 3 5 6 3" xfId="22301" xr:uid="{00000000-0005-0000-0000-00001D570000}"/>
    <cellStyle name="Normal 6 3 5 8" xfId="17288" xr:uid="{00000000-0005-0000-0000-000088430000}"/>
    <cellStyle name="Normal 6 3 6" xfId="2544" xr:uid="{00000000-0005-0000-0000-0000F0090000}"/>
    <cellStyle name="Normal 6 3 6 2" xfId="4236" xr:uid="{00000000-0005-0000-0000-00008C100000}"/>
    <cellStyle name="Normal 6 3 6 2 2" xfId="14309" xr:uid="{00000000-0005-0000-0000-0000E5370000}"/>
    <cellStyle name="Normal 6 3 6 2 2 3" xfId="29407" xr:uid="{00000000-0005-0000-0000-0000DF720000}"/>
    <cellStyle name="Normal 6 3 6 2 3" xfId="9289" xr:uid="{00000000-0005-0000-0000-000049240000}"/>
    <cellStyle name="Normal 6 3 6 2 3 3" xfId="24390" xr:uid="{00000000-0005-0000-0000-0000465F0000}"/>
    <cellStyle name="Normal 6 3 6 2 5" xfId="19377" xr:uid="{00000000-0005-0000-0000-0000B14B0000}"/>
    <cellStyle name="Normal 6 3 6 3" xfId="5928" xr:uid="{00000000-0005-0000-0000-000028170000}"/>
    <cellStyle name="Normal 6 3 6 3 2" xfId="15980" xr:uid="{00000000-0005-0000-0000-00006C3E0000}"/>
    <cellStyle name="Normal 6 3 6 3 3" xfId="10960" xr:uid="{00000000-0005-0000-0000-0000D02A0000}"/>
    <cellStyle name="Normal 6 3 6 3 3 3" xfId="26061" xr:uid="{00000000-0005-0000-0000-0000CD650000}"/>
    <cellStyle name="Normal 6 3 6 3 5" xfId="21048" xr:uid="{00000000-0005-0000-0000-000038520000}"/>
    <cellStyle name="Normal 6 3 6 4" xfId="12638" xr:uid="{00000000-0005-0000-0000-00005E310000}"/>
    <cellStyle name="Normal 6 3 6 4 3" xfId="27736" xr:uid="{00000000-0005-0000-0000-0000586C0000}"/>
    <cellStyle name="Normal 6 3 6 5" xfId="7617" xr:uid="{00000000-0005-0000-0000-0000C11D0000}"/>
    <cellStyle name="Normal 6 3 6 5 3" xfId="22719" xr:uid="{00000000-0005-0000-0000-0000BF580000}"/>
    <cellStyle name="Normal 6 3 6 7" xfId="17706" xr:uid="{00000000-0005-0000-0000-00002A450000}"/>
    <cellStyle name="Normal 6 3 7" xfId="3395" xr:uid="{00000000-0005-0000-0000-0000430D0000}"/>
    <cellStyle name="Normal 6 3 7 2" xfId="13473" xr:uid="{00000000-0005-0000-0000-0000A1340000}"/>
    <cellStyle name="Normal 6 3 7 2 3" xfId="28571" xr:uid="{00000000-0005-0000-0000-00009B6F0000}"/>
    <cellStyle name="Normal 6 3 7 3" xfId="8453" xr:uid="{00000000-0005-0000-0000-000005210000}"/>
    <cellStyle name="Normal 6 3 7 3 3" xfId="23554" xr:uid="{00000000-0005-0000-0000-0000025C0000}"/>
    <cellStyle name="Normal 6 3 7 5" xfId="18541" xr:uid="{00000000-0005-0000-0000-00006D480000}"/>
    <cellStyle name="Normal 6 3 8" xfId="5089" xr:uid="{00000000-0005-0000-0000-0000E1130000}"/>
    <cellStyle name="Normal 6 3 8 2" xfId="15144" xr:uid="{00000000-0005-0000-0000-0000283B0000}"/>
    <cellStyle name="Normal 6 3 8 2 3" xfId="30242" xr:uid="{00000000-0005-0000-0000-000022760000}"/>
    <cellStyle name="Normal 6 3 8 3" xfId="10124" xr:uid="{00000000-0005-0000-0000-00008C270000}"/>
    <cellStyle name="Normal 6 3 8 3 3" xfId="25225" xr:uid="{00000000-0005-0000-0000-000089620000}"/>
    <cellStyle name="Normal 6 3 8 5" xfId="20212" xr:uid="{00000000-0005-0000-0000-0000F44E0000}"/>
    <cellStyle name="Normal 6 3 9" xfId="11800" xr:uid="{00000000-0005-0000-0000-0000182E0000}"/>
    <cellStyle name="Normal 6 3 9 3" xfId="26900" xr:uid="{00000000-0005-0000-0000-000014690000}"/>
    <cellStyle name="Normal 6 4" xfId="709" xr:uid="{00000000-0005-0000-0000-0000C5020000}"/>
    <cellStyle name="Normal 6 4 2" xfId="730" xr:uid="{00000000-0005-0000-0000-0000DA020000}"/>
    <cellStyle name="Normal 6 4 3" xfId="751" xr:uid="{00000000-0005-0000-0000-0000EF020000}"/>
    <cellStyle name="Normal 6 4 4" xfId="1467" xr:uid="{00000000-0005-0000-0000-0000BB050000}"/>
    <cellStyle name="Normal 6 5" xfId="721" xr:uid="{00000000-0005-0000-0000-0000D1020000}"/>
    <cellStyle name="Normal 6 5 2" xfId="1468" xr:uid="{00000000-0005-0000-0000-0000BC050000}"/>
    <cellStyle name="Normal 6 6" xfId="742" xr:uid="{00000000-0005-0000-0000-0000E6020000}"/>
    <cellStyle name="Normal 6 6 2" xfId="1469" xr:uid="{00000000-0005-0000-0000-0000BD050000}"/>
    <cellStyle name="Normal 6 7" xfId="782" xr:uid="{00000000-0005-0000-0000-00000E030000}"/>
    <cellStyle name="Normal 6 8" xfId="592" xr:uid="{00000000-0005-0000-0000-000050020000}"/>
    <cellStyle name="Normal 6 8 10" xfId="6744" xr:uid="{00000000-0005-0000-0000-0000581A0000}"/>
    <cellStyle name="Normal 6 8 10 3" xfId="21849" xr:uid="{00000000-0005-0000-0000-000059550000}"/>
    <cellStyle name="Normal 6 8 12" xfId="16834" xr:uid="{00000000-0005-0000-0000-0000C2410000}"/>
    <cellStyle name="Normal 6 8 13" xfId="1155" xr:uid="{00000000-0005-0000-0000-000083040000}"/>
    <cellStyle name="Normal 6 8 2" xfId="1708" xr:uid="{00000000-0005-0000-0000-0000AC060000}"/>
    <cellStyle name="Normal 6 8 2 11" xfId="16888" xr:uid="{00000000-0005-0000-0000-0000F8410000}"/>
    <cellStyle name="Normal 6 8 2 2" xfId="1817" xr:uid="{00000000-0005-0000-0000-000019070000}"/>
    <cellStyle name="Normal 6 8 2 2 10" xfId="16992" xr:uid="{00000000-0005-0000-0000-000060420000}"/>
    <cellStyle name="Normal 6 8 2 2 2" xfId="2034" xr:uid="{00000000-0005-0000-0000-0000F2070000}"/>
    <cellStyle name="Normal 6 8 2 2 2 2" xfId="2455" xr:uid="{00000000-0005-0000-0000-000097090000}"/>
    <cellStyle name="Normal 6 8 2 2 2 2 2" xfId="3294" xr:uid="{00000000-0005-0000-0000-0000DE0C0000}"/>
    <cellStyle name="Normal 6 8 2 2 2 2 2 2" xfId="4984" xr:uid="{00000000-0005-0000-0000-000078130000}"/>
    <cellStyle name="Normal 6 8 2 2 2 2 2 2 2" xfId="15057" xr:uid="{00000000-0005-0000-0000-0000D13A0000}"/>
    <cellStyle name="Normal 6 8 2 2 2 2 2 2 2 3" xfId="30155" xr:uid="{00000000-0005-0000-0000-0000CB750000}"/>
    <cellStyle name="Normal 6 8 2 2 2 2 2 2 3" xfId="10037" xr:uid="{00000000-0005-0000-0000-000035270000}"/>
    <cellStyle name="Normal 6 8 2 2 2 2 2 2 3 3" xfId="25138" xr:uid="{00000000-0005-0000-0000-000032620000}"/>
    <cellStyle name="Normal 6 8 2 2 2 2 2 2 5" xfId="20125" xr:uid="{00000000-0005-0000-0000-00009D4E0000}"/>
    <cellStyle name="Normal 6 8 2 2 2 2 2 3" xfId="6676" xr:uid="{00000000-0005-0000-0000-0000141A0000}"/>
    <cellStyle name="Normal 6 8 2 2 2 2 2 3 2" xfId="16728" xr:uid="{00000000-0005-0000-0000-000058410000}"/>
    <cellStyle name="Normal 6 8 2 2 2 2 2 3 3" xfId="11708" xr:uid="{00000000-0005-0000-0000-0000BC2D0000}"/>
    <cellStyle name="Normal 6 8 2 2 2 2 2 3 3 3" xfId="26809" xr:uid="{00000000-0005-0000-0000-0000B9680000}"/>
    <cellStyle name="Normal 6 8 2 2 2 2 2 3 5" xfId="21796" xr:uid="{00000000-0005-0000-0000-000024550000}"/>
    <cellStyle name="Normal 6 8 2 2 2 2 2 4" xfId="13386" xr:uid="{00000000-0005-0000-0000-00004A340000}"/>
    <cellStyle name="Normal 6 8 2 2 2 2 2 4 3" xfId="28484" xr:uid="{00000000-0005-0000-0000-0000446F0000}"/>
    <cellStyle name="Normal 6 8 2 2 2 2 2 5" xfId="8365" xr:uid="{00000000-0005-0000-0000-0000AD200000}"/>
    <cellStyle name="Normal 6 8 2 2 2 2 2 5 3" xfId="23467" xr:uid="{00000000-0005-0000-0000-0000AB5B0000}"/>
    <cellStyle name="Normal 6 8 2 2 2 2 2 7" xfId="18454" xr:uid="{00000000-0005-0000-0000-000016480000}"/>
    <cellStyle name="Normal 6 8 2 2 2 2 3" xfId="4147" xr:uid="{00000000-0005-0000-0000-000033100000}"/>
    <cellStyle name="Normal 6 8 2 2 2 2 3 2" xfId="14221" xr:uid="{00000000-0005-0000-0000-00008D370000}"/>
    <cellStyle name="Normal 6 8 2 2 2 2 3 2 3" xfId="29319" xr:uid="{00000000-0005-0000-0000-000087720000}"/>
    <cellStyle name="Normal 6 8 2 2 2 2 3 3" xfId="9201" xr:uid="{00000000-0005-0000-0000-0000F1230000}"/>
    <cellStyle name="Normal 6 8 2 2 2 2 3 3 3" xfId="24302" xr:uid="{00000000-0005-0000-0000-0000EE5E0000}"/>
    <cellStyle name="Normal 6 8 2 2 2 2 3 5" xfId="19289" xr:uid="{00000000-0005-0000-0000-0000594B0000}"/>
    <cellStyle name="Normal 6 8 2 2 2 2 4" xfId="5840" xr:uid="{00000000-0005-0000-0000-0000D0160000}"/>
    <cellStyle name="Normal 6 8 2 2 2 2 4 2" xfId="15892" xr:uid="{00000000-0005-0000-0000-0000143E0000}"/>
    <cellStyle name="Normal 6 8 2 2 2 2 4 3" xfId="10872" xr:uid="{00000000-0005-0000-0000-0000782A0000}"/>
    <cellStyle name="Normal 6 8 2 2 2 2 4 3 3" xfId="25973" xr:uid="{00000000-0005-0000-0000-000075650000}"/>
    <cellStyle name="Normal 6 8 2 2 2 2 4 5" xfId="20960" xr:uid="{00000000-0005-0000-0000-0000E0510000}"/>
    <cellStyle name="Normal 6 8 2 2 2 2 5" xfId="12550" xr:uid="{00000000-0005-0000-0000-000006310000}"/>
    <cellStyle name="Normal 6 8 2 2 2 2 5 3" xfId="27648" xr:uid="{00000000-0005-0000-0000-0000006C0000}"/>
    <cellStyle name="Normal 6 8 2 2 2 2 6" xfId="7529" xr:uid="{00000000-0005-0000-0000-0000691D0000}"/>
    <cellStyle name="Normal 6 8 2 2 2 2 6 3" xfId="22631" xr:uid="{00000000-0005-0000-0000-000067580000}"/>
    <cellStyle name="Normal 6 8 2 2 2 2 8" xfId="17618" xr:uid="{00000000-0005-0000-0000-0000D2440000}"/>
    <cellStyle name="Normal 6 8 2 2 2 3" xfId="2876" xr:uid="{00000000-0005-0000-0000-00003C0B0000}"/>
    <cellStyle name="Normal 6 8 2 2 2 3 2" xfId="4566" xr:uid="{00000000-0005-0000-0000-0000D6110000}"/>
    <cellStyle name="Normal 6 8 2 2 2 3 2 2" xfId="14639" xr:uid="{00000000-0005-0000-0000-00002F390000}"/>
    <cellStyle name="Normal 6 8 2 2 2 3 2 2 3" xfId="29737" xr:uid="{00000000-0005-0000-0000-000029740000}"/>
    <cellStyle name="Normal 6 8 2 2 2 3 2 3" xfId="9619" xr:uid="{00000000-0005-0000-0000-000093250000}"/>
    <cellStyle name="Normal 6 8 2 2 2 3 2 3 3" xfId="24720" xr:uid="{00000000-0005-0000-0000-000090600000}"/>
    <cellStyle name="Normal 6 8 2 2 2 3 2 5" xfId="19707" xr:uid="{00000000-0005-0000-0000-0000FB4C0000}"/>
    <cellStyle name="Normal 6 8 2 2 2 3 3" xfId="6258" xr:uid="{00000000-0005-0000-0000-000072180000}"/>
    <cellStyle name="Normal 6 8 2 2 2 3 3 2" xfId="16310" xr:uid="{00000000-0005-0000-0000-0000B63F0000}"/>
    <cellStyle name="Normal 6 8 2 2 2 3 3 3" xfId="11290" xr:uid="{00000000-0005-0000-0000-00001A2C0000}"/>
    <cellStyle name="Normal 6 8 2 2 2 3 3 3 3" xfId="26391" xr:uid="{00000000-0005-0000-0000-000017670000}"/>
    <cellStyle name="Normal 6 8 2 2 2 3 3 5" xfId="21378" xr:uid="{00000000-0005-0000-0000-000082530000}"/>
    <cellStyle name="Normal 6 8 2 2 2 3 4" xfId="12968" xr:uid="{00000000-0005-0000-0000-0000A8320000}"/>
    <cellStyle name="Normal 6 8 2 2 2 3 4 3" xfId="28066" xr:uid="{00000000-0005-0000-0000-0000A26D0000}"/>
    <cellStyle name="Normal 6 8 2 2 2 3 5" xfId="7947" xr:uid="{00000000-0005-0000-0000-00000B1F0000}"/>
    <cellStyle name="Normal 6 8 2 2 2 3 5 3" xfId="23049" xr:uid="{00000000-0005-0000-0000-0000095A0000}"/>
    <cellStyle name="Normal 6 8 2 2 2 3 7" xfId="18036" xr:uid="{00000000-0005-0000-0000-000074460000}"/>
    <cellStyle name="Normal 6 8 2 2 2 4" xfId="3729" xr:uid="{00000000-0005-0000-0000-0000910E0000}"/>
    <cellStyle name="Normal 6 8 2 2 2 4 2" xfId="13803" xr:uid="{00000000-0005-0000-0000-0000EB350000}"/>
    <cellStyle name="Normal 6 8 2 2 2 4 2 3" xfId="28901" xr:uid="{00000000-0005-0000-0000-0000E5700000}"/>
    <cellStyle name="Normal 6 8 2 2 2 4 3" xfId="8783" xr:uid="{00000000-0005-0000-0000-00004F220000}"/>
    <cellStyle name="Normal 6 8 2 2 2 4 3 3" xfId="23884" xr:uid="{00000000-0005-0000-0000-00004C5D0000}"/>
    <cellStyle name="Normal 6 8 2 2 2 4 5" xfId="18871" xr:uid="{00000000-0005-0000-0000-0000B7490000}"/>
    <cellStyle name="Normal 6 8 2 2 2 5" xfId="5422" xr:uid="{00000000-0005-0000-0000-00002E150000}"/>
    <cellStyle name="Normal 6 8 2 2 2 5 2" xfId="15474" xr:uid="{00000000-0005-0000-0000-0000723C0000}"/>
    <cellStyle name="Normal 6 8 2 2 2 5 2 3" xfId="30572" xr:uid="{00000000-0005-0000-0000-00006C770000}"/>
    <cellStyle name="Normal 6 8 2 2 2 5 3" xfId="10454" xr:uid="{00000000-0005-0000-0000-0000D6280000}"/>
    <cellStyle name="Normal 6 8 2 2 2 5 3 3" xfId="25555" xr:uid="{00000000-0005-0000-0000-0000D3630000}"/>
    <cellStyle name="Normal 6 8 2 2 2 5 5" xfId="20542" xr:uid="{00000000-0005-0000-0000-00003E500000}"/>
    <cellStyle name="Normal 6 8 2 2 2 6" xfId="12132" xr:uid="{00000000-0005-0000-0000-0000642F0000}"/>
    <cellStyle name="Normal 6 8 2 2 2 6 3" xfId="27230" xr:uid="{00000000-0005-0000-0000-00005E6A0000}"/>
    <cellStyle name="Normal 6 8 2 2 2 7" xfId="7111" xr:uid="{00000000-0005-0000-0000-0000C71B0000}"/>
    <cellStyle name="Normal 6 8 2 2 2 7 3" xfId="22213" xr:uid="{00000000-0005-0000-0000-0000C5560000}"/>
    <cellStyle name="Normal 6 8 2 2 2 9" xfId="17200" xr:uid="{00000000-0005-0000-0000-000030430000}"/>
    <cellStyle name="Normal 6 8 2 2 3" xfId="2247" xr:uid="{00000000-0005-0000-0000-0000C7080000}"/>
    <cellStyle name="Normal 6 8 2 2 3 2" xfId="3086" xr:uid="{00000000-0005-0000-0000-00000E0C0000}"/>
    <cellStyle name="Normal 6 8 2 2 3 2 2" xfId="4776" xr:uid="{00000000-0005-0000-0000-0000A8120000}"/>
    <cellStyle name="Normal 6 8 2 2 3 2 2 2" xfId="14849" xr:uid="{00000000-0005-0000-0000-0000013A0000}"/>
    <cellStyle name="Normal 6 8 2 2 3 2 2 2 3" xfId="29947" xr:uid="{00000000-0005-0000-0000-0000FB740000}"/>
    <cellStyle name="Normal 6 8 2 2 3 2 2 3" xfId="9829" xr:uid="{00000000-0005-0000-0000-000065260000}"/>
    <cellStyle name="Normal 6 8 2 2 3 2 2 3 3" xfId="24930" xr:uid="{00000000-0005-0000-0000-000062610000}"/>
    <cellStyle name="Normal 6 8 2 2 3 2 2 5" xfId="19917" xr:uid="{00000000-0005-0000-0000-0000CD4D0000}"/>
    <cellStyle name="Normal 6 8 2 2 3 2 3" xfId="6468" xr:uid="{00000000-0005-0000-0000-000044190000}"/>
    <cellStyle name="Normal 6 8 2 2 3 2 3 2" xfId="16520" xr:uid="{00000000-0005-0000-0000-000088400000}"/>
    <cellStyle name="Normal 6 8 2 2 3 2 3 3" xfId="11500" xr:uid="{00000000-0005-0000-0000-0000EC2C0000}"/>
    <cellStyle name="Normal 6 8 2 2 3 2 3 3 3" xfId="26601" xr:uid="{00000000-0005-0000-0000-0000E9670000}"/>
    <cellStyle name="Normal 6 8 2 2 3 2 3 5" xfId="21588" xr:uid="{00000000-0005-0000-0000-000054540000}"/>
    <cellStyle name="Normal 6 8 2 2 3 2 4" xfId="13178" xr:uid="{00000000-0005-0000-0000-00007A330000}"/>
    <cellStyle name="Normal 6 8 2 2 3 2 4 3" xfId="28276" xr:uid="{00000000-0005-0000-0000-0000746E0000}"/>
    <cellStyle name="Normal 6 8 2 2 3 2 5" xfId="8157" xr:uid="{00000000-0005-0000-0000-0000DD1F0000}"/>
    <cellStyle name="Normal 6 8 2 2 3 2 5 3" xfId="23259" xr:uid="{00000000-0005-0000-0000-0000DB5A0000}"/>
    <cellStyle name="Normal 6 8 2 2 3 2 7" xfId="18246" xr:uid="{00000000-0005-0000-0000-000046470000}"/>
    <cellStyle name="Normal 6 8 2 2 3 3" xfId="3939" xr:uid="{00000000-0005-0000-0000-0000630F0000}"/>
    <cellStyle name="Normal 6 8 2 2 3 3 2" xfId="14013" xr:uid="{00000000-0005-0000-0000-0000BD360000}"/>
    <cellStyle name="Normal 6 8 2 2 3 3 2 3" xfId="29111" xr:uid="{00000000-0005-0000-0000-0000B7710000}"/>
    <cellStyle name="Normal 6 8 2 2 3 3 3" xfId="8993" xr:uid="{00000000-0005-0000-0000-000021230000}"/>
    <cellStyle name="Normal 6 8 2 2 3 3 3 3" xfId="24094" xr:uid="{00000000-0005-0000-0000-00001E5E0000}"/>
    <cellStyle name="Normal 6 8 2 2 3 3 5" xfId="19081" xr:uid="{00000000-0005-0000-0000-0000894A0000}"/>
    <cellStyle name="Normal 6 8 2 2 3 4" xfId="5632" xr:uid="{00000000-0005-0000-0000-000000160000}"/>
    <cellStyle name="Normal 6 8 2 2 3 4 2" xfId="15684" xr:uid="{00000000-0005-0000-0000-0000443D0000}"/>
    <cellStyle name="Normal 6 8 2 2 3 4 2 3" xfId="30782" xr:uid="{00000000-0005-0000-0000-00003E780000}"/>
    <cellStyle name="Normal 6 8 2 2 3 4 3" xfId="10664" xr:uid="{00000000-0005-0000-0000-0000A8290000}"/>
    <cellStyle name="Normal 6 8 2 2 3 4 3 3" xfId="25765" xr:uid="{00000000-0005-0000-0000-0000A5640000}"/>
    <cellStyle name="Normal 6 8 2 2 3 4 5" xfId="20752" xr:uid="{00000000-0005-0000-0000-000010510000}"/>
    <cellStyle name="Normal 6 8 2 2 3 5" xfId="12342" xr:uid="{00000000-0005-0000-0000-000036300000}"/>
    <cellStyle name="Normal 6 8 2 2 3 5 3" xfId="27440" xr:uid="{00000000-0005-0000-0000-0000306B0000}"/>
    <cellStyle name="Normal 6 8 2 2 3 6" xfId="7321" xr:uid="{00000000-0005-0000-0000-0000991C0000}"/>
    <cellStyle name="Normal 6 8 2 2 3 6 3" xfId="22423" xr:uid="{00000000-0005-0000-0000-000097570000}"/>
    <cellStyle name="Normal 6 8 2 2 3 8" xfId="17410" xr:uid="{00000000-0005-0000-0000-000002440000}"/>
    <cellStyle name="Normal 6 8 2 2 4" xfId="2668" xr:uid="{00000000-0005-0000-0000-00006C0A0000}"/>
    <cellStyle name="Normal 6 8 2 2 4 2" xfId="4358" xr:uid="{00000000-0005-0000-0000-000006110000}"/>
    <cellStyle name="Normal 6 8 2 2 4 2 2" xfId="14431" xr:uid="{00000000-0005-0000-0000-00005F380000}"/>
    <cellStyle name="Normal 6 8 2 2 4 2 2 3" xfId="29529" xr:uid="{00000000-0005-0000-0000-000059730000}"/>
    <cellStyle name="Normal 6 8 2 2 4 2 3" xfId="9411" xr:uid="{00000000-0005-0000-0000-0000C3240000}"/>
    <cellStyle name="Normal 6 8 2 2 4 2 3 3" xfId="24512" xr:uid="{00000000-0005-0000-0000-0000C05F0000}"/>
    <cellStyle name="Normal 6 8 2 2 4 2 5" xfId="19499" xr:uid="{00000000-0005-0000-0000-00002B4C0000}"/>
    <cellStyle name="Normal 6 8 2 2 4 3" xfId="6050" xr:uid="{00000000-0005-0000-0000-0000A2170000}"/>
    <cellStyle name="Normal 6 8 2 2 4 3 2" xfId="16102" xr:uid="{00000000-0005-0000-0000-0000E63E0000}"/>
    <cellStyle name="Normal 6 8 2 2 4 3 3" xfId="11082" xr:uid="{00000000-0005-0000-0000-00004A2B0000}"/>
    <cellStyle name="Normal 6 8 2 2 4 3 3 3" xfId="26183" xr:uid="{00000000-0005-0000-0000-000047660000}"/>
    <cellStyle name="Normal 6 8 2 2 4 3 5" xfId="21170" xr:uid="{00000000-0005-0000-0000-0000B2520000}"/>
    <cellStyle name="Normal 6 8 2 2 4 4" xfId="12760" xr:uid="{00000000-0005-0000-0000-0000D8310000}"/>
    <cellStyle name="Normal 6 8 2 2 4 4 3" xfId="27858" xr:uid="{00000000-0005-0000-0000-0000D26C0000}"/>
    <cellStyle name="Normal 6 8 2 2 4 5" xfId="7739" xr:uid="{00000000-0005-0000-0000-00003B1E0000}"/>
    <cellStyle name="Normal 6 8 2 2 4 5 3" xfId="22841" xr:uid="{00000000-0005-0000-0000-000039590000}"/>
    <cellStyle name="Normal 6 8 2 2 4 7" xfId="17828" xr:uid="{00000000-0005-0000-0000-0000A4450000}"/>
    <cellStyle name="Normal 6 8 2 2 5" xfId="3521" xr:uid="{00000000-0005-0000-0000-0000C10D0000}"/>
    <cellStyle name="Normal 6 8 2 2 5 2" xfId="13595" xr:uid="{00000000-0005-0000-0000-00001B350000}"/>
    <cellStyle name="Normal 6 8 2 2 5 2 3" xfId="28693" xr:uid="{00000000-0005-0000-0000-000015700000}"/>
    <cellStyle name="Normal 6 8 2 2 5 3" xfId="8575" xr:uid="{00000000-0005-0000-0000-00007F210000}"/>
    <cellStyle name="Normal 6 8 2 2 5 3 3" xfId="23676" xr:uid="{00000000-0005-0000-0000-00007C5C0000}"/>
    <cellStyle name="Normal 6 8 2 2 5 5" xfId="18663" xr:uid="{00000000-0005-0000-0000-0000E7480000}"/>
    <cellStyle name="Normal 6 8 2 2 6" xfId="5214" xr:uid="{00000000-0005-0000-0000-00005E140000}"/>
    <cellStyle name="Normal 6 8 2 2 6 2" xfId="15266" xr:uid="{00000000-0005-0000-0000-0000A23B0000}"/>
    <cellStyle name="Normal 6 8 2 2 6 2 3" xfId="30364" xr:uid="{00000000-0005-0000-0000-00009C760000}"/>
    <cellStyle name="Normal 6 8 2 2 6 3" xfId="10246" xr:uid="{00000000-0005-0000-0000-000006280000}"/>
    <cellStyle name="Normal 6 8 2 2 6 3 3" xfId="25347" xr:uid="{00000000-0005-0000-0000-000003630000}"/>
    <cellStyle name="Normal 6 8 2 2 6 5" xfId="20334" xr:uid="{00000000-0005-0000-0000-00006E4F0000}"/>
    <cellStyle name="Normal 6 8 2 2 7" xfId="11924" xr:uid="{00000000-0005-0000-0000-0000942E0000}"/>
    <cellStyle name="Normal 6 8 2 2 7 3" xfId="27022" xr:uid="{00000000-0005-0000-0000-00008E690000}"/>
    <cellStyle name="Normal 6 8 2 2 8" xfId="6903" xr:uid="{00000000-0005-0000-0000-0000F71A0000}"/>
    <cellStyle name="Normal 6 8 2 2 8 3" xfId="22005" xr:uid="{00000000-0005-0000-0000-0000F5550000}"/>
    <cellStyle name="Normal 6 8 2 3" xfId="1930" xr:uid="{00000000-0005-0000-0000-00008A070000}"/>
    <cellStyle name="Normal 6 8 2 3 2" xfId="2351" xr:uid="{00000000-0005-0000-0000-00002F090000}"/>
    <cellStyle name="Normal 6 8 2 3 2 2" xfId="3190" xr:uid="{00000000-0005-0000-0000-0000760C0000}"/>
    <cellStyle name="Normal 6 8 2 3 2 2 2" xfId="4880" xr:uid="{00000000-0005-0000-0000-000010130000}"/>
    <cellStyle name="Normal 6 8 2 3 2 2 2 2" xfId="14953" xr:uid="{00000000-0005-0000-0000-0000693A0000}"/>
    <cellStyle name="Normal 6 8 2 3 2 2 2 2 3" xfId="30051" xr:uid="{00000000-0005-0000-0000-000063750000}"/>
    <cellStyle name="Normal 6 8 2 3 2 2 2 3" xfId="9933" xr:uid="{00000000-0005-0000-0000-0000CD260000}"/>
    <cellStyle name="Normal 6 8 2 3 2 2 2 3 3" xfId="25034" xr:uid="{00000000-0005-0000-0000-0000CA610000}"/>
    <cellStyle name="Normal 6 8 2 3 2 2 2 5" xfId="20021" xr:uid="{00000000-0005-0000-0000-0000354E0000}"/>
    <cellStyle name="Normal 6 8 2 3 2 2 3" xfId="6572" xr:uid="{00000000-0005-0000-0000-0000AC190000}"/>
    <cellStyle name="Normal 6 8 2 3 2 2 3 2" xfId="16624" xr:uid="{00000000-0005-0000-0000-0000F0400000}"/>
    <cellStyle name="Normal 6 8 2 3 2 2 3 3" xfId="11604" xr:uid="{00000000-0005-0000-0000-0000542D0000}"/>
    <cellStyle name="Normal 6 8 2 3 2 2 3 3 3" xfId="26705" xr:uid="{00000000-0005-0000-0000-000051680000}"/>
    <cellStyle name="Normal 6 8 2 3 2 2 3 5" xfId="21692" xr:uid="{00000000-0005-0000-0000-0000BC540000}"/>
    <cellStyle name="Normal 6 8 2 3 2 2 4" xfId="13282" xr:uid="{00000000-0005-0000-0000-0000E2330000}"/>
    <cellStyle name="Normal 6 8 2 3 2 2 4 3" xfId="28380" xr:uid="{00000000-0005-0000-0000-0000DC6E0000}"/>
    <cellStyle name="Normal 6 8 2 3 2 2 5" xfId="8261" xr:uid="{00000000-0005-0000-0000-000045200000}"/>
    <cellStyle name="Normal 6 8 2 3 2 2 5 3" xfId="23363" xr:uid="{00000000-0005-0000-0000-0000435B0000}"/>
    <cellStyle name="Normal 6 8 2 3 2 2 7" xfId="18350" xr:uid="{00000000-0005-0000-0000-0000AE470000}"/>
    <cellStyle name="Normal 6 8 2 3 2 3" xfId="4043" xr:uid="{00000000-0005-0000-0000-0000CB0F0000}"/>
    <cellStyle name="Normal 6 8 2 3 2 3 2" xfId="14117" xr:uid="{00000000-0005-0000-0000-000025370000}"/>
    <cellStyle name="Normal 6 8 2 3 2 3 2 3" xfId="29215" xr:uid="{00000000-0005-0000-0000-00001F720000}"/>
    <cellStyle name="Normal 6 8 2 3 2 3 3" xfId="9097" xr:uid="{00000000-0005-0000-0000-000089230000}"/>
    <cellStyle name="Normal 6 8 2 3 2 3 3 3" xfId="24198" xr:uid="{00000000-0005-0000-0000-0000865E0000}"/>
    <cellStyle name="Normal 6 8 2 3 2 3 5" xfId="19185" xr:uid="{00000000-0005-0000-0000-0000F14A0000}"/>
    <cellStyle name="Normal 6 8 2 3 2 4" xfId="5736" xr:uid="{00000000-0005-0000-0000-000068160000}"/>
    <cellStyle name="Normal 6 8 2 3 2 4 2" xfId="15788" xr:uid="{00000000-0005-0000-0000-0000AC3D0000}"/>
    <cellStyle name="Normal 6 8 2 3 2 4 2 3" xfId="30886" xr:uid="{00000000-0005-0000-0000-0000A6780000}"/>
    <cellStyle name="Normal 6 8 2 3 2 4 3" xfId="10768" xr:uid="{00000000-0005-0000-0000-0000102A0000}"/>
    <cellStyle name="Normal 6 8 2 3 2 4 3 3" xfId="25869" xr:uid="{00000000-0005-0000-0000-00000D650000}"/>
    <cellStyle name="Normal 6 8 2 3 2 4 5" xfId="20856" xr:uid="{00000000-0005-0000-0000-000078510000}"/>
    <cellStyle name="Normal 6 8 2 3 2 5" xfId="12446" xr:uid="{00000000-0005-0000-0000-00009E300000}"/>
    <cellStyle name="Normal 6 8 2 3 2 5 3" xfId="27544" xr:uid="{00000000-0005-0000-0000-0000986B0000}"/>
    <cellStyle name="Normal 6 8 2 3 2 6" xfId="7425" xr:uid="{00000000-0005-0000-0000-0000011D0000}"/>
    <cellStyle name="Normal 6 8 2 3 2 6 3" xfId="22527" xr:uid="{00000000-0005-0000-0000-0000FF570000}"/>
    <cellStyle name="Normal 6 8 2 3 2 8" xfId="17514" xr:uid="{00000000-0005-0000-0000-00006A440000}"/>
    <cellStyle name="Normal 6 8 2 3 3" xfId="2772" xr:uid="{00000000-0005-0000-0000-0000D40A0000}"/>
    <cellStyle name="Normal 6 8 2 3 3 2" xfId="4462" xr:uid="{00000000-0005-0000-0000-00006E110000}"/>
    <cellStyle name="Normal 6 8 2 3 3 2 2" xfId="14535" xr:uid="{00000000-0005-0000-0000-0000C7380000}"/>
    <cellStyle name="Normal 6 8 2 3 3 2 2 3" xfId="29633" xr:uid="{00000000-0005-0000-0000-0000C1730000}"/>
    <cellStyle name="Normal 6 8 2 3 3 2 3" xfId="9515" xr:uid="{00000000-0005-0000-0000-00002B250000}"/>
    <cellStyle name="Normal 6 8 2 3 3 2 3 3" xfId="24616" xr:uid="{00000000-0005-0000-0000-000028600000}"/>
    <cellStyle name="Normal 6 8 2 3 3 2 5" xfId="19603" xr:uid="{00000000-0005-0000-0000-0000934C0000}"/>
    <cellStyle name="Normal 6 8 2 3 3 3" xfId="6154" xr:uid="{00000000-0005-0000-0000-00000A180000}"/>
    <cellStyle name="Normal 6 8 2 3 3 3 2" xfId="16206" xr:uid="{00000000-0005-0000-0000-00004E3F0000}"/>
    <cellStyle name="Normal 6 8 2 3 3 3 3" xfId="11186" xr:uid="{00000000-0005-0000-0000-0000B22B0000}"/>
    <cellStyle name="Normal 6 8 2 3 3 3 3 3" xfId="26287" xr:uid="{00000000-0005-0000-0000-0000AF660000}"/>
    <cellStyle name="Normal 6 8 2 3 3 3 5" xfId="21274" xr:uid="{00000000-0005-0000-0000-00001A530000}"/>
    <cellStyle name="Normal 6 8 2 3 3 4" xfId="12864" xr:uid="{00000000-0005-0000-0000-000040320000}"/>
    <cellStyle name="Normal 6 8 2 3 3 4 3" xfId="27962" xr:uid="{00000000-0005-0000-0000-00003A6D0000}"/>
    <cellStyle name="Normal 6 8 2 3 3 5" xfId="7843" xr:uid="{00000000-0005-0000-0000-0000A31E0000}"/>
    <cellStyle name="Normal 6 8 2 3 3 5 3" xfId="22945" xr:uid="{00000000-0005-0000-0000-0000A1590000}"/>
    <cellStyle name="Normal 6 8 2 3 3 7" xfId="17932" xr:uid="{00000000-0005-0000-0000-00000C460000}"/>
    <cellStyle name="Normal 6 8 2 3 4" xfId="3625" xr:uid="{00000000-0005-0000-0000-0000290E0000}"/>
    <cellStyle name="Normal 6 8 2 3 4 2" xfId="13699" xr:uid="{00000000-0005-0000-0000-000083350000}"/>
    <cellStyle name="Normal 6 8 2 3 4 2 3" xfId="28797" xr:uid="{00000000-0005-0000-0000-00007D700000}"/>
    <cellStyle name="Normal 6 8 2 3 4 3" xfId="8679" xr:uid="{00000000-0005-0000-0000-0000E7210000}"/>
    <cellStyle name="Normal 6 8 2 3 4 3 3" xfId="23780" xr:uid="{00000000-0005-0000-0000-0000E45C0000}"/>
    <cellStyle name="Normal 6 8 2 3 4 5" xfId="18767" xr:uid="{00000000-0005-0000-0000-00004F490000}"/>
    <cellStyle name="Normal 6 8 2 3 5" xfId="5318" xr:uid="{00000000-0005-0000-0000-0000C6140000}"/>
    <cellStyle name="Normal 6 8 2 3 5 2" xfId="15370" xr:uid="{00000000-0005-0000-0000-00000A3C0000}"/>
    <cellStyle name="Normal 6 8 2 3 5 2 3" xfId="30468" xr:uid="{00000000-0005-0000-0000-000004770000}"/>
    <cellStyle name="Normal 6 8 2 3 5 3" xfId="10350" xr:uid="{00000000-0005-0000-0000-00006E280000}"/>
    <cellStyle name="Normal 6 8 2 3 5 3 3" xfId="25451" xr:uid="{00000000-0005-0000-0000-00006B630000}"/>
    <cellStyle name="Normal 6 8 2 3 5 5" xfId="20438" xr:uid="{00000000-0005-0000-0000-0000D64F0000}"/>
    <cellStyle name="Normal 6 8 2 3 6" xfId="12028" xr:uid="{00000000-0005-0000-0000-0000FC2E0000}"/>
    <cellStyle name="Normal 6 8 2 3 6 3" xfId="27126" xr:uid="{00000000-0005-0000-0000-0000F6690000}"/>
    <cellStyle name="Normal 6 8 2 3 7" xfId="7007" xr:uid="{00000000-0005-0000-0000-00005F1B0000}"/>
    <cellStyle name="Normal 6 8 2 3 7 3" xfId="22109" xr:uid="{00000000-0005-0000-0000-00005D560000}"/>
    <cellStyle name="Normal 6 8 2 3 9" xfId="17096" xr:uid="{00000000-0005-0000-0000-0000C8420000}"/>
    <cellStyle name="Normal 6 8 2 4" xfId="2143" xr:uid="{00000000-0005-0000-0000-00005F080000}"/>
    <cellStyle name="Normal 6 8 2 4 2" xfId="2982" xr:uid="{00000000-0005-0000-0000-0000A60B0000}"/>
    <cellStyle name="Normal 6 8 2 4 2 2" xfId="4672" xr:uid="{00000000-0005-0000-0000-000040120000}"/>
    <cellStyle name="Normal 6 8 2 4 2 2 2" xfId="14745" xr:uid="{00000000-0005-0000-0000-000099390000}"/>
    <cellStyle name="Normal 6 8 2 4 2 2 2 3" xfId="29843" xr:uid="{00000000-0005-0000-0000-000093740000}"/>
    <cellStyle name="Normal 6 8 2 4 2 2 3" xfId="9725" xr:uid="{00000000-0005-0000-0000-0000FD250000}"/>
    <cellStyle name="Normal 6 8 2 4 2 2 3 3" xfId="24826" xr:uid="{00000000-0005-0000-0000-0000FA600000}"/>
    <cellStyle name="Normal 6 8 2 4 2 2 5" xfId="19813" xr:uid="{00000000-0005-0000-0000-0000654D0000}"/>
    <cellStyle name="Normal 6 8 2 4 2 3" xfId="6364" xr:uid="{00000000-0005-0000-0000-0000DC180000}"/>
    <cellStyle name="Normal 6 8 2 4 2 3 2" xfId="16416" xr:uid="{00000000-0005-0000-0000-000020400000}"/>
    <cellStyle name="Normal 6 8 2 4 2 3 3" xfId="11396" xr:uid="{00000000-0005-0000-0000-0000842C0000}"/>
    <cellStyle name="Normal 6 8 2 4 2 3 3 3" xfId="26497" xr:uid="{00000000-0005-0000-0000-000081670000}"/>
    <cellStyle name="Normal 6 8 2 4 2 3 5" xfId="21484" xr:uid="{00000000-0005-0000-0000-0000EC530000}"/>
    <cellStyle name="Normal 6 8 2 4 2 4" xfId="13074" xr:uid="{00000000-0005-0000-0000-000012330000}"/>
    <cellStyle name="Normal 6 8 2 4 2 4 3" xfId="28172" xr:uid="{00000000-0005-0000-0000-00000C6E0000}"/>
    <cellStyle name="Normal 6 8 2 4 2 5" xfId="8053" xr:uid="{00000000-0005-0000-0000-0000751F0000}"/>
    <cellStyle name="Normal 6 8 2 4 2 5 3" xfId="23155" xr:uid="{00000000-0005-0000-0000-0000735A0000}"/>
    <cellStyle name="Normal 6 8 2 4 2 7" xfId="18142" xr:uid="{00000000-0005-0000-0000-0000DE460000}"/>
    <cellStyle name="Normal 6 8 2 4 3" xfId="3835" xr:uid="{00000000-0005-0000-0000-0000FB0E0000}"/>
    <cellStyle name="Normal 6 8 2 4 3 2" xfId="13909" xr:uid="{00000000-0005-0000-0000-000055360000}"/>
    <cellStyle name="Normal 6 8 2 4 3 2 3" xfId="29007" xr:uid="{00000000-0005-0000-0000-00004F710000}"/>
    <cellStyle name="Normal 6 8 2 4 3 3" xfId="8889" xr:uid="{00000000-0005-0000-0000-0000B9220000}"/>
    <cellStyle name="Normal 6 8 2 4 3 3 3" xfId="23990" xr:uid="{00000000-0005-0000-0000-0000B65D0000}"/>
    <cellStyle name="Normal 6 8 2 4 3 5" xfId="18977" xr:uid="{00000000-0005-0000-0000-0000214A0000}"/>
    <cellStyle name="Normal 6 8 2 4 4" xfId="5528" xr:uid="{00000000-0005-0000-0000-000098150000}"/>
    <cellStyle name="Normal 6 8 2 4 4 2" xfId="15580" xr:uid="{00000000-0005-0000-0000-0000DC3C0000}"/>
    <cellStyle name="Normal 6 8 2 4 4 2 3" xfId="30678" xr:uid="{00000000-0005-0000-0000-0000D6770000}"/>
    <cellStyle name="Normal 6 8 2 4 4 3" xfId="10560" xr:uid="{00000000-0005-0000-0000-000040290000}"/>
    <cellStyle name="Normal 6 8 2 4 4 3 3" xfId="25661" xr:uid="{00000000-0005-0000-0000-00003D640000}"/>
    <cellStyle name="Normal 6 8 2 4 4 5" xfId="20648" xr:uid="{00000000-0005-0000-0000-0000A8500000}"/>
    <cellStyle name="Normal 6 8 2 4 5" xfId="12238" xr:uid="{00000000-0005-0000-0000-0000CE2F0000}"/>
    <cellStyle name="Normal 6 8 2 4 5 3" xfId="27336" xr:uid="{00000000-0005-0000-0000-0000C86A0000}"/>
    <cellStyle name="Normal 6 8 2 4 6" xfId="7217" xr:uid="{00000000-0005-0000-0000-0000311C0000}"/>
    <cellStyle name="Normal 6 8 2 4 6 3" xfId="22319" xr:uid="{00000000-0005-0000-0000-00002F570000}"/>
    <cellStyle name="Normal 6 8 2 4 8" xfId="17306" xr:uid="{00000000-0005-0000-0000-00009A430000}"/>
    <cellStyle name="Normal 6 8 2 5" xfId="2564" xr:uid="{00000000-0005-0000-0000-0000040A0000}"/>
    <cellStyle name="Normal 6 8 2 5 2" xfId="4254" xr:uid="{00000000-0005-0000-0000-00009E100000}"/>
    <cellStyle name="Normal 6 8 2 5 2 2" xfId="14327" xr:uid="{00000000-0005-0000-0000-0000F7370000}"/>
    <cellStyle name="Normal 6 8 2 5 2 2 3" xfId="29425" xr:uid="{00000000-0005-0000-0000-0000F1720000}"/>
    <cellStyle name="Normal 6 8 2 5 2 3" xfId="9307" xr:uid="{00000000-0005-0000-0000-00005B240000}"/>
    <cellStyle name="Normal 6 8 2 5 2 3 3" xfId="24408" xr:uid="{00000000-0005-0000-0000-0000585F0000}"/>
    <cellStyle name="Normal 6 8 2 5 2 5" xfId="19395" xr:uid="{00000000-0005-0000-0000-0000C34B0000}"/>
    <cellStyle name="Normal 6 8 2 5 3" xfId="5946" xr:uid="{00000000-0005-0000-0000-00003A170000}"/>
    <cellStyle name="Normal 6 8 2 5 3 2" xfId="15998" xr:uid="{00000000-0005-0000-0000-00007E3E0000}"/>
    <cellStyle name="Normal 6 8 2 5 3 3" xfId="10978" xr:uid="{00000000-0005-0000-0000-0000E22A0000}"/>
    <cellStyle name="Normal 6 8 2 5 3 3 3" xfId="26079" xr:uid="{00000000-0005-0000-0000-0000DF650000}"/>
    <cellStyle name="Normal 6 8 2 5 3 5" xfId="21066" xr:uid="{00000000-0005-0000-0000-00004A520000}"/>
    <cellStyle name="Normal 6 8 2 5 4" xfId="12656" xr:uid="{00000000-0005-0000-0000-000070310000}"/>
    <cellStyle name="Normal 6 8 2 5 4 3" xfId="27754" xr:uid="{00000000-0005-0000-0000-00006A6C0000}"/>
    <cellStyle name="Normal 6 8 2 5 5" xfId="7635" xr:uid="{00000000-0005-0000-0000-0000D31D0000}"/>
    <cellStyle name="Normal 6 8 2 5 5 3" xfId="22737" xr:uid="{00000000-0005-0000-0000-0000D1580000}"/>
    <cellStyle name="Normal 6 8 2 5 7" xfId="17724" xr:uid="{00000000-0005-0000-0000-00003C450000}"/>
    <cellStyle name="Normal 6 8 2 6" xfId="3417" xr:uid="{00000000-0005-0000-0000-0000590D0000}"/>
    <cellStyle name="Normal 6 8 2 6 2" xfId="13491" xr:uid="{00000000-0005-0000-0000-0000B3340000}"/>
    <cellStyle name="Normal 6 8 2 6 2 3" xfId="28589" xr:uid="{00000000-0005-0000-0000-0000AD6F0000}"/>
    <cellStyle name="Normal 6 8 2 6 3" xfId="8471" xr:uid="{00000000-0005-0000-0000-000017210000}"/>
    <cellStyle name="Normal 6 8 2 6 3 3" xfId="23572" xr:uid="{00000000-0005-0000-0000-0000145C0000}"/>
    <cellStyle name="Normal 6 8 2 6 5" xfId="18559" xr:uid="{00000000-0005-0000-0000-00007F480000}"/>
    <cellStyle name="Normal 6 8 2 7" xfId="5110" xr:uid="{00000000-0005-0000-0000-0000F6130000}"/>
    <cellStyle name="Normal 6 8 2 7 2" xfId="15162" xr:uid="{00000000-0005-0000-0000-00003A3B0000}"/>
    <cellStyle name="Normal 6 8 2 7 2 3" xfId="30260" xr:uid="{00000000-0005-0000-0000-000034760000}"/>
    <cellStyle name="Normal 6 8 2 7 3" xfId="10142" xr:uid="{00000000-0005-0000-0000-00009E270000}"/>
    <cellStyle name="Normal 6 8 2 7 3 3" xfId="25243" xr:uid="{00000000-0005-0000-0000-00009B620000}"/>
    <cellStyle name="Normal 6 8 2 7 5" xfId="20230" xr:uid="{00000000-0005-0000-0000-0000064F0000}"/>
    <cellStyle name="Normal 6 8 2 8" xfId="11820" xr:uid="{00000000-0005-0000-0000-00002C2E0000}"/>
    <cellStyle name="Normal 6 8 2 8 3" xfId="26918" xr:uid="{00000000-0005-0000-0000-000026690000}"/>
    <cellStyle name="Normal 6 8 2 9" xfId="6799" xr:uid="{00000000-0005-0000-0000-00008F1A0000}"/>
    <cellStyle name="Normal 6 8 2 9 3" xfId="21901" xr:uid="{00000000-0005-0000-0000-00008D550000}"/>
    <cellStyle name="Normal 6 8 3" xfId="1763" xr:uid="{00000000-0005-0000-0000-0000E3060000}"/>
    <cellStyle name="Normal 6 8 3 10" xfId="16940" xr:uid="{00000000-0005-0000-0000-00002C420000}"/>
    <cellStyle name="Normal 6 8 3 2" xfId="1982" xr:uid="{00000000-0005-0000-0000-0000BE070000}"/>
    <cellStyle name="Normal 6 8 3 2 2" xfId="2403" xr:uid="{00000000-0005-0000-0000-000063090000}"/>
    <cellStyle name="Normal 6 8 3 2 2 2" xfId="3242" xr:uid="{00000000-0005-0000-0000-0000AA0C0000}"/>
    <cellStyle name="Normal 6 8 3 2 2 2 2" xfId="4932" xr:uid="{00000000-0005-0000-0000-000044130000}"/>
    <cellStyle name="Normal 6 8 3 2 2 2 2 2" xfId="15005" xr:uid="{00000000-0005-0000-0000-00009D3A0000}"/>
    <cellStyle name="Normal 6 8 3 2 2 2 2 2 3" xfId="30103" xr:uid="{00000000-0005-0000-0000-000097750000}"/>
    <cellStyle name="Normal 6 8 3 2 2 2 2 3" xfId="9985" xr:uid="{00000000-0005-0000-0000-000001270000}"/>
    <cellStyle name="Normal 6 8 3 2 2 2 2 3 3" xfId="25086" xr:uid="{00000000-0005-0000-0000-0000FE610000}"/>
    <cellStyle name="Normal 6 8 3 2 2 2 2 5" xfId="20073" xr:uid="{00000000-0005-0000-0000-0000694E0000}"/>
    <cellStyle name="Normal 6 8 3 2 2 2 3" xfId="6624" xr:uid="{00000000-0005-0000-0000-0000E0190000}"/>
    <cellStyle name="Normal 6 8 3 2 2 2 3 2" xfId="16676" xr:uid="{00000000-0005-0000-0000-000024410000}"/>
    <cellStyle name="Normal 6 8 3 2 2 2 3 3" xfId="11656" xr:uid="{00000000-0005-0000-0000-0000882D0000}"/>
    <cellStyle name="Normal 6 8 3 2 2 2 3 3 3" xfId="26757" xr:uid="{00000000-0005-0000-0000-000085680000}"/>
    <cellStyle name="Normal 6 8 3 2 2 2 3 5" xfId="21744" xr:uid="{00000000-0005-0000-0000-0000F0540000}"/>
    <cellStyle name="Normal 6 8 3 2 2 2 4" xfId="13334" xr:uid="{00000000-0005-0000-0000-000016340000}"/>
    <cellStyle name="Normal 6 8 3 2 2 2 4 3" xfId="28432" xr:uid="{00000000-0005-0000-0000-0000106F0000}"/>
    <cellStyle name="Normal 6 8 3 2 2 2 5" xfId="8313" xr:uid="{00000000-0005-0000-0000-000079200000}"/>
    <cellStyle name="Normal 6 8 3 2 2 2 5 3" xfId="23415" xr:uid="{00000000-0005-0000-0000-0000775B0000}"/>
    <cellStyle name="Normal 6 8 3 2 2 2 7" xfId="18402" xr:uid="{00000000-0005-0000-0000-0000E2470000}"/>
    <cellStyle name="Normal 6 8 3 2 2 3" xfId="4095" xr:uid="{00000000-0005-0000-0000-0000FF0F0000}"/>
    <cellStyle name="Normal 6 8 3 2 2 3 2" xfId="14169" xr:uid="{00000000-0005-0000-0000-000059370000}"/>
    <cellStyle name="Normal 6 8 3 2 2 3 2 3" xfId="29267" xr:uid="{00000000-0005-0000-0000-000053720000}"/>
    <cellStyle name="Normal 6 8 3 2 2 3 3" xfId="9149" xr:uid="{00000000-0005-0000-0000-0000BD230000}"/>
    <cellStyle name="Normal 6 8 3 2 2 3 3 3" xfId="24250" xr:uid="{00000000-0005-0000-0000-0000BA5E0000}"/>
    <cellStyle name="Normal 6 8 3 2 2 3 5" xfId="19237" xr:uid="{00000000-0005-0000-0000-0000254B0000}"/>
    <cellStyle name="Normal 6 8 3 2 2 4" xfId="5788" xr:uid="{00000000-0005-0000-0000-00009C160000}"/>
    <cellStyle name="Normal 6 8 3 2 2 4 2" xfId="15840" xr:uid="{00000000-0005-0000-0000-0000E03D0000}"/>
    <cellStyle name="Normal 6 8 3 2 2 4 2 3" xfId="30938" xr:uid="{00000000-0005-0000-0000-0000DA780000}"/>
    <cellStyle name="Normal 6 8 3 2 2 4 3" xfId="10820" xr:uid="{00000000-0005-0000-0000-0000442A0000}"/>
    <cellStyle name="Normal 6 8 3 2 2 4 3 3" xfId="25921" xr:uid="{00000000-0005-0000-0000-000041650000}"/>
    <cellStyle name="Normal 6 8 3 2 2 4 5" xfId="20908" xr:uid="{00000000-0005-0000-0000-0000AC510000}"/>
    <cellStyle name="Normal 6 8 3 2 2 5" xfId="12498" xr:uid="{00000000-0005-0000-0000-0000D2300000}"/>
    <cellStyle name="Normal 6 8 3 2 2 5 3" xfId="27596" xr:uid="{00000000-0005-0000-0000-0000CC6B0000}"/>
    <cellStyle name="Normal 6 8 3 2 2 6" xfId="7477" xr:uid="{00000000-0005-0000-0000-0000351D0000}"/>
    <cellStyle name="Normal 6 8 3 2 2 6 3" xfId="22579" xr:uid="{00000000-0005-0000-0000-000033580000}"/>
    <cellStyle name="Normal 6 8 3 2 2 8" xfId="17566" xr:uid="{00000000-0005-0000-0000-00009E440000}"/>
    <cellStyle name="Normal 6 8 3 2 3" xfId="2824" xr:uid="{00000000-0005-0000-0000-0000080B0000}"/>
    <cellStyle name="Normal 6 8 3 2 3 2" xfId="4514" xr:uid="{00000000-0005-0000-0000-0000A2110000}"/>
    <cellStyle name="Normal 6 8 3 2 3 2 2" xfId="14587" xr:uid="{00000000-0005-0000-0000-0000FB380000}"/>
    <cellStyle name="Normal 6 8 3 2 3 2 2 3" xfId="29685" xr:uid="{00000000-0005-0000-0000-0000F5730000}"/>
    <cellStyle name="Normal 6 8 3 2 3 2 3" xfId="9567" xr:uid="{00000000-0005-0000-0000-00005F250000}"/>
    <cellStyle name="Normal 6 8 3 2 3 2 3 3" xfId="24668" xr:uid="{00000000-0005-0000-0000-00005C600000}"/>
    <cellStyle name="Normal 6 8 3 2 3 2 5" xfId="19655" xr:uid="{00000000-0005-0000-0000-0000C74C0000}"/>
    <cellStyle name="Normal 6 8 3 2 3 3" xfId="6206" xr:uid="{00000000-0005-0000-0000-00003E180000}"/>
    <cellStyle name="Normal 6 8 3 2 3 3 2" xfId="16258" xr:uid="{00000000-0005-0000-0000-0000823F0000}"/>
    <cellStyle name="Normal 6 8 3 2 3 3 3" xfId="11238" xr:uid="{00000000-0005-0000-0000-0000E62B0000}"/>
    <cellStyle name="Normal 6 8 3 2 3 3 3 3" xfId="26339" xr:uid="{00000000-0005-0000-0000-0000E3660000}"/>
    <cellStyle name="Normal 6 8 3 2 3 3 5" xfId="21326" xr:uid="{00000000-0005-0000-0000-00004E530000}"/>
    <cellStyle name="Normal 6 8 3 2 3 4" xfId="12916" xr:uid="{00000000-0005-0000-0000-000074320000}"/>
    <cellStyle name="Normal 6 8 3 2 3 4 3" xfId="28014" xr:uid="{00000000-0005-0000-0000-00006E6D0000}"/>
    <cellStyle name="Normal 6 8 3 2 3 5" xfId="7895" xr:uid="{00000000-0005-0000-0000-0000D71E0000}"/>
    <cellStyle name="Normal 6 8 3 2 3 5 3" xfId="22997" xr:uid="{00000000-0005-0000-0000-0000D5590000}"/>
    <cellStyle name="Normal 6 8 3 2 3 7" xfId="17984" xr:uid="{00000000-0005-0000-0000-000040460000}"/>
    <cellStyle name="Normal 6 8 3 2 4" xfId="3677" xr:uid="{00000000-0005-0000-0000-00005D0E0000}"/>
    <cellStyle name="Normal 6 8 3 2 4 2" xfId="13751" xr:uid="{00000000-0005-0000-0000-0000B7350000}"/>
    <cellStyle name="Normal 6 8 3 2 4 2 3" xfId="28849" xr:uid="{00000000-0005-0000-0000-0000B1700000}"/>
    <cellStyle name="Normal 6 8 3 2 4 3" xfId="8731" xr:uid="{00000000-0005-0000-0000-00001B220000}"/>
    <cellStyle name="Normal 6 8 3 2 4 3 3" xfId="23832" xr:uid="{00000000-0005-0000-0000-0000185D0000}"/>
    <cellStyle name="Normal 6 8 3 2 4 5" xfId="18819" xr:uid="{00000000-0005-0000-0000-000083490000}"/>
    <cellStyle name="Normal 6 8 3 2 5" xfId="5370" xr:uid="{00000000-0005-0000-0000-0000FA140000}"/>
    <cellStyle name="Normal 6 8 3 2 5 2" xfId="15422" xr:uid="{00000000-0005-0000-0000-00003E3C0000}"/>
    <cellStyle name="Normal 6 8 3 2 5 2 3" xfId="30520" xr:uid="{00000000-0005-0000-0000-000038770000}"/>
    <cellStyle name="Normal 6 8 3 2 5 3" xfId="10402" xr:uid="{00000000-0005-0000-0000-0000A2280000}"/>
    <cellStyle name="Normal 6 8 3 2 5 3 3" xfId="25503" xr:uid="{00000000-0005-0000-0000-00009F630000}"/>
    <cellStyle name="Normal 6 8 3 2 5 5" xfId="20490" xr:uid="{00000000-0005-0000-0000-00000A500000}"/>
    <cellStyle name="Normal 6 8 3 2 6" xfId="12080" xr:uid="{00000000-0005-0000-0000-0000302F0000}"/>
    <cellStyle name="Normal 6 8 3 2 6 3" xfId="27178" xr:uid="{00000000-0005-0000-0000-00002A6A0000}"/>
    <cellStyle name="Normal 6 8 3 2 7" xfId="7059" xr:uid="{00000000-0005-0000-0000-0000931B0000}"/>
    <cellStyle name="Normal 6 8 3 2 7 3" xfId="22161" xr:uid="{00000000-0005-0000-0000-000091560000}"/>
    <cellStyle name="Normal 6 8 3 2 9" xfId="17148" xr:uid="{00000000-0005-0000-0000-0000FC420000}"/>
    <cellStyle name="Normal 6 8 3 3" xfId="2195" xr:uid="{00000000-0005-0000-0000-000093080000}"/>
    <cellStyle name="Normal 6 8 3 3 2" xfId="3034" xr:uid="{00000000-0005-0000-0000-0000DA0B0000}"/>
    <cellStyle name="Normal 6 8 3 3 2 2" xfId="4724" xr:uid="{00000000-0005-0000-0000-000074120000}"/>
    <cellStyle name="Normal 6 8 3 3 2 2 2" xfId="14797" xr:uid="{00000000-0005-0000-0000-0000CD390000}"/>
    <cellStyle name="Normal 6 8 3 3 2 2 2 3" xfId="29895" xr:uid="{00000000-0005-0000-0000-0000C7740000}"/>
    <cellStyle name="Normal 6 8 3 3 2 2 3" xfId="9777" xr:uid="{00000000-0005-0000-0000-000031260000}"/>
    <cellStyle name="Normal 6 8 3 3 2 2 3 3" xfId="24878" xr:uid="{00000000-0005-0000-0000-00002E610000}"/>
    <cellStyle name="Normal 6 8 3 3 2 2 5" xfId="19865" xr:uid="{00000000-0005-0000-0000-0000994D0000}"/>
    <cellStyle name="Normal 6 8 3 3 2 3" xfId="6416" xr:uid="{00000000-0005-0000-0000-000010190000}"/>
    <cellStyle name="Normal 6 8 3 3 2 3 2" xfId="16468" xr:uid="{00000000-0005-0000-0000-000054400000}"/>
    <cellStyle name="Normal 6 8 3 3 2 3 3" xfId="11448" xr:uid="{00000000-0005-0000-0000-0000B82C0000}"/>
    <cellStyle name="Normal 6 8 3 3 2 3 3 3" xfId="26549" xr:uid="{00000000-0005-0000-0000-0000B5670000}"/>
    <cellStyle name="Normal 6 8 3 3 2 3 5" xfId="21536" xr:uid="{00000000-0005-0000-0000-000020540000}"/>
    <cellStyle name="Normal 6 8 3 3 2 4" xfId="13126" xr:uid="{00000000-0005-0000-0000-000046330000}"/>
    <cellStyle name="Normal 6 8 3 3 2 4 3" xfId="28224" xr:uid="{00000000-0005-0000-0000-0000406E0000}"/>
    <cellStyle name="Normal 6 8 3 3 2 5" xfId="8105" xr:uid="{00000000-0005-0000-0000-0000A91F0000}"/>
    <cellStyle name="Normal 6 8 3 3 2 5 3" xfId="23207" xr:uid="{00000000-0005-0000-0000-0000A75A0000}"/>
    <cellStyle name="Normal 6 8 3 3 2 7" xfId="18194" xr:uid="{00000000-0005-0000-0000-000012470000}"/>
    <cellStyle name="Normal 6 8 3 3 3" xfId="3887" xr:uid="{00000000-0005-0000-0000-00002F0F0000}"/>
    <cellStyle name="Normal 6 8 3 3 3 2" xfId="13961" xr:uid="{00000000-0005-0000-0000-000089360000}"/>
    <cellStyle name="Normal 6 8 3 3 3 2 3" xfId="29059" xr:uid="{00000000-0005-0000-0000-000083710000}"/>
    <cellStyle name="Normal 6 8 3 3 3 3" xfId="8941" xr:uid="{00000000-0005-0000-0000-0000ED220000}"/>
    <cellStyle name="Normal 6 8 3 3 3 3 3" xfId="24042" xr:uid="{00000000-0005-0000-0000-0000EA5D0000}"/>
    <cellStyle name="Normal 6 8 3 3 3 5" xfId="19029" xr:uid="{00000000-0005-0000-0000-0000554A0000}"/>
    <cellStyle name="Normal 6 8 3 3 4" xfId="5580" xr:uid="{00000000-0005-0000-0000-0000CC150000}"/>
    <cellStyle name="Normal 6 8 3 3 4 2" xfId="15632" xr:uid="{00000000-0005-0000-0000-0000103D0000}"/>
    <cellStyle name="Normal 6 8 3 3 4 2 3" xfId="30730" xr:uid="{00000000-0005-0000-0000-00000A780000}"/>
    <cellStyle name="Normal 6 8 3 3 4 3" xfId="10612" xr:uid="{00000000-0005-0000-0000-000074290000}"/>
    <cellStyle name="Normal 6 8 3 3 4 3 3" xfId="25713" xr:uid="{00000000-0005-0000-0000-000071640000}"/>
    <cellStyle name="Normal 6 8 3 3 4 5" xfId="20700" xr:uid="{00000000-0005-0000-0000-0000DC500000}"/>
    <cellStyle name="Normal 6 8 3 3 5" xfId="12290" xr:uid="{00000000-0005-0000-0000-000002300000}"/>
    <cellStyle name="Normal 6 8 3 3 5 3" xfId="27388" xr:uid="{00000000-0005-0000-0000-0000FC6A0000}"/>
    <cellStyle name="Normal 6 8 3 3 6" xfId="7269" xr:uid="{00000000-0005-0000-0000-0000651C0000}"/>
    <cellStyle name="Normal 6 8 3 3 6 3" xfId="22371" xr:uid="{00000000-0005-0000-0000-000063570000}"/>
    <cellStyle name="Normal 6 8 3 3 8" xfId="17358" xr:uid="{00000000-0005-0000-0000-0000CE430000}"/>
    <cellStyle name="Normal 6 8 3 4" xfId="2616" xr:uid="{00000000-0005-0000-0000-0000380A0000}"/>
    <cellStyle name="Normal 6 8 3 4 2" xfId="4306" xr:uid="{00000000-0005-0000-0000-0000D2100000}"/>
    <cellStyle name="Normal 6 8 3 4 2 2" xfId="14379" xr:uid="{00000000-0005-0000-0000-00002B380000}"/>
    <cellStyle name="Normal 6 8 3 4 2 2 3" xfId="29477" xr:uid="{00000000-0005-0000-0000-000025730000}"/>
    <cellStyle name="Normal 6 8 3 4 2 3" xfId="9359" xr:uid="{00000000-0005-0000-0000-00008F240000}"/>
    <cellStyle name="Normal 6 8 3 4 2 3 3" xfId="24460" xr:uid="{00000000-0005-0000-0000-00008C5F0000}"/>
    <cellStyle name="Normal 6 8 3 4 2 5" xfId="19447" xr:uid="{00000000-0005-0000-0000-0000F74B0000}"/>
    <cellStyle name="Normal 6 8 3 4 3" xfId="5998" xr:uid="{00000000-0005-0000-0000-00006E170000}"/>
    <cellStyle name="Normal 6 8 3 4 3 2" xfId="16050" xr:uid="{00000000-0005-0000-0000-0000B23E0000}"/>
    <cellStyle name="Normal 6 8 3 4 3 3" xfId="11030" xr:uid="{00000000-0005-0000-0000-0000162B0000}"/>
    <cellStyle name="Normal 6 8 3 4 3 3 3" xfId="26131" xr:uid="{00000000-0005-0000-0000-000013660000}"/>
    <cellStyle name="Normal 6 8 3 4 3 5" xfId="21118" xr:uid="{00000000-0005-0000-0000-00007E520000}"/>
    <cellStyle name="Normal 6 8 3 4 4" xfId="12708" xr:uid="{00000000-0005-0000-0000-0000A4310000}"/>
    <cellStyle name="Normal 6 8 3 4 4 3" xfId="27806" xr:uid="{00000000-0005-0000-0000-00009E6C0000}"/>
    <cellStyle name="Normal 6 8 3 4 5" xfId="7687" xr:uid="{00000000-0005-0000-0000-0000071E0000}"/>
    <cellStyle name="Normal 6 8 3 4 5 3" xfId="22789" xr:uid="{00000000-0005-0000-0000-000005590000}"/>
    <cellStyle name="Normal 6 8 3 4 7" xfId="17776" xr:uid="{00000000-0005-0000-0000-000070450000}"/>
    <cellStyle name="Normal 6 8 3 5" xfId="3469" xr:uid="{00000000-0005-0000-0000-00008D0D0000}"/>
    <cellStyle name="Normal 6 8 3 5 2" xfId="13543" xr:uid="{00000000-0005-0000-0000-0000E7340000}"/>
    <cellStyle name="Normal 6 8 3 5 2 3" xfId="28641" xr:uid="{00000000-0005-0000-0000-0000E16F0000}"/>
    <cellStyle name="Normal 6 8 3 5 3" xfId="8523" xr:uid="{00000000-0005-0000-0000-00004B210000}"/>
    <cellStyle name="Normal 6 8 3 5 3 3" xfId="23624" xr:uid="{00000000-0005-0000-0000-0000485C0000}"/>
    <cellStyle name="Normal 6 8 3 5 5" xfId="18611" xr:uid="{00000000-0005-0000-0000-0000B3480000}"/>
    <cellStyle name="Normal 6 8 3 6" xfId="5162" xr:uid="{00000000-0005-0000-0000-00002A140000}"/>
    <cellStyle name="Normal 6 8 3 6 2" xfId="15214" xr:uid="{00000000-0005-0000-0000-00006E3B0000}"/>
    <cellStyle name="Normal 6 8 3 6 2 3" xfId="30312" xr:uid="{00000000-0005-0000-0000-000068760000}"/>
    <cellStyle name="Normal 6 8 3 6 3" xfId="10194" xr:uid="{00000000-0005-0000-0000-0000D2270000}"/>
    <cellStyle name="Normal 6 8 3 6 3 3" xfId="25295" xr:uid="{00000000-0005-0000-0000-0000CF620000}"/>
    <cellStyle name="Normal 6 8 3 6 5" xfId="20282" xr:uid="{00000000-0005-0000-0000-00003A4F0000}"/>
    <cellStyle name="Normal 6 8 3 7" xfId="11872" xr:uid="{00000000-0005-0000-0000-0000602E0000}"/>
    <cellStyle name="Normal 6 8 3 7 3" xfId="26970" xr:uid="{00000000-0005-0000-0000-00005A690000}"/>
    <cellStyle name="Normal 6 8 3 8" xfId="6851" xr:uid="{00000000-0005-0000-0000-0000C31A0000}"/>
    <cellStyle name="Normal 6 8 3 8 3" xfId="21953" xr:uid="{00000000-0005-0000-0000-0000C1550000}"/>
    <cellStyle name="Normal 6 8 4" xfId="1876" xr:uid="{00000000-0005-0000-0000-000054070000}"/>
    <cellStyle name="Normal 6 8 4 2" xfId="2299" xr:uid="{00000000-0005-0000-0000-0000FB080000}"/>
    <cellStyle name="Normal 6 8 4 2 2" xfId="3138" xr:uid="{00000000-0005-0000-0000-0000420C0000}"/>
    <cellStyle name="Normal 6 8 4 2 2 2" xfId="4828" xr:uid="{00000000-0005-0000-0000-0000DC120000}"/>
    <cellStyle name="Normal 6 8 4 2 2 2 2" xfId="14901" xr:uid="{00000000-0005-0000-0000-0000353A0000}"/>
    <cellStyle name="Normal 6 8 4 2 2 2 2 3" xfId="29999" xr:uid="{00000000-0005-0000-0000-00002F750000}"/>
    <cellStyle name="Normal 6 8 4 2 2 2 3" xfId="9881" xr:uid="{00000000-0005-0000-0000-000099260000}"/>
    <cellStyle name="Normal 6 8 4 2 2 2 3 3" xfId="24982" xr:uid="{00000000-0005-0000-0000-000096610000}"/>
    <cellStyle name="Normal 6 8 4 2 2 2 5" xfId="19969" xr:uid="{00000000-0005-0000-0000-0000014E0000}"/>
    <cellStyle name="Normal 6 8 4 2 2 3" xfId="6520" xr:uid="{00000000-0005-0000-0000-000078190000}"/>
    <cellStyle name="Normal 6 8 4 2 2 3 2" xfId="16572" xr:uid="{00000000-0005-0000-0000-0000BC400000}"/>
    <cellStyle name="Normal 6 8 4 2 2 3 3" xfId="11552" xr:uid="{00000000-0005-0000-0000-0000202D0000}"/>
    <cellStyle name="Normal 6 8 4 2 2 3 3 3" xfId="26653" xr:uid="{00000000-0005-0000-0000-00001D680000}"/>
    <cellStyle name="Normal 6 8 4 2 2 3 5" xfId="21640" xr:uid="{00000000-0005-0000-0000-000088540000}"/>
    <cellStyle name="Normal 6 8 4 2 2 4" xfId="13230" xr:uid="{00000000-0005-0000-0000-0000AE330000}"/>
    <cellStyle name="Normal 6 8 4 2 2 4 3" xfId="28328" xr:uid="{00000000-0005-0000-0000-0000A86E0000}"/>
    <cellStyle name="Normal 6 8 4 2 2 5" xfId="8209" xr:uid="{00000000-0005-0000-0000-000011200000}"/>
    <cellStyle name="Normal 6 8 4 2 2 5 3" xfId="23311" xr:uid="{00000000-0005-0000-0000-00000F5B0000}"/>
    <cellStyle name="Normal 6 8 4 2 2 7" xfId="18298" xr:uid="{00000000-0005-0000-0000-00007A470000}"/>
    <cellStyle name="Normal 6 8 4 2 3" xfId="3991" xr:uid="{00000000-0005-0000-0000-0000970F0000}"/>
    <cellStyle name="Normal 6 8 4 2 3 2" xfId="14065" xr:uid="{00000000-0005-0000-0000-0000F1360000}"/>
    <cellStyle name="Normal 6 8 4 2 3 2 3" xfId="29163" xr:uid="{00000000-0005-0000-0000-0000EB710000}"/>
    <cellStyle name="Normal 6 8 4 2 3 3" xfId="9045" xr:uid="{00000000-0005-0000-0000-000055230000}"/>
    <cellStyle name="Normal 6 8 4 2 3 3 3" xfId="24146" xr:uid="{00000000-0005-0000-0000-0000525E0000}"/>
    <cellStyle name="Normal 6 8 4 2 3 5" xfId="19133" xr:uid="{00000000-0005-0000-0000-0000BD4A0000}"/>
    <cellStyle name="Normal 6 8 4 2 4" xfId="5684" xr:uid="{00000000-0005-0000-0000-000034160000}"/>
    <cellStyle name="Normal 6 8 4 2 4 2" xfId="15736" xr:uid="{00000000-0005-0000-0000-0000783D0000}"/>
    <cellStyle name="Normal 6 8 4 2 4 2 3" xfId="30834" xr:uid="{00000000-0005-0000-0000-000072780000}"/>
    <cellStyle name="Normal 6 8 4 2 4 3" xfId="10716" xr:uid="{00000000-0005-0000-0000-0000DC290000}"/>
    <cellStyle name="Normal 6 8 4 2 4 3 3" xfId="25817" xr:uid="{00000000-0005-0000-0000-0000D9640000}"/>
    <cellStyle name="Normal 6 8 4 2 4 5" xfId="20804" xr:uid="{00000000-0005-0000-0000-000044510000}"/>
    <cellStyle name="Normal 6 8 4 2 5" xfId="12394" xr:uid="{00000000-0005-0000-0000-00006A300000}"/>
    <cellStyle name="Normal 6 8 4 2 5 3" xfId="27492" xr:uid="{00000000-0005-0000-0000-0000646B0000}"/>
    <cellStyle name="Normal 6 8 4 2 6" xfId="7373" xr:uid="{00000000-0005-0000-0000-0000CD1C0000}"/>
    <cellStyle name="Normal 6 8 4 2 6 3" xfId="22475" xr:uid="{00000000-0005-0000-0000-0000CB570000}"/>
    <cellStyle name="Normal 6 8 4 2 8" xfId="17462" xr:uid="{00000000-0005-0000-0000-000036440000}"/>
    <cellStyle name="Normal 6 8 4 3" xfId="2720" xr:uid="{00000000-0005-0000-0000-0000A00A0000}"/>
    <cellStyle name="Normal 6 8 4 3 2" xfId="4410" xr:uid="{00000000-0005-0000-0000-00003A110000}"/>
    <cellStyle name="Normal 6 8 4 3 2 2" xfId="14483" xr:uid="{00000000-0005-0000-0000-000093380000}"/>
    <cellStyle name="Normal 6 8 4 3 2 2 3" xfId="29581" xr:uid="{00000000-0005-0000-0000-00008D730000}"/>
    <cellStyle name="Normal 6 8 4 3 2 3" xfId="9463" xr:uid="{00000000-0005-0000-0000-0000F7240000}"/>
    <cellStyle name="Normal 6 8 4 3 2 3 3" xfId="24564" xr:uid="{00000000-0005-0000-0000-0000F45F0000}"/>
    <cellStyle name="Normal 6 8 4 3 2 5" xfId="19551" xr:uid="{00000000-0005-0000-0000-00005F4C0000}"/>
    <cellStyle name="Normal 6 8 4 3 3" xfId="6102" xr:uid="{00000000-0005-0000-0000-0000D6170000}"/>
    <cellStyle name="Normal 6 8 4 3 3 2" xfId="16154" xr:uid="{00000000-0005-0000-0000-00001A3F0000}"/>
    <cellStyle name="Normal 6 8 4 3 3 3" xfId="11134" xr:uid="{00000000-0005-0000-0000-00007E2B0000}"/>
    <cellStyle name="Normal 6 8 4 3 3 3 3" xfId="26235" xr:uid="{00000000-0005-0000-0000-00007B660000}"/>
    <cellStyle name="Normal 6 8 4 3 3 5" xfId="21222" xr:uid="{00000000-0005-0000-0000-0000E6520000}"/>
    <cellStyle name="Normal 6 8 4 3 4" xfId="12812" xr:uid="{00000000-0005-0000-0000-00000C320000}"/>
    <cellStyle name="Normal 6 8 4 3 4 3" xfId="27910" xr:uid="{00000000-0005-0000-0000-0000066D0000}"/>
    <cellStyle name="Normal 6 8 4 3 5" xfId="7791" xr:uid="{00000000-0005-0000-0000-00006F1E0000}"/>
    <cellStyle name="Normal 6 8 4 3 5 3" xfId="22893" xr:uid="{00000000-0005-0000-0000-00006D590000}"/>
    <cellStyle name="Normal 6 8 4 3 7" xfId="17880" xr:uid="{00000000-0005-0000-0000-0000D8450000}"/>
    <cellStyle name="Normal 6 8 4 4" xfId="3573" xr:uid="{00000000-0005-0000-0000-0000F50D0000}"/>
    <cellStyle name="Normal 6 8 4 4 2" xfId="13647" xr:uid="{00000000-0005-0000-0000-00004F350000}"/>
    <cellStyle name="Normal 6 8 4 4 2 3" xfId="28745" xr:uid="{00000000-0005-0000-0000-000049700000}"/>
    <cellStyle name="Normal 6 8 4 4 3" xfId="8627" xr:uid="{00000000-0005-0000-0000-0000B3210000}"/>
    <cellStyle name="Normal 6 8 4 4 3 3" xfId="23728" xr:uid="{00000000-0005-0000-0000-0000B05C0000}"/>
    <cellStyle name="Normal 6 8 4 4 5" xfId="18715" xr:uid="{00000000-0005-0000-0000-00001B490000}"/>
    <cellStyle name="Normal 6 8 4 5" xfId="5266" xr:uid="{00000000-0005-0000-0000-000092140000}"/>
    <cellStyle name="Normal 6 8 4 5 2" xfId="15318" xr:uid="{00000000-0005-0000-0000-0000D63B0000}"/>
    <cellStyle name="Normal 6 8 4 5 2 3" xfId="30416" xr:uid="{00000000-0005-0000-0000-0000D0760000}"/>
    <cellStyle name="Normal 6 8 4 5 3" xfId="10298" xr:uid="{00000000-0005-0000-0000-00003A280000}"/>
    <cellStyle name="Normal 6 8 4 5 3 3" xfId="25399" xr:uid="{00000000-0005-0000-0000-000037630000}"/>
    <cellStyle name="Normal 6 8 4 5 5" xfId="20386" xr:uid="{00000000-0005-0000-0000-0000A24F0000}"/>
    <cellStyle name="Normal 6 8 4 6" xfId="11976" xr:uid="{00000000-0005-0000-0000-0000C82E0000}"/>
    <cellStyle name="Normal 6 8 4 6 3" xfId="27074" xr:uid="{00000000-0005-0000-0000-0000C2690000}"/>
    <cellStyle name="Normal 6 8 4 7" xfId="6955" xr:uid="{00000000-0005-0000-0000-00002B1B0000}"/>
    <cellStyle name="Normal 6 8 4 7 3" xfId="22057" xr:uid="{00000000-0005-0000-0000-000029560000}"/>
    <cellStyle name="Normal 6 8 4 9" xfId="17044" xr:uid="{00000000-0005-0000-0000-000094420000}"/>
    <cellStyle name="Normal 6 8 5" xfId="2089" xr:uid="{00000000-0005-0000-0000-000029080000}"/>
    <cellStyle name="Normal 6 8 5 2" xfId="2930" xr:uid="{00000000-0005-0000-0000-0000720B0000}"/>
    <cellStyle name="Normal 6 8 5 2 2" xfId="4620" xr:uid="{00000000-0005-0000-0000-00000C120000}"/>
    <cellStyle name="Normal 6 8 5 2 2 2" xfId="14693" xr:uid="{00000000-0005-0000-0000-000065390000}"/>
    <cellStyle name="Normal 6 8 5 2 2 2 3" xfId="29791" xr:uid="{00000000-0005-0000-0000-00005F740000}"/>
    <cellStyle name="Normal 6 8 5 2 2 3" xfId="9673" xr:uid="{00000000-0005-0000-0000-0000C9250000}"/>
    <cellStyle name="Normal 6 8 5 2 2 3 3" xfId="24774" xr:uid="{00000000-0005-0000-0000-0000C6600000}"/>
    <cellStyle name="Normal 6 8 5 2 2 5" xfId="19761" xr:uid="{00000000-0005-0000-0000-0000314D0000}"/>
    <cellStyle name="Normal 6 8 5 2 3" xfId="6312" xr:uid="{00000000-0005-0000-0000-0000A8180000}"/>
    <cellStyle name="Normal 6 8 5 2 3 2" xfId="16364" xr:uid="{00000000-0005-0000-0000-0000EC3F0000}"/>
    <cellStyle name="Normal 6 8 5 2 3 3" xfId="11344" xr:uid="{00000000-0005-0000-0000-0000502C0000}"/>
    <cellStyle name="Normal 6 8 5 2 3 3 3" xfId="26445" xr:uid="{00000000-0005-0000-0000-00004D670000}"/>
    <cellStyle name="Normal 6 8 5 2 3 5" xfId="21432" xr:uid="{00000000-0005-0000-0000-0000B8530000}"/>
    <cellStyle name="Normal 6 8 5 2 4" xfId="13022" xr:uid="{00000000-0005-0000-0000-0000DE320000}"/>
    <cellStyle name="Normal 6 8 5 2 4 3" xfId="28120" xr:uid="{00000000-0005-0000-0000-0000D86D0000}"/>
    <cellStyle name="Normal 6 8 5 2 5" xfId="8001" xr:uid="{00000000-0005-0000-0000-0000411F0000}"/>
    <cellStyle name="Normal 6 8 5 2 5 3" xfId="23103" xr:uid="{00000000-0005-0000-0000-00003F5A0000}"/>
    <cellStyle name="Normal 6 8 5 2 7" xfId="18090" xr:uid="{00000000-0005-0000-0000-0000AA460000}"/>
    <cellStyle name="Normal 6 8 5 3" xfId="3783" xr:uid="{00000000-0005-0000-0000-0000C70E0000}"/>
    <cellStyle name="Normal 6 8 5 3 2" xfId="13857" xr:uid="{00000000-0005-0000-0000-000021360000}"/>
    <cellStyle name="Normal 6 8 5 3 2 3" xfId="28955" xr:uid="{00000000-0005-0000-0000-00001B710000}"/>
    <cellStyle name="Normal 6 8 5 3 3" xfId="8837" xr:uid="{00000000-0005-0000-0000-000085220000}"/>
    <cellStyle name="Normal 6 8 5 3 3 3" xfId="23938" xr:uid="{00000000-0005-0000-0000-0000825D0000}"/>
    <cellStyle name="Normal 6 8 5 3 5" xfId="18925" xr:uid="{00000000-0005-0000-0000-0000ED490000}"/>
    <cellStyle name="Normal 6 8 5 4" xfId="5476" xr:uid="{00000000-0005-0000-0000-000064150000}"/>
    <cellStyle name="Normal 6 8 5 4 2" xfId="15528" xr:uid="{00000000-0005-0000-0000-0000A83C0000}"/>
    <cellStyle name="Normal 6 8 5 4 2 3" xfId="30626" xr:uid="{00000000-0005-0000-0000-0000A2770000}"/>
    <cellStyle name="Normal 6 8 5 4 3" xfId="10508" xr:uid="{00000000-0005-0000-0000-00000C290000}"/>
    <cellStyle name="Normal 6 8 5 4 3 3" xfId="25609" xr:uid="{00000000-0005-0000-0000-000009640000}"/>
    <cellStyle name="Normal 6 8 5 4 5" xfId="20596" xr:uid="{00000000-0005-0000-0000-000074500000}"/>
    <cellStyle name="Normal 6 8 5 5" xfId="12186" xr:uid="{00000000-0005-0000-0000-00009A2F0000}"/>
    <cellStyle name="Normal 6 8 5 5 3" xfId="27284" xr:uid="{00000000-0005-0000-0000-0000946A0000}"/>
    <cellStyle name="Normal 6 8 5 6" xfId="7165" xr:uid="{00000000-0005-0000-0000-0000FD1B0000}"/>
    <cellStyle name="Normal 6 8 5 6 3" xfId="22267" xr:uid="{00000000-0005-0000-0000-0000FB560000}"/>
    <cellStyle name="Normal 6 8 5 8" xfId="17254" xr:uid="{00000000-0005-0000-0000-000066430000}"/>
    <cellStyle name="Normal 6 8 6" xfId="2510" xr:uid="{00000000-0005-0000-0000-0000CE090000}"/>
    <cellStyle name="Normal 6 8 6 2" xfId="4202" xr:uid="{00000000-0005-0000-0000-00006A100000}"/>
    <cellStyle name="Normal 6 8 6 2 2" xfId="14275" xr:uid="{00000000-0005-0000-0000-0000C3370000}"/>
    <cellStyle name="Normal 6 8 6 2 2 3" xfId="29373" xr:uid="{00000000-0005-0000-0000-0000BD720000}"/>
    <cellStyle name="Normal 6 8 6 2 3" xfId="9255" xr:uid="{00000000-0005-0000-0000-000027240000}"/>
    <cellStyle name="Normal 6 8 6 2 3 3" xfId="24356" xr:uid="{00000000-0005-0000-0000-0000245F0000}"/>
    <cellStyle name="Normal 6 8 6 2 5" xfId="19343" xr:uid="{00000000-0005-0000-0000-00008F4B0000}"/>
    <cellStyle name="Normal 6 8 6 3" xfId="5894" xr:uid="{00000000-0005-0000-0000-000006170000}"/>
    <cellStyle name="Normal 6 8 6 3 2" xfId="15946" xr:uid="{00000000-0005-0000-0000-00004A3E0000}"/>
    <cellStyle name="Normal 6 8 6 3 3" xfId="10926" xr:uid="{00000000-0005-0000-0000-0000AE2A0000}"/>
    <cellStyle name="Normal 6 8 6 3 3 3" xfId="26027" xr:uid="{00000000-0005-0000-0000-0000AB650000}"/>
    <cellStyle name="Normal 6 8 6 3 5" xfId="21014" xr:uid="{00000000-0005-0000-0000-000016520000}"/>
    <cellStyle name="Normal 6 8 6 4" xfId="12604" xr:uid="{00000000-0005-0000-0000-00003C310000}"/>
    <cellStyle name="Normal 6 8 6 4 3" xfId="27702" xr:uid="{00000000-0005-0000-0000-0000366C0000}"/>
    <cellStyle name="Normal 6 8 6 5" xfId="7583" xr:uid="{00000000-0005-0000-0000-00009F1D0000}"/>
    <cellStyle name="Normal 6 8 6 5 3" xfId="22685" xr:uid="{00000000-0005-0000-0000-00009D580000}"/>
    <cellStyle name="Normal 6 8 6 7" xfId="17672" xr:uid="{00000000-0005-0000-0000-000008450000}"/>
    <cellStyle name="Normal 6 8 7" xfId="3358" xr:uid="{00000000-0005-0000-0000-00001E0D0000}"/>
    <cellStyle name="Normal 6 8 7 2" xfId="13439" xr:uid="{00000000-0005-0000-0000-00007F340000}"/>
    <cellStyle name="Normal 6 8 7 2 3" xfId="28537" xr:uid="{00000000-0005-0000-0000-0000796F0000}"/>
    <cellStyle name="Normal 6 8 7 3" xfId="8418" xr:uid="{00000000-0005-0000-0000-0000E2200000}"/>
    <cellStyle name="Normal 6 8 7 3 3" xfId="23520" xr:uid="{00000000-0005-0000-0000-0000E05B0000}"/>
    <cellStyle name="Normal 6 8 7 5" xfId="18507" xr:uid="{00000000-0005-0000-0000-00004B480000}"/>
    <cellStyle name="Normal 6 8 8" xfId="5054" xr:uid="{00000000-0005-0000-0000-0000BE130000}"/>
    <cellStyle name="Normal 6 8 8 2" xfId="15110" xr:uid="{00000000-0005-0000-0000-0000063B0000}"/>
    <cellStyle name="Normal 6 8 8 2 3" xfId="30208" xr:uid="{00000000-0005-0000-0000-000000760000}"/>
    <cellStyle name="Normal 6 8 8 3" xfId="10090" xr:uid="{00000000-0005-0000-0000-00006A270000}"/>
    <cellStyle name="Normal 6 8 8 3 3" xfId="25191" xr:uid="{00000000-0005-0000-0000-000067620000}"/>
    <cellStyle name="Normal 6 8 8 5" xfId="20178" xr:uid="{00000000-0005-0000-0000-0000D24E0000}"/>
    <cellStyle name="Normal 6 8 9" xfId="11766" xr:uid="{00000000-0005-0000-0000-0000F62D0000}"/>
    <cellStyle name="Normal 6 8 9 3" xfId="26866" xr:uid="{00000000-0005-0000-0000-0000F2680000}"/>
    <cellStyle name="Normal 60" xfId="1470" xr:uid="{00000000-0005-0000-0000-0000BE050000}"/>
    <cellStyle name="Normal 60 10" xfId="6780" xr:uid="{00000000-0005-0000-0000-00007C1A0000}"/>
    <cellStyle name="Normal 60 10 3" xfId="21884" xr:uid="{00000000-0005-0000-0000-00007C550000}"/>
    <cellStyle name="Normal 60 12" xfId="16869" xr:uid="{00000000-0005-0000-0000-0000E5410000}"/>
    <cellStyle name="Normal 60 2" xfId="1744" xr:uid="{00000000-0005-0000-0000-0000D0060000}"/>
    <cellStyle name="Normal 60 2 11" xfId="16923" xr:uid="{00000000-0005-0000-0000-00001B420000}"/>
    <cellStyle name="Normal 60 2 2" xfId="1852" xr:uid="{00000000-0005-0000-0000-00003C070000}"/>
    <cellStyle name="Normal 60 2 2 10" xfId="17027" xr:uid="{00000000-0005-0000-0000-000083420000}"/>
    <cellStyle name="Normal 60 2 2 2" xfId="2069" xr:uid="{00000000-0005-0000-0000-000015080000}"/>
    <cellStyle name="Normal 60 2 2 2 2" xfId="2490" xr:uid="{00000000-0005-0000-0000-0000BA090000}"/>
    <cellStyle name="Normal 60 2 2 2 2 2" xfId="3329" xr:uid="{00000000-0005-0000-0000-0000010D0000}"/>
    <cellStyle name="Normal 60 2 2 2 2 2 2" xfId="5019" xr:uid="{00000000-0005-0000-0000-00009B130000}"/>
    <cellStyle name="Normal 60 2 2 2 2 2 2 2" xfId="15092" xr:uid="{00000000-0005-0000-0000-0000F43A0000}"/>
    <cellStyle name="Normal 60 2 2 2 2 2 2 2 3" xfId="30190" xr:uid="{00000000-0005-0000-0000-0000EE750000}"/>
    <cellStyle name="Normal 60 2 2 2 2 2 2 3" xfId="10072" xr:uid="{00000000-0005-0000-0000-000058270000}"/>
    <cellStyle name="Normal 60 2 2 2 2 2 2 3 3" xfId="25173" xr:uid="{00000000-0005-0000-0000-000055620000}"/>
    <cellStyle name="Normal 60 2 2 2 2 2 2 5" xfId="20160" xr:uid="{00000000-0005-0000-0000-0000C04E0000}"/>
    <cellStyle name="Normal 60 2 2 2 2 2 3" xfId="6711" xr:uid="{00000000-0005-0000-0000-0000371A0000}"/>
    <cellStyle name="Normal 60 2 2 2 2 2 3 2" xfId="16763" xr:uid="{00000000-0005-0000-0000-00007B410000}"/>
    <cellStyle name="Normal 60 2 2 2 2 2 3 3" xfId="11743" xr:uid="{00000000-0005-0000-0000-0000DF2D0000}"/>
    <cellStyle name="Normal 60 2 2 2 2 2 3 3 3" xfId="26844" xr:uid="{00000000-0005-0000-0000-0000DC680000}"/>
    <cellStyle name="Normal 60 2 2 2 2 2 3 5" xfId="21831" xr:uid="{00000000-0005-0000-0000-000047550000}"/>
    <cellStyle name="Normal 60 2 2 2 2 2 4" xfId="13421" xr:uid="{00000000-0005-0000-0000-00006D340000}"/>
    <cellStyle name="Normal 60 2 2 2 2 2 4 3" xfId="28519" xr:uid="{00000000-0005-0000-0000-0000676F0000}"/>
    <cellStyle name="Normal 60 2 2 2 2 2 5" xfId="8400" xr:uid="{00000000-0005-0000-0000-0000D0200000}"/>
    <cellStyle name="Normal 60 2 2 2 2 2 5 3" xfId="23502" xr:uid="{00000000-0005-0000-0000-0000CE5B0000}"/>
    <cellStyle name="Normal 60 2 2 2 2 2 7" xfId="18489" xr:uid="{00000000-0005-0000-0000-000039480000}"/>
    <cellStyle name="Normal 60 2 2 2 2 3" xfId="4182" xr:uid="{00000000-0005-0000-0000-000056100000}"/>
    <cellStyle name="Normal 60 2 2 2 2 3 2" xfId="14256" xr:uid="{00000000-0005-0000-0000-0000B0370000}"/>
    <cellStyle name="Normal 60 2 2 2 2 3 2 3" xfId="29354" xr:uid="{00000000-0005-0000-0000-0000AA720000}"/>
    <cellStyle name="Normal 60 2 2 2 2 3 3" xfId="9236" xr:uid="{00000000-0005-0000-0000-000014240000}"/>
    <cellStyle name="Normal 60 2 2 2 2 3 3 3" xfId="24337" xr:uid="{00000000-0005-0000-0000-0000115F0000}"/>
    <cellStyle name="Normal 60 2 2 2 2 3 5" xfId="19324" xr:uid="{00000000-0005-0000-0000-00007C4B0000}"/>
    <cellStyle name="Normal 60 2 2 2 2 4" xfId="5875" xr:uid="{00000000-0005-0000-0000-0000F3160000}"/>
    <cellStyle name="Normal 60 2 2 2 2 4 2" xfId="15927" xr:uid="{00000000-0005-0000-0000-0000373E0000}"/>
    <cellStyle name="Normal 60 2 2 2 2 4 3" xfId="10907" xr:uid="{00000000-0005-0000-0000-00009B2A0000}"/>
    <cellStyle name="Normal 60 2 2 2 2 4 3 3" xfId="26008" xr:uid="{00000000-0005-0000-0000-000098650000}"/>
    <cellStyle name="Normal 60 2 2 2 2 4 5" xfId="20995" xr:uid="{00000000-0005-0000-0000-000003520000}"/>
    <cellStyle name="Normal 60 2 2 2 2 5" xfId="12585" xr:uid="{00000000-0005-0000-0000-000029310000}"/>
    <cellStyle name="Normal 60 2 2 2 2 5 3" xfId="27683" xr:uid="{00000000-0005-0000-0000-0000236C0000}"/>
    <cellStyle name="Normal 60 2 2 2 2 6" xfId="7564" xr:uid="{00000000-0005-0000-0000-00008C1D0000}"/>
    <cellStyle name="Normal 60 2 2 2 2 6 3" xfId="22666" xr:uid="{00000000-0005-0000-0000-00008A580000}"/>
    <cellStyle name="Normal 60 2 2 2 2 8" xfId="17653" xr:uid="{00000000-0005-0000-0000-0000F5440000}"/>
    <cellStyle name="Normal 60 2 2 2 3" xfId="2911" xr:uid="{00000000-0005-0000-0000-00005F0B0000}"/>
    <cellStyle name="Normal 60 2 2 2 3 2" xfId="4601" xr:uid="{00000000-0005-0000-0000-0000F9110000}"/>
    <cellStyle name="Normal 60 2 2 2 3 2 2" xfId="14674" xr:uid="{00000000-0005-0000-0000-000052390000}"/>
    <cellStyle name="Normal 60 2 2 2 3 2 2 3" xfId="29772" xr:uid="{00000000-0005-0000-0000-00004C740000}"/>
    <cellStyle name="Normal 60 2 2 2 3 2 3" xfId="9654" xr:uid="{00000000-0005-0000-0000-0000B6250000}"/>
    <cellStyle name="Normal 60 2 2 2 3 2 3 3" xfId="24755" xr:uid="{00000000-0005-0000-0000-0000B3600000}"/>
    <cellStyle name="Normal 60 2 2 2 3 2 5" xfId="19742" xr:uid="{00000000-0005-0000-0000-00001E4D0000}"/>
    <cellStyle name="Normal 60 2 2 2 3 3" xfId="6293" xr:uid="{00000000-0005-0000-0000-000095180000}"/>
    <cellStyle name="Normal 60 2 2 2 3 3 2" xfId="16345" xr:uid="{00000000-0005-0000-0000-0000D93F0000}"/>
    <cellStyle name="Normal 60 2 2 2 3 3 3" xfId="11325" xr:uid="{00000000-0005-0000-0000-00003D2C0000}"/>
    <cellStyle name="Normal 60 2 2 2 3 3 3 3" xfId="26426" xr:uid="{00000000-0005-0000-0000-00003A670000}"/>
    <cellStyle name="Normal 60 2 2 2 3 3 5" xfId="21413" xr:uid="{00000000-0005-0000-0000-0000A5530000}"/>
    <cellStyle name="Normal 60 2 2 2 3 4" xfId="13003" xr:uid="{00000000-0005-0000-0000-0000CB320000}"/>
    <cellStyle name="Normal 60 2 2 2 3 4 3" xfId="28101" xr:uid="{00000000-0005-0000-0000-0000C56D0000}"/>
    <cellStyle name="Normal 60 2 2 2 3 5" xfId="7982" xr:uid="{00000000-0005-0000-0000-00002E1F0000}"/>
    <cellStyle name="Normal 60 2 2 2 3 5 3" xfId="23084" xr:uid="{00000000-0005-0000-0000-00002C5A0000}"/>
    <cellStyle name="Normal 60 2 2 2 3 7" xfId="18071" xr:uid="{00000000-0005-0000-0000-000097460000}"/>
    <cellStyle name="Normal 60 2 2 2 4" xfId="3764" xr:uid="{00000000-0005-0000-0000-0000B40E0000}"/>
    <cellStyle name="Normal 60 2 2 2 4 2" xfId="13838" xr:uid="{00000000-0005-0000-0000-00000E360000}"/>
    <cellStyle name="Normal 60 2 2 2 4 2 3" xfId="28936" xr:uid="{00000000-0005-0000-0000-000008710000}"/>
    <cellStyle name="Normal 60 2 2 2 4 3" xfId="8818" xr:uid="{00000000-0005-0000-0000-000072220000}"/>
    <cellStyle name="Normal 60 2 2 2 4 3 3" xfId="23919" xr:uid="{00000000-0005-0000-0000-00006F5D0000}"/>
    <cellStyle name="Normal 60 2 2 2 4 5" xfId="18906" xr:uid="{00000000-0005-0000-0000-0000DA490000}"/>
    <cellStyle name="Normal 60 2 2 2 5" xfId="5457" xr:uid="{00000000-0005-0000-0000-000051150000}"/>
    <cellStyle name="Normal 60 2 2 2 5 2" xfId="15509" xr:uid="{00000000-0005-0000-0000-0000953C0000}"/>
    <cellStyle name="Normal 60 2 2 2 5 2 3" xfId="30607" xr:uid="{00000000-0005-0000-0000-00008F770000}"/>
    <cellStyle name="Normal 60 2 2 2 5 3" xfId="10489" xr:uid="{00000000-0005-0000-0000-0000F9280000}"/>
    <cellStyle name="Normal 60 2 2 2 5 3 3" xfId="25590" xr:uid="{00000000-0005-0000-0000-0000F6630000}"/>
    <cellStyle name="Normal 60 2 2 2 5 5" xfId="20577" xr:uid="{00000000-0005-0000-0000-000061500000}"/>
    <cellStyle name="Normal 60 2 2 2 6" xfId="12167" xr:uid="{00000000-0005-0000-0000-0000872F0000}"/>
    <cellStyle name="Normal 60 2 2 2 6 3" xfId="27265" xr:uid="{00000000-0005-0000-0000-0000816A0000}"/>
    <cellStyle name="Normal 60 2 2 2 7" xfId="7146" xr:uid="{00000000-0005-0000-0000-0000EA1B0000}"/>
    <cellStyle name="Normal 60 2 2 2 7 3" xfId="22248" xr:uid="{00000000-0005-0000-0000-0000E8560000}"/>
    <cellStyle name="Normal 60 2 2 2 9" xfId="17235" xr:uid="{00000000-0005-0000-0000-000053430000}"/>
    <cellStyle name="Normal 60 2 2 3" xfId="2282" xr:uid="{00000000-0005-0000-0000-0000EA080000}"/>
    <cellStyle name="Normal 60 2 2 3 2" xfId="3121" xr:uid="{00000000-0005-0000-0000-0000310C0000}"/>
    <cellStyle name="Normal 60 2 2 3 2 2" xfId="4811" xr:uid="{00000000-0005-0000-0000-0000CB120000}"/>
    <cellStyle name="Normal 60 2 2 3 2 2 2" xfId="14884" xr:uid="{00000000-0005-0000-0000-0000243A0000}"/>
    <cellStyle name="Normal 60 2 2 3 2 2 2 3" xfId="29982" xr:uid="{00000000-0005-0000-0000-00001E750000}"/>
    <cellStyle name="Normal 60 2 2 3 2 2 3" xfId="9864" xr:uid="{00000000-0005-0000-0000-000088260000}"/>
    <cellStyle name="Normal 60 2 2 3 2 2 3 3" xfId="24965" xr:uid="{00000000-0005-0000-0000-000085610000}"/>
    <cellStyle name="Normal 60 2 2 3 2 2 5" xfId="19952" xr:uid="{00000000-0005-0000-0000-0000F04D0000}"/>
    <cellStyle name="Normal 60 2 2 3 2 3" xfId="6503" xr:uid="{00000000-0005-0000-0000-000067190000}"/>
    <cellStyle name="Normal 60 2 2 3 2 3 2" xfId="16555" xr:uid="{00000000-0005-0000-0000-0000AB400000}"/>
    <cellStyle name="Normal 60 2 2 3 2 3 3" xfId="11535" xr:uid="{00000000-0005-0000-0000-00000F2D0000}"/>
    <cellStyle name="Normal 60 2 2 3 2 3 3 3" xfId="26636" xr:uid="{00000000-0005-0000-0000-00000C680000}"/>
    <cellStyle name="Normal 60 2 2 3 2 3 5" xfId="21623" xr:uid="{00000000-0005-0000-0000-000077540000}"/>
    <cellStyle name="Normal 60 2 2 3 2 4" xfId="13213" xr:uid="{00000000-0005-0000-0000-00009D330000}"/>
    <cellStyle name="Normal 60 2 2 3 2 4 3" xfId="28311" xr:uid="{00000000-0005-0000-0000-0000976E0000}"/>
    <cellStyle name="Normal 60 2 2 3 2 5" xfId="8192" xr:uid="{00000000-0005-0000-0000-000000200000}"/>
    <cellStyle name="Normal 60 2 2 3 2 5 3" xfId="23294" xr:uid="{00000000-0005-0000-0000-0000FE5A0000}"/>
    <cellStyle name="Normal 60 2 2 3 2 7" xfId="18281" xr:uid="{00000000-0005-0000-0000-000069470000}"/>
    <cellStyle name="Normal 60 2 2 3 3" xfId="3974" xr:uid="{00000000-0005-0000-0000-0000860F0000}"/>
    <cellStyle name="Normal 60 2 2 3 3 2" xfId="14048" xr:uid="{00000000-0005-0000-0000-0000E0360000}"/>
    <cellStyle name="Normal 60 2 2 3 3 2 3" xfId="29146" xr:uid="{00000000-0005-0000-0000-0000DA710000}"/>
    <cellStyle name="Normal 60 2 2 3 3 3" xfId="9028" xr:uid="{00000000-0005-0000-0000-000044230000}"/>
    <cellStyle name="Normal 60 2 2 3 3 3 3" xfId="24129" xr:uid="{00000000-0005-0000-0000-0000415E0000}"/>
    <cellStyle name="Normal 60 2 2 3 3 5" xfId="19116" xr:uid="{00000000-0005-0000-0000-0000AC4A0000}"/>
    <cellStyle name="Normal 60 2 2 3 4" xfId="5667" xr:uid="{00000000-0005-0000-0000-000023160000}"/>
    <cellStyle name="Normal 60 2 2 3 4 2" xfId="15719" xr:uid="{00000000-0005-0000-0000-0000673D0000}"/>
    <cellStyle name="Normal 60 2 2 3 4 2 3" xfId="30817" xr:uid="{00000000-0005-0000-0000-000061780000}"/>
    <cellStyle name="Normal 60 2 2 3 4 3" xfId="10699" xr:uid="{00000000-0005-0000-0000-0000CB290000}"/>
    <cellStyle name="Normal 60 2 2 3 4 3 3" xfId="25800" xr:uid="{00000000-0005-0000-0000-0000C8640000}"/>
    <cellStyle name="Normal 60 2 2 3 4 5" xfId="20787" xr:uid="{00000000-0005-0000-0000-000033510000}"/>
    <cellStyle name="Normal 60 2 2 3 5" xfId="12377" xr:uid="{00000000-0005-0000-0000-000059300000}"/>
    <cellStyle name="Normal 60 2 2 3 5 3" xfId="27475" xr:uid="{00000000-0005-0000-0000-0000536B0000}"/>
    <cellStyle name="Normal 60 2 2 3 6" xfId="7356" xr:uid="{00000000-0005-0000-0000-0000BC1C0000}"/>
    <cellStyle name="Normal 60 2 2 3 6 3" xfId="22458" xr:uid="{00000000-0005-0000-0000-0000BA570000}"/>
    <cellStyle name="Normal 60 2 2 3 8" xfId="17445" xr:uid="{00000000-0005-0000-0000-000025440000}"/>
    <cellStyle name="Normal 60 2 2 4" xfId="2703" xr:uid="{00000000-0005-0000-0000-00008F0A0000}"/>
    <cellStyle name="Normal 60 2 2 4 2" xfId="4393" xr:uid="{00000000-0005-0000-0000-000029110000}"/>
    <cellStyle name="Normal 60 2 2 4 2 2" xfId="14466" xr:uid="{00000000-0005-0000-0000-000082380000}"/>
    <cellStyle name="Normal 60 2 2 4 2 2 3" xfId="29564" xr:uid="{00000000-0005-0000-0000-00007C730000}"/>
    <cellStyle name="Normal 60 2 2 4 2 3" xfId="9446" xr:uid="{00000000-0005-0000-0000-0000E6240000}"/>
    <cellStyle name="Normal 60 2 2 4 2 3 3" xfId="24547" xr:uid="{00000000-0005-0000-0000-0000E35F0000}"/>
    <cellStyle name="Normal 60 2 2 4 2 5" xfId="19534" xr:uid="{00000000-0005-0000-0000-00004E4C0000}"/>
    <cellStyle name="Normal 60 2 2 4 3" xfId="6085" xr:uid="{00000000-0005-0000-0000-0000C5170000}"/>
    <cellStyle name="Normal 60 2 2 4 3 2" xfId="16137" xr:uid="{00000000-0005-0000-0000-0000093F0000}"/>
    <cellStyle name="Normal 60 2 2 4 3 3" xfId="11117" xr:uid="{00000000-0005-0000-0000-00006D2B0000}"/>
    <cellStyle name="Normal 60 2 2 4 3 3 3" xfId="26218" xr:uid="{00000000-0005-0000-0000-00006A660000}"/>
    <cellStyle name="Normal 60 2 2 4 3 5" xfId="21205" xr:uid="{00000000-0005-0000-0000-0000D5520000}"/>
    <cellStyle name="Normal 60 2 2 4 4" xfId="12795" xr:uid="{00000000-0005-0000-0000-0000FB310000}"/>
    <cellStyle name="Normal 60 2 2 4 4 3" xfId="27893" xr:uid="{00000000-0005-0000-0000-0000F56C0000}"/>
    <cellStyle name="Normal 60 2 2 4 5" xfId="7774" xr:uid="{00000000-0005-0000-0000-00005E1E0000}"/>
    <cellStyle name="Normal 60 2 2 4 5 3" xfId="22876" xr:uid="{00000000-0005-0000-0000-00005C590000}"/>
    <cellStyle name="Normal 60 2 2 4 7" xfId="17863" xr:uid="{00000000-0005-0000-0000-0000C7450000}"/>
    <cellStyle name="Normal 60 2 2 5" xfId="3556" xr:uid="{00000000-0005-0000-0000-0000E40D0000}"/>
    <cellStyle name="Normal 60 2 2 5 2" xfId="13630" xr:uid="{00000000-0005-0000-0000-00003E350000}"/>
    <cellStyle name="Normal 60 2 2 5 2 3" xfId="28728" xr:uid="{00000000-0005-0000-0000-000038700000}"/>
    <cellStyle name="Normal 60 2 2 5 3" xfId="8610" xr:uid="{00000000-0005-0000-0000-0000A2210000}"/>
    <cellStyle name="Normal 60 2 2 5 3 3" xfId="23711" xr:uid="{00000000-0005-0000-0000-00009F5C0000}"/>
    <cellStyle name="Normal 60 2 2 5 5" xfId="18698" xr:uid="{00000000-0005-0000-0000-00000A490000}"/>
    <cellStyle name="Normal 60 2 2 6" xfId="5249" xr:uid="{00000000-0005-0000-0000-000081140000}"/>
    <cellStyle name="Normal 60 2 2 6 2" xfId="15301" xr:uid="{00000000-0005-0000-0000-0000C53B0000}"/>
    <cellStyle name="Normal 60 2 2 6 2 3" xfId="30399" xr:uid="{00000000-0005-0000-0000-0000BF760000}"/>
    <cellStyle name="Normal 60 2 2 6 3" xfId="10281" xr:uid="{00000000-0005-0000-0000-000029280000}"/>
    <cellStyle name="Normal 60 2 2 6 3 3" xfId="25382" xr:uid="{00000000-0005-0000-0000-000026630000}"/>
    <cellStyle name="Normal 60 2 2 6 5" xfId="20369" xr:uid="{00000000-0005-0000-0000-0000914F0000}"/>
    <cellStyle name="Normal 60 2 2 7" xfId="11959" xr:uid="{00000000-0005-0000-0000-0000B72E0000}"/>
    <cellStyle name="Normal 60 2 2 7 3" xfId="27057" xr:uid="{00000000-0005-0000-0000-0000B1690000}"/>
    <cellStyle name="Normal 60 2 2 8" xfId="6938" xr:uid="{00000000-0005-0000-0000-00001A1B0000}"/>
    <cellStyle name="Normal 60 2 2 8 3" xfId="22040" xr:uid="{00000000-0005-0000-0000-000018560000}"/>
    <cellStyle name="Normal 60 2 3" xfId="1965" xr:uid="{00000000-0005-0000-0000-0000AD070000}"/>
    <cellStyle name="Normal 60 2 3 2" xfId="2386" xr:uid="{00000000-0005-0000-0000-000052090000}"/>
    <cellStyle name="Normal 60 2 3 2 2" xfId="3225" xr:uid="{00000000-0005-0000-0000-0000990C0000}"/>
    <cellStyle name="Normal 60 2 3 2 2 2" xfId="4915" xr:uid="{00000000-0005-0000-0000-000033130000}"/>
    <cellStyle name="Normal 60 2 3 2 2 2 2" xfId="14988" xr:uid="{00000000-0005-0000-0000-00008C3A0000}"/>
    <cellStyle name="Normal 60 2 3 2 2 2 2 3" xfId="30086" xr:uid="{00000000-0005-0000-0000-000086750000}"/>
    <cellStyle name="Normal 60 2 3 2 2 2 3" xfId="9968" xr:uid="{00000000-0005-0000-0000-0000F0260000}"/>
    <cellStyle name="Normal 60 2 3 2 2 2 3 3" xfId="25069" xr:uid="{00000000-0005-0000-0000-0000ED610000}"/>
    <cellStyle name="Normal 60 2 3 2 2 2 5" xfId="20056" xr:uid="{00000000-0005-0000-0000-0000584E0000}"/>
    <cellStyle name="Normal 60 2 3 2 2 3" xfId="6607" xr:uid="{00000000-0005-0000-0000-0000CF190000}"/>
    <cellStyle name="Normal 60 2 3 2 2 3 2" xfId="16659" xr:uid="{00000000-0005-0000-0000-000013410000}"/>
    <cellStyle name="Normal 60 2 3 2 2 3 3" xfId="11639" xr:uid="{00000000-0005-0000-0000-0000772D0000}"/>
    <cellStyle name="Normal 60 2 3 2 2 3 3 3" xfId="26740" xr:uid="{00000000-0005-0000-0000-000074680000}"/>
    <cellStyle name="Normal 60 2 3 2 2 3 5" xfId="21727" xr:uid="{00000000-0005-0000-0000-0000DF540000}"/>
    <cellStyle name="Normal 60 2 3 2 2 4" xfId="13317" xr:uid="{00000000-0005-0000-0000-000005340000}"/>
    <cellStyle name="Normal 60 2 3 2 2 4 3" xfId="28415" xr:uid="{00000000-0005-0000-0000-0000FF6E0000}"/>
    <cellStyle name="Normal 60 2 3 2 2 5" xfId="8296" xr:uid="{00000000-0005-0000-0000-000068200000}"/>
    <cellStyle name="Normal 60 2 3 2 2 5 3" xfId="23398" xr:uid="{00000000-0005-0000-0000-0000665B0000}"/>
    <cellStyle name="Normal 60 2 3 2 2 7" xfId="18385" xr:uid="{00000000-0005-0000-0000-0000D1470000}"/>
    <cellStyle name="Normal 60 2 3 2 3" xfId="4078" xr:uid="{00000000-0005-0000-0000-0000EE0F0000}"/>
    <cellStyle name="Normal 60 2 3 2 3 2" xfId="14152" xr:uid="{00000000-0005-0000-0000-000048370000}"/>
    <cellStyle name="Normal 60 2 3 2 3 2 3" xfId="29250" xr:uid="{00000000-0005-0000-0000-000042720000}"/>
    <cellStyle name="Normal 60 2 3 2 3 3" xfId="9132" xr:uid="{00000000-0005-0000-0000-0000AC230000}"/>
    <cellStyle name="Normal 60 2 3 2 3 3 3" xfId="24233" xr:uid="{00000000-0005-0000-0000-0000A95E0000}"/>
    <cellStyle name="Normal 60 2 3 2 3 5" xfId="19220" xr:uid="{00000000-0005-0000-0000-0000144B0000}"/>
    <cellStyle name="Normal 60 2 3 2 4" xfId="5771" xr:uid="{00000000-0005-0000-0000-00008B160000}"/>
    <cellStyle name="Normal 60 2 3 2 4 2" xfId="15823" xr:uid="{00000000-0005-0000-0000-0000CF3D0000}"/>
    <cellStyle name="Normal 60 2 3 2 4 2 3" xfId="30921" xr:uid="{00000000-0005-0000-0000-0000C9780000}"/>
    <cellStyle name="Normal 60 2 3 2 4 3" xfId="10803" xr:uid="{00000000-0005-0000-0000-0000332A0000}"/>
    <cellStyle name="Normal 60 2 3 2 4 3 3" xfId="25904" xr:uid="{00000000-0005-0000-0000-000030650000}"/>
    <cellStyle name="Normal 60 2 3 2 4 5" xfId="20891" xr:uid="{00000000-0005-0000-0000-00009B510000}"/>
    <cellStyle name="Normal 60 2 3 2 5" xfId="12481" xr:uid="{00000000-0005-0000-0000-0000C1300000}"/>
    <cellStyle name="Normal 60 2 3 2 5 3" xfId="27579" xr:uid="{00000000-0005-0000-0000-0000BB6B0000}"/>
    <cellStyle name="Normal 60 2 3 2 6" xfId="7460" xr:uid="{00000000-0005-0000-0000-0000241D0000}"/>
    <cellStyle name="Normal 60 2 3 2 6 3" xfId="22562" xr:uid="{00000000-0005-0000-0000-000022580000}"/>
    <cellStyle name="Normal 60 2 3 2 8" xfId="17549" xr:uid="{00000000-0005-0000-0000-00008D440000}"/>
    <cellStyle name="Normal 60 2 3 3" xfId="2807" xr:uid="{00000000-0005-0000-0000-0000F70A0000}"/>
    <cellStyle name="Normal 60 2 3 3 2" xfId="4497" xr:uid="{00000000-0005-0000-0000-000091110000}"/>
    <cellStyle name="Normal 60 2 3 3 2 2" xfId="14570" xr:uid="{00000000-0005-0000-0000-0000EA380000}"/>
    <cellStyle name="Normal 60 2 3 3 2 2 3" xfId="29668" xr:uid="{00000000-0005-0000-0000-0000E4730000}"/>
    <cellStyle name="Normal 60 2 3 3 2 3" xfId="9550" xr:uid="{00000000-0005-0000-0000-00004E250000}"/>
    <cellStyle name="Normal 60 2 3 3 2 3 3" xfId="24651" xr:uid="{00000000-0005-0000-0000-00004B600000}"/>
    <cellStyle name="Normal 60 2 3 3 2 5" xfId="19638" xr:uid="{00000000-0005-0000-0000-0000B64C0000}"/>
    <cellStyle name="Normal 60 2 3 3 3" xfId="6189" xr:uid="{00000000-0005-0000-0000-00002D180000}"/>
    <cellStyle name="Normal 60 2 3 3 3 2" xfId="16241" xr:uid="{00000000-0005-0000-0000-0000713F0000}"/>
    <cellStyle name="Normal 60 2 3 3 3 3" xfId="11221" xr:uid="{00000000-0005-0000-0000-0000D52B0000}"/>
    <cellStyle name="Normal 60 2 3 3 3 3 3" xfId="26322" xr:uid="{00000000-0005-0000-0000-0000D2660000}"/>
    <cellStyle name="Normal 60 2 3 3 3 5" xfId="21309" xr:uid="{00000000-0005-0000-0000-00003D530000}"/>
    <cellStyle name="Normal 60 2 3 3 4" xfId="12899" xr:uid="{00000000-0005-0000-0000-000063320000}"/>
    <cellStyle name="Normal 60 2 3 3 4 3" xfId="27997" xr:uid="{00000000-0005-0000-0000-00005D6D0000}"/>
    <cellStyle name="Normal 60 2 3 3 5" xfId="7878" xr:uid="{00000000-0005-0000-0000-0000C61E0000}"/>
    <cellStyle name="Normal 60 2 3 3 5 3" xfId="22980" xr:uid="{00000000-0005-0000-0000-0000C4590000}"/>
    <cellStyle name="Normal 60 2 3 3 7" xfId="17967" xr:uid="{00000000-0005-0000-0000-00002F460000}"/>
    <cellStyle name="Normal 60 2 3 4" xfId="3660" xr:uid="{00000000-0005-0000-0000-00004C0E0000}"/>
    <cellStyle name="Normal 60 2 3 4 2" xfId="13734" xr:uid="{00000000-0005-0000-0000-0000A6350000}"/>
    <cellStyle name="Normal 60 2 3 4 2 3" xfId="28832" xr:uid="{00000000-0005-0000-0000-0000A0700000}"/>
    <cellStyle name="Normal 60 2 3 4 3" xfId="8714" xr:uid="{00000000-0005-0000-0000-00000A220000}"/>
    <cellStyle name="Normal 60 2 3 4 3 3" xfId="23815" xr:uid="{00000000-0005-0000-0000-0000075D0000}"/>
    <cellStyle name="Normal 60 2 3 4 5" xfId="18802" xr:uid="{00000000-0005-0000-0000-000072490000}"/>
    <cellStyle name="Normal 60 2 3 5" xfId="5353" xr:uid="{00000000-0005-0000-0000-0000E9140000}"/>
    <cellStyle name="Normal 60 2 3 5 2" xfId="15405" xr:uid="{00000000-0005-0000-0000-00002D3C0000}"/>
    <cellStyle name="Normal 60 2 3 5 2 3" xfId="30503" xr:uid="{00000000-0005-0000-0000-000027770000}"/>
    <cellStyle name="Normal 60 2 3 5 3" xfId="10385" xr:uid="{00000000-0005-0000-0000-000091280000}"/>
    <cellStyle name="Normal 60 2 3 5 3 3" xfId="25486" xr:uid="{00000000-0005-0000-0000-00008E630000}"/>
    <cellStyle name="Normal 60 2 3 5 5" xfId="20473" xr:uid="{00000000-0005-0000-0000-0000F94F0000}"/>
    <cellStyle name="Normal 60 2 3 6" xfId="12063" xr:uid="{00000000-0005-0000-0000-00001F2F0000}"/>
    <cellStyle name="Normal 60 2 3 6 3" xfId="27161" xr:uid="{00000000-0005-0000-0000-0000196A0000}"/>
    <cellStyle name="Normal 60 2 3 7" xfId="7042" xr:uid="{00000000-0005-0000-0000-0000821B0000}"/>
    <cellStyle name="Normal 60 2 3 7 3" xfId="22144" xr:uid="{00000000-0005-0000-0000-000080560000}"/>
    <cellStyle name="Normal 60 2 3 9" xfId="17131" xr:uid="{00000000-0005-0000-0000-0000EB420000}"/>
    <cellStyle name="Normal 60 2 4" xfId="2178" xr:uid="{00000000-0005-0000-0000-000082080000}"/>
    <cellStyle name="Normal 60 2 4 2" xfId="3017" xr:uid="{00000000-0005-0000-0000-0000C90B0000}"/>
    <cellStyle name="Normal 60 2 4 2 2" xfId="4707" xr:uid="{00000000-0005-0000-0000-000063120000}"/>
    <cellStyle name="Normal 60 2 4 2 2 2" xfId="14780" xr:uid="{00000000-0005-0000-0000-0000BC390000}"/>
    <cellStyle name="Normal 60 2 4 2 2 2 3" xfId="29878" xr:uid="{00000000-0005-0000-0000-0000B6740000}"/>
    <cellStyle name="Normal 60 2 4 2 2 3" xfId="9760" xr:uid="{00000000-0005-0000-0000-000020260000}"/>
    <cellStyle name="Normal 60 2 4 2 2 3 3" xfId="24861" xr:uid="{00000000-0005-0000-0000-00001D610000}"/>
    <cellStyle name="Normal 60 2 4 2 2 5" xfId="19848" xr:uid="{00000000-0005-0000-0000-0000884D0000}"/>
    <cellStyle name="Normal 60 2 4 2 3" xfId="6399" xr:uid="{00000000-0005-0000-0000-0000FF180000}"/>
    <cellStyle name="Normal 60 2 4 2 3 2" xfId="16451" xr:uid="{00000000-0005-0000-0000-000043400000}"/>
    <cellStyle name="Normal 60 2 4 2 3 3" xfId="11431" xr:uid="{00000000-0005-0000-0000-0000A72C0000}"/>
    <cellStyle name="Normal 60 2 4 2 3 3 3" xfId="26532" xr:uid="{00000000-0005-0000-0000-0000A4670000}"/>
    <cellStyle name="Normal 60 2 4 2 3 5" xfId="21519" xr:uid="{00000000-0005-0000-0000-00000F540000}"/>
    <cellStyle name="Normal 60 2 4 2 4" xfId="13109" xr:uid="{00000000-0005-0000-0000-000035330000}"/>
    <cellStyle name="Normal 60 2 4 2 4 3" xfId="28207" xr:uid="{00000000-0005-0000-0000-00002F6E0000}"/>
    <cellStyle name="Normal 60 2 4 2 5" xfId="8088" xr:uid="{00000000-0005-0000-0000-0000981F0000}"/>
    <cellStyle name="Normal 60 2 4 2 5 3" xfId="23190" xr:uid="{00000000-0005-0000-0000-0000965A0000}"/>
    <cellStyle name="Normal 60 2 4 2 7" xfId="18177" xr:uid="{00000000-0005-0000-0000-000001470000}"/>
    <cellStyle name="Normal 60 2 4 3" xfId="3870" xr:uid="{00000000-0005-0000-0000-00001E0F0000}"/>
    <cellStyle name="Normal 60 2 4 3 2" xfId="13944" xr:uid="{00000000-0005-0000-0000-000078360000}"/>
    <cellStyle name="Normal 60 2 4 3 2 3" xfId="29042" xr:uid="{00000000-0005-0000-0000-000072710000}"/>
    <cellStyle name="Normal 60 2 4 3 3" xfId="8924" xr:uid="{00000000-0005-0000-0000-0000DC220000}"/>
    <cellStyle name="Normal 60 2 4 3 3 3" xfId="24025" xr:uid="{00000000-0005-0000-0000-0000D95D0000}"/>
    <cellStyle name="Normal 60 2 4 3 5" xfId="19012" xr:uid="{00000000-0005-0000-0000-0000444A0000}"/>
    <cellStyle name="Normal 60 2 4 4" xfId="5563" xr:uid="{00000000-0005-0000-0000-0000BB150000}"/>
    <cellStyle name="Normal 60 2 4 4 2" xfId="15615" xr:uid="{00000000-0005-0000-0000-0000FF3C0000}"/>
    <cellStyle name="Normal 60 2 4 4 2 3" xfId="30713" xr:uid="{00000000-0005-0000-0000-0000F9770000}"/>
    <cellStyle name="Normal 60 2 4 4 3" xfId="10595" xr:uid="{00000000-0005-0000-0000-000063290000}"/>
    <cellStyle name="Normal 60 2 4 4 3 3" xfId="25696" xr:uid="{00000000-0005-0000-0000-000060640000}"/>
    <cellStyle name="Normal 60 2 4 4 5" xfId="20683" xr:uid="{00000000-0005-0000-0000-0000CB500000}"/>
    <cellStyle name="Normal 60 2 4 5" xfId="12273" xr:uid="{00000000-0005-0000-0000-0000F12F0000}"/>
    <cellStyle name="Normal 60 2 4 5 3" xfId="27371" xr:uid="{00000000-0005-0000-0000-0000EB6A0000}"/>
    <cellStyle name="Normal 60 2 4 6" xfId="7252" xr:uid="{00000000-0005-0000-0000-0000541C0000}"/>
    <cellStyle name="Normal 60 2 4 6 3" xfId="22354" xr:uid="{00000000-0005-0000-0000-000052570000}"/>
    <cellStyle name="Normal 60 2 4 8" xfId="17341" xr:uid="{00000000-0005-0000-0000-0000BD430000}"/>
    <cellStyle name="Normal 60 2 5" xfId="2599" xr:uid="{00000000-0005-0000-0000-0000270A0000}"/>
    <cellStyle name="Normal 60 2 5 2" xfId="4289" xr:uid="{00000000-0005-0000-0000-0000C1100000}"/>
    <cellStyle name="Normal 60 2 5 2 2" xfId="14362" xr:uid="{00000000-0005-0000-0000-00001A380000}"/>
    <cellStyle name="Normal 60 2 5 2 2 3" xfId="29460" xr:uid="{00000000-0005-0000-0000-000014730000}"/>
    <cellStyle name="Normal 60 2 5 2 3" xfId="9342" xr:uid="{00000000-0005-0000-0000-00007E240000}"/>
    <cellStyle name="Normal 60 2 5 2 3 3" xfId="24443" xr:uid="{00000000-0005-0000-0000-00007B5F0000}"/>
    <cellStyle name="Normal 60 2 5 2 5" xfId="19430" xr:uid="{00000000-0005-0000-0000-0000E64B0000}"/>
    <cellStyle name="Normal 60 2 5 3" xfId="5981" xr:uid="{00000000-0005-0000-0000-00005D170000}"/>
    <cellStyle name="Normal 60 2 5 3 2" xfId="16033" xr:uid="{00000000-0005-0000-0000-0000A13E0000}"/>
    <cellStyle name="Normal 60 2 5 3 3" xfId="11013" xr:uid="{00000000-0005-0000-0000-0000052B0000}"/>
    <cellStyle name="Normal 60 2 5 3 3 3" xfId="26114" xr:uid="{00000000-0005-0000-0000-000002660000}"/>
    <cellStyle name="Normal 60 2 5 3 5" xfId="21101" xr:uid="{00000000-0005-0000-0000-00006D520000}"/>
    <cellStyle name="Normal 60 2 5 4" xfId="12691" xr:uid="{00000000-0005-0000-0000-000093310000}"/>
    <cellStyle name="Normal 60 2 5 4 3" xfId="27789" xr:uid="{00000000-0005-0000-0000-00008D6C0000}"/>
    <cellStyle name="Normal 60 2 5 5" xfId="7670" xr:uid="{00000000-0005-0000-0000-0000F61D0000}"/>
    <cellStyle name="Normal 60 2 5 5 3" xfId="22772" xr:uid="{00000000-0005-0000-0000-0000F4580000}"/>
    <cellStyle name="Normal 60 2 5 7" xfId="17759" xr:uid="{00000000-0005-0000-0000-00005F450000}"/>
    <cellStyle name="Normal 60 2 6" xfId="3452" xr:uid="{00000000-0005-0000-0000-00007C0D0000}"/>
    <cellStyle name="Normal 60 2 6 2" xfId="13526" xr:uid="{00000000-0005-0000-0000-0000D6340000}"/>
    <cellStyle name="Normal 60 2 6 2 3" xfId="28624" xr:uid="{00000000-0005-0000-0000-0000D06F0000}"/>
    <cellStyle name="Normal 60 2 6 3" xfId="8506" xr:uid="{00000000-0005-0000-0000-00003A210000}"/>
    <cellStyle name="Normal 60 2 6 3 3" xfId="23607" xr:uid="{00000000-0005-0000-0000-0000375C0000}"/>
    <cellStyle name="Normal 60 2 6 5" xfId="18594" xr:uid="{00000000-0005-0000-0000-0000A2480000}"/>
    <cellStyle name="Normal 60 2 7" xfId="5145" xr:uid="{00000000-0005-0000-0000-000019140000}"/>
    <cellStyle name="Normal 60 2 7 2" xfId="15197" xr:uid="{00000000-0005-0000-0000-00005D3B0000}"/>
    <cellStyle name="Normal 60 2 7 2 3" xfId="30295" xr:uid="{00000000-0005-0000-0000-000057760000}"/>
    <cellStyle name="Normal 60 2 7 3" xfId="10177" xr:uid="{00000000-0005-0000-0000-0000C1270000}"/>
    <cellStyle name="Normal 60 2 7 3 3" xfId="25278" xr:uid="{00000000-0005-0000-0000-0000BE620000}"/>
    <cellStyle name="Normal 60 2 7 5" xfId="20265" xr:uid="{00000000-0005-0000-0000-0000294F0000}"/>
    <cellStyle name="Normal 60 2 8" xfId="11855" xr:uid="{00000000-0005-0000-0000-00004F2E0000}"/>
    <cellStyle name="Normal 60 2 8 3" xfId="26953" xr:uid="{00000000-0005-0000-0000-000049690000}"/>
    <cellStyle name="Normal 60 2 9" xfId="6834" xr:uid="{00000000-0005-0000-0000-0000B21A0000}"/>
    <cellStyle name="Normal 60 2 9 3" xfId="21936" xr:uid="{00000000-0005-0000-0000-0000B0550000}"/>
    <cellStyle name="Normal 60 3" xfId="1798" xr:uid="{00000000-0005-0000-0000-000006070000}"/>
    <cellStyle name="Normal 60 3 10" xfId="16975" xr:uid="{00000000-0005-0000-0000-00004F420000}"/>
    <cellStyle name="Normal 60 3 2" xfId="2017" xr:uid="{00000000-0005-0000-0000-0000E1070000}"/>
    <cellStyle name="Normal 60 3 2 2" xfId="2438" xr:uid="{00000000-0005-0000-0000-000086090000}"/>
    <cellStyle name="Normal 60 3 2 2 2" xfId="3277" xr:uid="{00000000-0005-0000-0000-0000CD0C0000}"/>
    <cellStyle name="Normal 60 3 2 2 2 2" xfId="4967" xr:uid="{00000000-0005-0000-0000-000067130000}"/>
    <cellStyle name="Normal 60 3 2 2 2 2 2" xfId="15040" xr:uid="{00000000-0005-0000-0000-0000C03A0000}"/>
    <cellStyle name="Normal 60 3 2 2 2 2 2 3" xfId="30138" xr:uid="{00000000-0005-0000-0000-0000BA750000}"/>
    <cellStyle name="Normal 60 3 2 2 2 2 3" xfId="10020" xr:uid="{00000000-0005-0000-0000-000024270000}"/>
    <cellStyle name="Normal 60 3 2 2 2 2 3 3" xfId="25121" xr:uid="{00000000-0005-0000-0000-000021620000}"/>
    <cellStyle name="Normal 60 3 2 2 2 2 5" xfId="20108" xr:uid="{00000000-0005-0000-0000-00008C4E0000}"/>
    <cellStyle name="Normal 60 3 2 2 2 3" xfId="6659" xr:uid="{00000000-0005-0000-0000-0000031A0000}"/>
    <cellStyle name="Normal 60 3 2 2 2 3 2" xfId="16711" xr:uid="{00000000-0005-0000-0000-000047410000}"/>
    <cellStyle name="Normal 60 3 2 2 2 3 3" xfId="11691" xr:uid="{00000000-0005-0000-0000-0000AB2D0000}"/>
    <cellStyle name="Normal 60 3 2 2 2 3 3 3" xfId="26792" xr:uid="{00000000-0005-0000-0000-0000A8680000}"/>
    <cellStyle name="Normal 60 3 2 2 2 3 5" xfId="21779" xr:uid="{00000000-0005-0000-0000-000013550000}"/>
    <cellStyle name="Normal 60 3 2 2 2 4" xfId="13369" xr:uid="{00000000-0005-0000-0000-000039340000}"/>
    <cellStyle name="Normal 60 3 2 2 2 4 3" xfId="28467" xr:uid="{00000000-0005-0000-0000-0000336F0000}"/>
    <cellStyle name="Normal 60 3 2 2 2 5" xfId="8348" xr:uid="{00000000-0005-0000-0000-00009C200000}"/>
    <cellStyle name="Normal 60 3 2 2 2 5 3" xfId="23450" xr:uid="{00000000-0005-0000-0000-00009A5B0000}"/>
    <cellStyle name="Normal 60 3 2 2 2 7" xfId="18437" xr:uid="{00000000-0005-0000-0000-000005480000}"/>
    <cellStyle name="Normal 60 3 2 2 3" xfId="4130" xr:uid="{00000000-0005-0000-0000-000022100000}"/>
    <cellStyle name="Normal 60 3 2 2 3 2" xfId="14204" xr:uid="{00000000-0005-0000-0000-00007C370000}"/>
    <cellStyle name="Normal 60 3 2 2 3 2 3" xfId="29302" xr:uid="{00000000-0005-0000-0000-000076720000}"/>
    <cellStyle name="Normal 60 3 2 2 3 3" xfId="9184" xr:uid="{00000000-0005-0000-0000-0000E0230000}"/>
    <cellStyle name="Normal 60 3 2 2 3 3 3" xfId="24285" xr:uid="{00000000-0005-0000-0000-0000DD5E0000}"/>
    <cellStyle name="Normal 60 3 2 2 3 5" xfId="19272" xr:uid="{00000000-0005-0000-0000-0000484B0000}"/>
    <cellStyle name="Normal 60 3 2 2 4" xfId="5823" xr:uid="{00000000-0005-0000-0000-0000BF160000}"/>
    <cellStyle name="Normal 60 3 2 2 4 2" xfId="15875" xr:uid="{00000000-0005-0000-0000-0000033E0000}"/>
    <cellStyle name="Normal 60 3 2 2 4 3" xfId="10855" xr:uid="{00000000-0005-0000-0000-0000672A0000}"/>
    <cellStyle name="Normal 60 3 2 2 4 3 3" xfId="25956" xr:uid="{00000000-0005-0000-0000-000064650000}"/>
    <cellStyle name="Normal 60 3 2 2 4 5" xfId="20943" xr:uid="{00000000-0005-0000-0000-0000CF510000}"/>
    <cellStyle name="Normal 60 3 2 2 5" xfId="12533" xr:uid="{00000000-0005-0000-0000-0000F5300000}"/>
    <cellStyle name="Normal 60 3 2 2 5 3" xfId="27631" xr:uid="{00000000-0005-0000-0000-0000EF6B0000}"/>
    <cellStyle name="Normal 60 3 2 2 6" xfId="7512" xr:uid="{00000000-0005-0000-0000-0000581D0000}"/>
    <cellStyle name="Normal 60 3 2 2 6 3" xfId="22614" xr:uid="{00000000-0005-0000-0000-000056580000}"/>
    <cellStyle name="Normal 60 3 2 2 8" xfId="17601" xr:uid="{00000000-0005-0000-0000-0000C1440000}"/>
    <cellStyle name="Normal 60 3 2 3" xfId="2859" xr:uid="{00000000-0005-0000-0000-00002B0B0000}"/>
    <cellStyle name="Normal 60 3 2 3 2" xfId="4549" xr:uid="{00000000-0005-0000-0000-0000C5110000}"/>
    <cellStyle name="Normal 60 3 2 3 2 2" xfId="14622" xr:uid="{00000000-0005-0000-0000-00001E390000}"/>
    <cellStyle name="Normal 60 3 2 3 2 2 3" xfId="29720" xr:uid="{00000000-0005-0000-0000-000018740000}"/>
    <cellStyle name="Normal 60 3 2 3 2 3" xfId="9602" xr:uid="{00000000-0005-0000-0000-000082250000}"/>
    <cellStyle name="Normal 60 3 2 3 2 3 3" xfId="24703" xr:uid="{00000000-0005-0000-0000-00007F600000}"/>
    <cellStyle name="Normal 60 3 2 3 2 5" xfId="19690" xr:uid="{00000000-0005-0000-0000-0000EA4C0000}"/>
    <cellStyle name="Normal 60 3 2 3 3" xfId="6241" xr:uid="{00000000-0005-0000-0000-000061180000}"/>
    <cellStyle name="Normal 60 3 2 3 3 2" xfId="16293" xr:uid="{00000000-0005-0000-0000-0000A53F0000}"/>
    <cellStyle name="Normal 60 3 2 3 3 3" xfId="11273" xr:uid="{00000000-0005-0000-0000-0000092C0000}"/>
    <cellStyle name="Normal 60 3 2 3 3 3 3" xfId="26374" xr:uid="{00000000-0005-0000-0000-000006670000}"/>
    <cellStyle name="Normal 60 3 2 3 3 5" xfId="21361" xr:uid="{00000000-0005-0000-0000-000071530000}"/>
    <cellStyle name="Normal 60 3 2 3 4" xfId="12951" xr:uid="{00000000-0005-0000-0000-000097320000}"/>
    <cellStyle name="Normal 60 3 2 3 4 3" xfId="28049" xr:uid="{00000000-0005-0000-0000-0000916D0000}"/>
    <cellStyle name="Normal 60 3 2 3 5" xfId="7930" xr:uid="{00000000-0005-0000-0000-0000FA1E0000}"/>
    <cellStyle name="Normal 60 3 2 3 5 3" xfId="23032" xr:uid="{00000000-0005-0000-0000-0000F8590000}"/>
    <cellStyle name="Normal 60 3 2 3 7" xfId="18019" xr:uid="{00000000-0005-0000-0000-000063460000}"/>
    <cellStyle name="Normal 60 3 2 4" xfId="3712" xr:uid="{00000000-0005-0000-0000-0000800E0000}"/>
    <cellStyle name="Normal 60 3 2 4 2" xfId="13786" xr:uid="{00000000-0005-0000-0000-0000DA350000}"/>
    <cellStyle name="Normal 60 3 2 4 2 3" xfId="28884" xr:uid="{00000000-0005-0000-0000-0000D4700000}"/>
    <cellStyle name="Normal 60 3 2 4 3" xfId="8766" xr:uid="{00000000-0005-0000-0000-00003E220000}"/>
    <cellStyle name="Normal 60 3 2 4 3 3" xfId="23867" xr:uid="{00000000-0005-0000-0000-00003B5D0000}"/>
    <cellStyle name="Normal 60 3 2 4 5" xfId="18854" xr:uid="{00000000-0005-0000-0000-0000A6490000}"/>
    <cellStyle name="Normal 60 3 2 5" xfId="5405" xr:uid="{00000000-0005-0000-0000-00001D150000}"/>
    <cellStyle name="Normal 60 3 2 5 2" xfId="15457" xr:uid="{00000000-0005-0000-0000-0000613C0000}"/>
    <cellStyle name="Normal 60 3 2 5 2 3" xfId="30555" xr:uid="{00000000-0005-0000-0000-00005B770000}"/>
    <cellStyle name="Normal 60 3 2 5 3" xfId="10437" xr:uid="{00000000-0005-0000-0000-0000C5280000}"/>
    <cellStyle name="Normal 60 3 2 5 3 3" xfId="25538" xr:uid="{00000000-0005-0000-0000-0000C2630000}"/>
    <cellStyle name="Normal 60 3 2 5 5" xfId="20525" xr:uid="{00000000-0005-0000-0000-00002D500000}"/>
    <cellStyle name="Normal 60 3 2 6" xfId="12115" xr:uid="{00000000-0005-0000-0000-0000532F0000}"/>
    <cellStyle name="Normal 60 3 2 6 3" xfId="27213" xr:uid="{00000000-0005-0000-0000-00004D6A0000}"/>
    <cellStyle name="Normal 60 3 2 7" xfId="7094" xr:uid="{00000000-0005-0000-0000-0000B61B0000}"/>
    <cellStyle name="Normal 60 3 2 7 3" xfId="22196" xr:uid="{00000000-0005-0000-0000-0000B4560000}"/>
    <cellStyle name="Normal 60 3 2 9" xfId="17183" xr:uid="{00000000-0005-0000-0000-00001F430000}"/>
    <cellStyle name="Normal 60 3 3" xfId="2230" xr:uid="{00000000-0005-0000-0000-0000B6080000}"/>
    <cellStyle name="Normal 60 3 3 2" xfId="3069" xr:uid="{00000000-0005-0000-0000-0000FD0B0000}"/>
    <cellStyle name="Normal 60 3 3 2 2" xfId="4759" xr:uid="{00000000-0005-0000-0000-000097120000}"/>
    <cellStyle name="Normal 60 3 3 2 2 2" xfId="14832" xr:uid="{00000000-0005-0000-0000-0000F0390000}"/>
    <cellStyle name="Normal 60 3 3 2 2 2 3" xfId="29930" xr:uid="{00000000-0005-0000-0000-0000EA740000}"/>
    <cellStyle name="Normal 60 3 3 2 2 3" xfId="9812" xr:uid="{00000000-0005-0000-0000-000054260000}"/>
    <cellStyle name="Normal 60 3 3 2 2 3 3" xfId="24913" xr:uid="{00000000-0005-0000-0000-000051610000}"/>
    <cellStyle name="Normal 60 3 3 2 2 5" xfId="19900" xr:uid="{00000000-0005-0000-0000-0000BC4D0000}"/>
    <cellStyle name="Normal 60 3 3 2 3" xfId="6451" xr:uid="{00000000-0005-0000-0000-000033190000}"/>
    <cellStyle name="Normal 60 3 3 2 3 2" xfId="16503" xr:uid="{00000000-0005-0000-0000-000077400000}"/>
    <cellStyle name="Normal 60 3 3 2 3 3" xfId="11483" xr:uid="{00000000-0005-0000-0000-0000DB2C0000}"/>
    <cellStyle name="Normal 60 3 3 2 3 3 3" xfId="26584" xr:uid="{00000000-0005-0000-0000-0000D8670000}"/>
    <cellStyle name="Normal 60 3 3 2 3 5" xfId="21571" xr:uid="{00000000-0005-0000-0000-000043540000}"/>
    <cellStyle name="Normal 60 3 3 2 4" xfId="13161" xr:uid="{00000000-0005-0000-0000-000069330000}"/>
    <cellStyle name="Normal 60 3 3 2 4 3" xfId="28259" xr:uid="{00000000-0005-0000-0000-0000636E0000}"/>
    <cellStyle name="Normal 60 3 3 2 5" xfId="8140" xr:uid="{00000000-0005-0000-0000-0000CC1F0000}"/>
    <cellStyle name="Normal 60 3 3 2 5 3" xfId="23242" xr:uid="{00000000-0005-0000-0000-0000CA5A0000}"/>
    <cellStyle name="Normal 60 3 3 2 7" xfId="18229" xr:uid="{00000000-0005-0000-0000-000035470000}"/>
    <cellStyle name="Normal 60 3 3 3" xfId="3922" xr:uid="{00000000-0005-0000-0000-0000520F0000}"/>
    <cellStyle name="Normal 60 3 3 3 2" xfId="13996" xr:uid="{00000000-0005-0000-0000-0000AC360000}"/>
    <cellStyle name="Normal 60 3 3 3 2 3" xfId="29094" xr:uid="{00000000-0005-0000-0000-0000A6710000}"/>
    <cellStyle name="Normal 60 3 3 3 3" xfId="8976" xr:uid="{00000000-0005-0000-0000-000010230000}"/>
    <cellStyle name="Normal 60 3 3 3 3 3" xfId="24077" xr:uid="{00000000-0005-0000-0000-00000D5E0000}"/>
    <cellStyle name="Normal 60 3 3 3 5" xfId="19064" xr:uid="{00000000-0005-0000-0000-0000784A0000}"/>
    <cellStyle name="Normal 60 3 3 4" xfId="5615" xr:uid="{00000000-0005-0000-0000-0000EF150000}"/>
    <cellStyle name="Normal 60 3 3 4 2" xfId="15667" xr:uid="{00000000-0005-0000-0000-0000333D0000}"/>
    <cellStyle name="Normal 60 3 3 4 2 3" xfId="30765" xr:uid="{00000000-0005-0000-0000-00002D780000}"/>
    <cellStyle name="Normal 60 3 3 4 3" xfId="10647" xr:uid="{00000000-0005-0000-0000-000097290000}"/>
    <cellStyle name="Normal 60 3 3 4 3 3" xfId="25748" xr:uid="{00000000-0005-0000-0000-000094640000}"/>
    <cellStyle name="Normal 60 3 3 4 5" xfId="20735" xr:uid="{00000000-0005-0000-0000-0000FF500000}"/>
    <cellStyle name="Normal 60 3 3 5" xfId="12325" xr:uid="{00000000-0005-0000-0000-000025300000}"/>
    <cellStyle name="Normal 60 3 3 5 3" xfId="27423" xr:uid="{00000000-0005-0000-0000-00001F6B0000}"/>
    <cellStyle name="Normal 60 3 3 6" xfId="7304" xr:uid="{00000000-0005-0000-0000-0000881C0000}"/>
    <cellStyle name="Normal 60 3 3 6 3" xfId="22406" xr:uid="{00000000-0005-0000-0000-000086570000}"/>
    <cellStyle name="Normal 60 3 3 8" xfId="17393" xr:uid="{00000000-0005-0000-0000-0000F1430000}"/>
    <cellStyle name="Normal 60 3 4" xfId="2651" xr:uid="{00000000-0005-0000-0000-00005B0A0000}"/>
    <cellStyle name="Normal 60 3 4 2" xfId="4341" xr:uid="{00000000-0005-0000-0000-0000F5100000}"/>
    <cellStyle name="Normal 60 3 4 2 2" xfId="14414" xr:uid="{00000000-0005-0000-0000-00004E380000}"/>
    <cellStyle name="Normal 60 3 4 2 2 3" xfId="29512" xr:uid="{00000000-0005-0000-0000-000048730000}"/>
    <cellStyle name="Normal 60 3 4 2 3" xfId="9394" xr:uid="{00000000-0005-0000-0000-0000B2240000}"/>
    <cellStyle name="Normal 60 3 4 2 3 3" xfId="24495" xr:uid="{00000000-0005-0000-0000-0000AF5F0000}"/>
    <cellStyle name="Normal 60 3 4 2 5" xfId="19482" xr:uid="{00000000-0005-0000-0000-00001A4C0000}"/>
    <cellStyle name="Normal 60 3 4 3" xfId="6033" xr:uid="{00000000-0005-0000-0000-000091170000}"/>
    <cellStyle name="Normal 60 3 4 3 2" xfId="16085" xr:uid="{00000000-0005-0000-0000-0000D53E0000}"/>
    <cellStyle name="Normal 60 3 4 3 3" xfId="11065" xr:uid="{00000000-0005-0000-0000-0000392B0000}"/>
    <cellStyle name="Normal 60 3 4 3 3 3" xfId="26166" xr:uid="{00000000-0005-0000-0000-000036660000}"/>
    <cellStyle name="Normal 60 3 4 3 5" xfId="21153" xr:uid="{00000000-0005-0000-0000-0000A1520000}"/>
    <cellStyle name="Normal 60 3 4 4" xfId="12743" xr:uid="{00000000-0005-0000-0000-0000C7310000}"/>
    <cellStyle name="Normal 60 3 4 4 3" xfId="27841" xr:uid="{00000000-0005-0000-0000-0000C16C0000}"/>
    <cellStyle name="Normal 60 3 4 5" xfId="7722" xr:uid="{00000000-0005-0000-0000-00002A1E0000}"/>
    <cellStyle name="Normal 60 3 4 5 3" xfId="22824" xr:uid="{00000000-0005-0000-0000-000028590000}"/>
    <cellStyle name="Normal 60 3 4 7" xfId="17811" xr:uid="{00000000-0005-0000-0000-000093450000}"/>
    <cellStyle name="Normal 60 3 5" xfId="3504" xr:uid="{00000000-0005-0000-0000-0000B00D0000}"/>
    <cellStyle name="Normal 60 3 5 2" xfId="13578" xr:uid="{00000000-0005-0000-0000-00000A350000}"/>
    <cellStyle name="Normal 60 3 5 2 3" xfId="28676" xr:uid="{00000000-0005-0000-0000-000004700000}"/>
    <cellStyle name="Normal 60 3 5 3" xfId="8558" xr:uid="{00000000-0005-0000-0000-00006E210000}"/>
    <cellStyle name="Normal 60 3 5 3 3" xfId="23659" xr:uid="{00000000-0005-0000-0000-00006B5C0000}"/>
    <cellStyle name="Normal 60 3 5 5" xfId="18646" xr:uid="{00000000-0005-0000-0000-0000D6480000}"/>
    <cellStyle name="Normal 60 3 6" xfId="5197" xr:uid="{00000000-0005-0000-0000-00004D140000}"/>
    <cellStyle name="Normal 60 3 6 2" xfId="15249" xr:uid="{00000000-0005-0000-0000-0000913B0000}"/>
    <cellStyle name="Normal 60 3 6 2 3" xfId="30347" xr:uid="{00000000-0005-0000-0000-00008B760000}"/>
    <cellStyle name="Normal 60 3 6 3" xfId="10229" xr:uid="{00000000-0005-0000-0000-0000F5270000}"/>
    <cellStyle name="Normal 60 3 6 3 3" xfId="25330" xr:uid="{00000000-0005-0000-0000-0000F2620000}"/>
    <cellStyle name="Normal 60 3 6 5" xfId="20317" xr:uid="{00000000-0005-0000-0000-00005D4F0000}"/>
    <cellStyle name="Normal 60 3 7" xfId="11907" xr:uid="{00000000-0005-0000-0000-0000832E0000}"/>
    <cellStyle name="Normal 60 3 7 3" xfId="27005" xr:uid="{00000000-0005-0000-0000-00007D690000}"/>
    <cellStyle name="Normal 60 3 8" xfId="6886" xr:uid="{00000000-0005-0000-0000-0000E61A0000}"/>
    <cellStyle name="Normal 60 3 8 3" xfId="21988" xr:uid="{00000000-0005-0000-0000-0000E4550000}"/>
    <cellStyle name="Normal 60 4" xfId="1911" xr:uid="{00000000-0005-0000-0000-000077070000}"/>
    <cellStyle name="Normal 60 4 2" xfId="2334" xr:uid="{00000000-0005-0000-0000-00001E090000}"/>
    <cellStyle name="Normal 60 4 2 2" xfId="3173" xr:uid="{00000000-0005-0000-0000-0000650C0000}"/>
    <cellStyle name="Normal 60 4 2 2 2" xfId="4863" xr:uid="{00000000-0005-0000-0000-0000FF120000}"/>
    <cellStyle name="Normal 60 4 2 2 2 2" xfId="14936" xr:uid="{00000000-0005-0000-0000-0000583A0000}"/>
    <cellStyle name="Normal 60 4 2 2 2 2 3" xfId="30034" xr:uid="{00000000-0005-0000-0000-000052750000}"/>
    <cellStyle name="Normal 60 4 2 2 2 3" xfId="9916" xr:uid="{00000000-0005-0000-0000-0000BC260000}"/>
    <cellStyle name="Normal 60 4 2 2 2 3 3" xfId="25017" xr:uid="{00000000-0005-0000-0000-0000B9610000}"/>
    <cellStyle name="Normal 60 4 2 2 2 5" xfId="20004" xr:uid="{00000000-0005-0000-0000-0000244E0000}"/>
    <cellStyle name="Normal 60 4 2 2 3" xfId="6555" xr:uid="{00000000-0005-0000-0000-00009B190000}"/>
    <cellStyle name="Normal 60 4 2 2 3 2" xfId="16607" xr:uid="{00000000-0005-0000-0000-0000DF400000}"/>
    <cellStyle name="Normal 60 4 2 2 3 3" xfId="11587" xr:uid="{00000000-0005-0000-0000-0000432D0000}"/>
    <cellStyle name="Normal 60 4 2 2 3 3 3" xfId="26688" xr:uid="{00000000-0005-0000-0000-000040680000}"/>
    <cellStyle name="Normal 60 4 2 2 3 5" xfId="21675" xr:uid="{00000000-0005-0000-0000-0000AB540000}"/>
    <cellStyle name="Normal 60 4 2 2 4" xfId="13265" xr:uid="{00000000-0005-0000-0000-0000D1330000}"/>
    <cellStyle name="Normal 60 4 2 2 4 3" xfId="28363" xr:uid="{00000000-0005-0000-0000-0000CB6E0000}"/>
    <cellStyle name="Normal 60 4 2 2 5" xfId="8244" xr:uid="{00000000-0005-0000-0000-000034200000}"/>
    <cellStyle name="Normal 60 4 2 2 5 3" xfId="23346" xr:uid="{00000000-0005-0000-0000-0000325B0000}"/>
    <cellStyle name="Normal 60 4 2 2 7" xfId="18333" xr:uid="{00000000-0005-0000-0000-00009D470000}"/>
    <cellStyle name="Normal 60 4 2 3" xfId="4026" xr:uid="{00000000-0005-0000-0000-0000BA0F0000}"/>
    <cellStyle name="Normal 60 4 2 3 2" xfId="14100" xr:uid="{00000000-0005-0000-0000-000014370000}"/>
    <cellStyle name="Normal 60 4 2 3 2 3" xfId="29198" xr:uid="{00000000-0005-0000-0000-00000E720000}"/>
    <cellStyle name="Normal 60 4 2 3 3" xfId="9080" xr:uid="{00000000-0005-0000-0000-000078230000}"/>
    <cellStyle name="Normal 60 4 2 3 3 3" xfId="24181" xr:uid="{00000000-0005-0000-0000-0000755E0000}"/>
    <cellStyle name="Normal 60 4 2 3 5" xfId="19168" xr:uid="{00000000-0005-0000-0000-0000E04A0000}"/>
    <cellStyle name="Normal 60 4 2 4" xfId="5719" xr:uid="{00000000-0005-0000-0000-000057160000}"/>
    <cellStyle name="Normal 60 4 2 4 2" xfId="15771" xr:uid="{00000000-0005-0000-0000-00009B3D0000}"/>
    <cellStyle name="Normal 60 4 2 4 2 3" xfId="30869" xr:uid="{00000000-0005-0000-0000-000095780000}"/>
    <cellStyle name="Normal 60 4 2 4 3" xfId="10751" xr:uid="{00000000-0005-0000-0000-0000FF290000}"/>
    <cellStyle name="Normal 60 4 2 4 3 3" xfId="25852" xr:uid="{00000000-0005-0000-0000-0000FC640000}"/>
    <cellStyle name="Normal 60 4 2 4 5" xfId="20839" xr:uid="{00000000-0005-0000-0000-000067510000}"/>
    <cellStyle name="Normal 60 4 2 5" xfId="12429" xr:uid="{00000000-0005-0000-0000-00008D300000}"/>
    <cellStyle name="Normal 60 4 2 5 3" xfId="27527" xr:uid="{00000000-0005-0000-0000-0000876B0000}"/>
    <cellStyle name="Normal 60 4 2 6" xfId="7408" xr:uid="{00000000-0005-0000-0000-0000F01C0000}"/>
    <cellStyle name="Normal 60 4 2 6 3" xfId="22510" xr:uid="{00000000-0005-0000-0000-0000EE570000}"/>
    <cellStyle name="Normal 60 4 2 8" xfId="17497" xr:uid="{00000000-0005-0000-0000-000059440000}"/>
    <cellStyle name="Normal 60 4 3" xfId="2755" xr:uid="{00000000-0005-0000-0000-0000C30A0000}"/>
    <cellStyle name="Normal 60 4 3 2" xfId="4445" xr:uid="{00000000-0005-0000-0000-00005D110000}"/>
    <cellStyle name="Normal 60 4 3 2 2" xfId="14518" xr:uid="{00000000-0005-0000-0000-0000B6380000}"/>
    <cellStyle name="Normal 60 4 3 2 2 3" xfId="29616" xr:uid="{00000000-0005-0000-0000-0000B0730000}"/>
    <cellStyle name="Normal 60 4 3 2 3" xfId="9498" xr:uid="{00000000-0005-0000-0000-00001A250000}"/>
    <cellStyle name="Normal 60 4 3 2 3 3" xfId="24599" xr:uid="{00000000-0005-0000-0000-000017600000}"/>
    <cellStyle name="Normal 60 4 3 2 5" xfId="19586" xr:uid="{00000000-0005-0000-0000-0000824C0000}"/>
    <cellStyle name="Normal 60 4 3 3" xfId="6137" xr:uid="{00000000-0005-0000-0000-0000F9170000}"/>
    <cellStyle name="Normal 60 4 3 3 2" xfId="16189" xr:uid="{00000000-0005-0000-0000-00003D3F0000}"/>
    <cellStyle name="Normal 60 4 3 3 3" xfId="11169" xr:uid="{00000000-0005-0000-0000-0000A12B0000}"/>
    <cellStyle name="Normal 60 4 3 3 3 3" xfId="26270" xr:uid="{00000000-0005-0000-0000-00009E660000}"/>
    <cellStyle name="Normal 60 4 3 3 5" xfId="21257" xr:uid="{00000000-0005-0000-0000-000009530000}"/>
    <cellStyle name="Normal 60 4 3 4" xfId="12847" xr:uid="{00000000-0005-0000-0000-00002F320000}"/>
    <cellStyle name="Normal 60 4 3 4 3" xfId="27945" xr:uid="{00000000-0005-0000-0000-0000296D0000}"/>
    <cellStyle name="Normal 60 4 3 5" xfId="7826" xr:uid="{00000000-0005-0000-0000-0000921E0000}"/>
    <cellStyle name="Normal 60 4 3 5 3" xfId="22928" xr:uid="{00000000-0005-0000-0000-000090590000}"/>
    <cellStyle name="Normal 60 4 3 7" xfId="17915" xr:uid="{00000000-0005-0000-0000-0000FB450000}"/>
    <cellStyle name="Normal 60 4 4" xfId="3608" xr:uid="{00000000-0005-0000-0000-0000180E0000}"/>
    <cellStyle name="Normal 60 4 4 2" xfId="13682" xr:uid="{00000000-0005-0000-0000-000072350000}"/>
    <cellStyle name="Normal 60 4 4 2 3" xfId="28780" xr:uid="{00000000-0005-0000-0000-00006C700000}"/>
    <cellStyle name="Normal 60 4 4 3" xfId="8662" xr:uid="{00000000-0005-0000-0000-0000D6210000}"/>
    <cellStyle name="Normal 60 4 4 3 3" xfId="23763" xr:uid="{00000000-0005-0000-0000-0000D35C0000}"/>
    <cellStyle name="Normal 60 4 4 5" xfId="18750" xr:uid="{00000000-0005-0000-0000-00003E490000}"/>
    <cellStyle name="Normal 60 4 5" xfId="5301" xr:uid="{00000000-0005-0000-0000-0000B5140000}"/>
    <cellStyle name="Normal 60 4 5 2" xfId="15353" xr:uid="{00000000-0005-0000-0000-0000F93B0000}"/>
    <cellStyle name="Normal 60 4 5 2 3" xfId="30451" xr:uid="{00000000-0005-0000-0000-0000F3760000}"/>
    <cellStyle name="Normal 60 4 5 3" xfId="10333" xr:uid="{00000000-0005-0000-0000-00005D280000}"/>
    <cellStyle name="Normal 60 4 5 3 3" xfId="25434" xr:uid="{00000000-0005-0000-0000-00005A630000}"/>
    <cellStyle name="Normal 60 4 5 5" xfId="20421" xr:uid="{00000000-0005-0000-0000-0000C54F0000}"/>
    <cellStyle name="Normal 60 4 6" xfId="12011" xr:uid="{00000000-0005-0000-0000-0000EB2E0000}"/>
    <cellStyle name="Normal 60 4 6 3" xfId="27109" xr:uid="{00000000-0005-0000-0000-0000E5690000}"/>
    <cellStyle name="Normal 60 4 7" xfId="6990" xr:uid="{00000000-0005-0000-0000-00004E1B0000}"/>
    <cellStyle name="Normal 60 4 7 3" xfId="22092" xr:uid="{00000000-0005-0000-0000-00004C560000}"/>
    <cellStyle name="Normal 60 4 9" xfId="17079" xr:uid="{00000000-0005-0000-0000-0000B7420000}"/>
    <cellStyle name="Normal 60 5" xfId="2124" xr:uid="{00000000-0005-0000-0000-00004C080000}"/>
    <cellStyle name="Normal 60 5 2" xfId="2965" xr:uid="{00000000-0005-0000-0000-0000950B0000}"/>
    <cellStyle name="Normal 60 5 2 2" xfId="4655" xr:uid="{00000000-0005-0000-0000-00002F120000}"/>
    <cellStyle name="Normal 60 5 2 2 2" xfId="14728" xr:uid="{00000000-0005-0000-0000-000088390000}"/>
    <cellStyle name="Normal 60 5 2 2 2 3" xfId="29826" xr:uid="{00000000-0005-0000-0000-000082740000}"/>
    <cellStyle name="Normal 60 5 2 2 3" xfId="9708" xr:uid="{00000000-0005-0000-0000-0000EC250000}"/>
    <cellStyle name="Normal 60 5 2 2 3 3" xfId="24809" xr:uid="{00000000-0005-0000-0000-0000E9600000}"/>
    <cellStyle name="Normal 60 5 2 2 5" xfId="19796" xr:uid="{00000000-0005-0000-0000-0000544D0000}"/>
    <cellStyle name="Normal 60 5 2 3" xfId="6347" xr:uid="{00000000-0005-0000-0000-0000CB180000}"/>
    <cellStyle name="Normal 60 5 2 3 2" xfId="16399" xr:uid="{00000000-0005-0000-0000-00000F400000}"/>
    <cellStyle name="Normal 60 5 2 3 3" xfId="11379" xr:uid="{00000000-0005-0000-0000-0000732C0000}"/>
    <cellStyle name="Normal 60 5 2 3 3 3" xfId="26480" xr:uid="{00000000-0005-0000-0000-000070670000}"/>
    <cellStyle name="Normal 60 5 2 3 5" xfId="21467" xr:uid="{00000000-0005-0000-0000-0000DB530000}"/>
    <cellStyle name="Normal 60 5 2 4" xfId="13057" xr:uid="{00000000-0005-0000-0000-000001330000}"/>
    <cellStyle name="Normal 60 5 2 4 3" xfId="28155" xr:uid="{00000000-0005-0000-0000-0000FB6D0000}"/>
    <cellStyle name="Normal 60 5 2 5" xfId="8036" xr:uid="{00000000-0005-0000-0000-0000641F0000}"/>
    <cellStyle name="Normal 60 5 2 5 3" xfId="23138" xr:uid="{00000000-0005-0000-0000-0000625A0000}"/>
    <cellStyle name="Normal 60 5 2 7" xfId="18125" xr:uid="{00000000-0005-0000-0000-0000CD460000}"/>
    <cellStyle name="Normal 60 5 3" xfId="3818" xr:uid="{00000000-0005-0000-0000-0000EA0E0000}"/>
    <cellStyle name="Normal 60 5 3 2" xfId="13892" xr:uid="{00000000-0005-0000-0000-000044360000}"/>
    <cellStyle name="Normal 60 5 3 2 3" xfId="28990" xr:uid="{00000000-0005-0000-0000-00003E710000}"/>
    <cellStyle name="Normal 60 5 3 3" xfId="8872" xr:uid="{00000000-0005-0000-0000-0000A8220000}"/>
    <cellStyle name="Normal 60 5 3 3 3" xfId="23973" xr:uid="{00000000-0005-0000-0000-0000A55D0000}"/>
    <cellStyle name="Normal 60 5 3 5" xfId="18960" xr:uid="{00000000-0005-0000-0000-0000104A0000}"/>
    <cellStyle name="Normal 60 5 4" xfId="5511" xr:uid="{00000000-0005-0000-0000-000087150000}"/>
    <cellStyle name="Normal 60 5 4 2" xfId="15563" xr:uid="{00000000-0005-0000-0000-0000CB3C0000}"/>
    <cellStyle name="Normal 60 5 4 2 3" xfId="30661" xr:uid="{00000000-0005-0000-0000-0000C5770000}"/>
    <cellStyle name="Normal 60 5 4 3" xfId="10543" xr:uid="{00000000-0005-0000-0000-00002F290000}"/>
    <cellStyle name="Normal 60 5 4 3 3" xfId="25644" xr:uid="{00000000-0005-0000-0000-00002C640000}"/>
    <cellStyle name="Normal 60 5 4 5" xfId="20631" xr:uid="{00000000-0005-0000-0000-000097500000}"/>
    <cellStyle name="Normal 60 5 5" xfId="12221" xr:uid="{00000000-0005-0000-0000-0000BD2F0000}"/>
    <cellStyle name="Normal 60 5 5 3" xfId="27319" xr:uid="{00000000-0005-0000-0000-0000B76A0000}"/>
    <cellStyle name="Normal 60 5 6" xfId="7200" xr:uid="{00000000-0005-0000-0000-0000201C0000}"/>
    <cellStyle name="Normal 60 5 6 3" xfId="22302" xr:uid="{00000000-0005-0000-0000-00001E570000}"/>
    <cellStyle name="Normal 60 5 8" xfId="17289" xr:uid="{00000000-0005-0000-0000-000089430000}"/>
    <cellStyle name="Normal 60 6" xfId="2545" xr:uid="{00000000-0005-0000-0000-0000F1090000}"/>
    <cellStyle name="Normal 60 6 2" xfId="4237" xr:uid="{00000000-0005-0000-0000-00008D100000}"/>
    <cellStyle name="Normal 60 6 2 2" xfId="14310" xr:uid="{00000000-0005-0000-0000-0000E6370000}"/>
    <cellStyle name="Normal 60 6 2 2 3" xfId="29408" xr:uid="{00000000-0005-0000-0000-0000E0720000}"/>
    <cellStyle name="Normal 60 6 2 3" xfId="9290" xr:uid="{00000000-0005-0000-0000-00004A240000}"/>
    <cellStyle name="Normal 60 6 2 3 3" xfId="24391" xr:uid="{00000000-0005-0000-0000-0000475F0000}"/>
    <cellStyle name="Normal 60 6 2 5" xfId="19378" xr:uid="{00000000-0005-0000-0000-0000B24B0000}"/>
    <cellStyle name="Normal 60 6 3" xfId="5929" xr:uid="{00000000-0005-0000-0000-000029170000}"/>
    <cellStyle name="Normal 60 6 3 2" xfId="15981" xr:uid="{00000000-0005-0000-0000-00006D3E0000}"/>
    <cellStyle name="Normal 60 6 3 3" xfId="10961" xr:uid="{00000000-0005-0000-0000-0000D12A0000}"/>
    <cellStyle name="Normal 60 6 3 3 3" xfId="26062" xr:uid="{00000000-0005-0000-0000-0000CE650000}"/>
    <cellStyle name="Normal 60 6 3 5" xfId="21049" xr:uid="{00000000-0005-0000-0000-000039520000}"/>
    <cellStyle name="Normal 60 6 4" xfId="12639" xr:uid="{00000000-0005-0000-0000-00005F310000}"/>
    <cellStyle name="Normal 60 6 4 3" xfId="27737" xr:uid="{00000000-0005-0000-0000-0000596C0000}"/>
    <cellStyle name="Normal 60 6 5" xfId="7618" xr:uid="{00000000-0005-0000-0000-0000C21D0000}"/>
    <cellStyle name="Normal 60 6 5 3" xfId="22720" xr:uid="{00000000-0005-0000-0000-0000C0580000}"/>
    <cellStyle name="Normal 60 6 7" xfId="17707" xr:uid="{00000000-0005-0000-0000-00002B450000}"/>
    <cellStyle name="Normal 60 7" xfId="3396" xr:uid="{00000000-0005-0000-0000-0000440D0000}"/>
    <cellStyle name="Normal 60 7 2" xfId="13474" xr:uid="{00000000-0005-0000-0000-0000A2340000}"/>
    <cellStyle name="Normal 60 7 2 3" xfId="28572" xr:uid="{00000000-0005-0000-0000-00009C6F0000}"/>
    <cellStyle name="Normal 60 7 3" xfId="8454" xr:uid="{00000000-0005-0000-0000-000006210000}"/>
    <cellStyle name="Normal 60 7 3 3" xfId="23555" xr:uid="{00000000-0005-0000-0000-0000035C0000}"/>
    <cellStyle name="Normal 60 7 5" xfId="18542" xr:uid="{00000000-0005-0000-0000-00006E480000}"/>
    <cellStyle name="Normal 60 8" xfId="5090" xr:uid="{00000000-0005-0000-0000-0000E2130000}"/>
    <cellStyle name="Normal 60 8 2" xfId="15145" xr:uid="{00000000-0005-0000-0000-0000293B0000}"/>
    <cellStyle name="Normal 60 8 2 3" xfId="30243" xr:uid="{00000000-0005-0000-0000-000023760000}"/>
    <cellStyle name="Normal 60 8 3" xfId="10125" xr:uid="{00000000-0005-0000-0000-00008D270000}"/>
    <cellStyle name="Normal 60 8 3 3" xfId="25226" xr:uid="{00000000-0005-0000-0000-00008A620000}"/>
    <cellStyle name="Normal 60 8 5" xfId="20213" xr:uid="{00000000-0005-0000-0000-0000F54E0000}"/>
    <cellStyle name="Normal 60 9" xfId="11801" xr:uid="{00000000-0005-0000-0000-0000192E0000}"/>
    <cellStyle name="Normal 60 9 3" xfId="26901" xr:uid="{00000000-0005-0000-0000-000015690000}"/>
    <cellStyle name="Normal 61" xfId="1471" xr:uid="{00000000-0005-0000-0000-0000BF050000}"/>
    <cellStyle name="Normal 61 2" xfId="1472" xr:uid="{00000000-0005-0000-0000-0000C0050000}"/>
    <cellStyle name="Normal 62" xfId="1473" xr:uid="{00000000-0005-0000-0000-0000C1050000}"/>
    <cellStyle name="Normal 62 2" xfId="1474" xr:uid="{00000000-0005-0000-0000-0000C2050000}"/>
    <cellStyle name="Normal 63" xfId="1475" xr:uid="{00000000-0005-0000-0000-0000C3050000}"/>
    <cellStyle name="Normal 64" xfId="1476" xr:uid="{00000000-0005-0000-0000-0000C4050000}"/>
    <cellStyle name="Normal 64 10" xfId="6781" xr:uid="{00000000-0005-0000-0000-00007D1A0000}"/>
    <cellStyle name="Normal 64 10 3" xfId="21885" xr:uid="{00000000-0005-0000-0000-00007D550000}"/>
    <cellStyle name="Normal 64 12" xfId="16870" xr:uid="{00000000-0005-0000-0000-0000E6410000}"/>
    <cellStyle name="Normal 64 2" xfId="1745" xr:uid="{00000000-0005-0000-0000-0000D1060000}"/>
    <cellStyle name="Normal 64 2 11" xfId="16924" xr:uid="{00000000-0005-0000-0000-00001C420000}"/>
    <cellStyle name="Normal 64 2 2" xfId="1853" xr:uid="{00000000-0005-0000-0000-00003D070000}"/>
    <cellStyle name="Normal 64 2 2 10" xfId="17028" xr:uid="{00000000-0005-0000-0000-000084420000}"/>
    <cellStyle name="Normal 64 2 2 2" xfId="2070" xr:uid="{00000000-0005-0000-0000-000016080000}"/>
    <cellStyle name="Normal 64 2 2 2 2" xfId="2491" xr:uid="{00000000-0005-0000-0000-0000BB090000}"/>
    <cellStyle name="Normal 64 2 2 2 2 2" xfId="3330" xr:uid="{00000000-0005-0000-0000-0000020D0000}"/>
    <cellStyle name="Normal 64 2 2 2 2 2 2" xfId="5020" xr:uid="{00000000-0005-0000-0000-00009C130000}"/>
    <cellStyle name="Normal 64 2 2 2 2 2 2 2" xfId="15093" xr:uid="{00000000-0005-0000-0000-0000F53A0000}"/>
    <cellStyle name="Normal 64 2 2 2 2 2 2 2 3" xfId="30191" xr:uid="{00000000-0005-0000-0000-0000EF750000}"/>
    <cellStyle name="Normal 64 2 2 2 2 2 2 3" xfId="10073" xr:uid="{00000000-0005-0000-0000-000059270000}"/>
    <cellStyle name="Normal 64 2 2 2 2 2 2 3 3" xfId="25174" xr:uid="{00000000-0005-0000-0000-000056620000}"/>
    <cellStyle name="Normal 64 2 2 2 2 2 2 5" xfId="20161" xr:uid="{00000000-0005-0000-0000-0000C14E0000}"/>
    <cellStyle name="Normal 64 2 2 2 2 2 3" xfId="6712" xr:uid="{00000000-0005-0000-0000-0000381A0000}"/>
    <cellStyle name="Normal 64 2 2 2 2 2 3 2" xfId="16764" xr:uid="{00000000-0005-0000-0000-00007C410000}"/>
    <cellStyle name="Normal 64 2 2 2 2 2 3 3" xfId="11744" xr:uid="{00000000-0005-0000-0000-0000E02D0000}"/>
    <cellStyle name="Normal 64 2 2 2 2 2 3 3 3" xfId="26845" xr:uid="{00000000-0005-0000-0000-0000DD680000}"/>
    <cellStyle name="Normal 64 2 2 2 2 2 3 5" xfId="21832" xr:uid="{00000000-0005-0000-0000-000048550000}"/>
    <cellStyle name="Normal 64 2 2 2 2 2 4" xfId="13422" xr:uid="{00000000-0005-0000-0000-00006E340000}"/>
    <cellStyle name="Normal 64 2 2 2 2 2 4 3" xfId="28520" xr:uid="{00000000-0005-0000-0000-0000686F0000}"/>
    <cellStyle name="Normal 64 2 2 2 2 2 5" xfId="8401" xr:uid="{00000000-0005-0000-0000-0000D1200000}"/>
    <cellStyle name="Normal 64 2 2 2 2 2 5 3" xfId="23503" xr:uid="{00000000-0005-0000-0000-0000CF5B0000}"/>
    <cellStyle name="Normal 64 2 2 2 2 2 7" xfId="18490" xr:uid="{00000000-0005-0000-0000-00003A480000}"/>
    <cellStyle name="Normal 64 2 2 2 2 3" xfId="4183" xr:uid="{00000000-0005-0000-0000-000057100000}"/>
    <cellStyle name="Normal 64 2 2 2 2 3 2" xfId="14257" xr:uid="{00000000-0005-0000-0000-0000B1370000}"/>
    <cellStyle name="Normal 64 2 2 2 2 3 2 3" xfId="29355" xr:uid="{00000000-0005-0000-0000-0000AB720000}"/>
    <cellStyle name="Normal 64 2 2 2 2 3 3" xfId="9237" xr:uid="{00000000-0005-0000-0000-000015240000}"/>
    <cellStyle name="Normal 64 2 2 2 2 3 3 3" xfId="24338" xr:uid="{00000000-0005-0000-0000-0000125F0000}"/>
    <cellStyle name="Normal 64 2 2 2 2 3 5" xfId="19325" xr:uid="{00000000-0005-0000-0000-00007D4B0000}"/>
    <cellStyle name="Normal 64 2 2 2 2 4" xfId="5876" xr:uid="{00000000-0005-0000-0000-0000F4160000}"/>
    <cellStyle name="Normal 64 2 2 2 2 4 2" xfId="15928" xr:uid="{00000000-0005-0000-0000-0000383E0000}"/>
    <cellStyle name="Normal 64 2 2 2 2 4 3" xfId="10908" xr:uid="{00000000-0005-0000-0000-00009C2A0000}"/>
    <cellStyle name="Normal 64 2 2 2 2 4 3 3" xfId="26009" xr:uid="{00000000-0005-0000-0000-000099650000}"/>
    <cellStyle name="Normal 64 2 2 2 2 4 5" xfId="20996" xr:uid="{00000000-0005-0000-0000-000004520000}"/>
    <cellStyle name="Normal 64 2 2 2 2 5" xfId="12586" xr:uid="{00000000-0005-0000-0000-00002A310000}"/>
    <cellStyle name="Normal 64 2 2 2 2 5 3" xfId="27684" xr:uid="{00000000-0005-0000-0000-0000246C0000}"/>
    <cellStyle name="Normal 64 2 2 2 2 6" xfId="7565" xr:uid="{00000000-0005-0000-0000-00008D1D0000}"/>
    <cellStyle name="Normal 64 2 2 2 2 6 3" xfId="22667" xr:uid="{00000000-0005-0000-0000-00008B580000}"/>
    <cellStyle name="Normal 64 2 2 2 2 8" xfId="17654" xr:uid="{00000000-0005-0000-0000-0000F6440000}"/>
    <cellStyle name="Normal 64 2 2 2 3" xfId="2912" xr:uid="{00000000-0005-0000-0000-0000600B0000}"/>
    <cellStyle name="Normal 64 2 2 2 3 2" xfId="4602" xr:uid="{00000000-0005-0000-0000-0000FA110000}"/>
    <cellStyle name="Normal 64 2 2 2 3 2 2" xfId="14675" xr:uid="{00000000-0005-0000-0000-000053390000}"/>
    <cellStyle name="Normal 64 2 2 2 3 2 2 3" xfId="29773" xr:uid="{00000000-0005-0000-0000-00004D740000}"/>
    <cellStyle name="Normal 64 2 2 2 3 2 3" xfId="9655" xr:uid="{00000000-0005-0000-0000-0000B7250000}"/>
    <cellStyle name="Normal 64 2 2 2 3 2 3 3" xfId="24756" xr:uid="{00000000-0005-0000-0000-0000B4600000}"/>
    <cellStyle name="Normal 64 2 2 2 3 2 5" xfId="19743" xr:uid="{00000000-0005-0000-0000-00001F4D0000}"/>
    <cellStyle name="Normal 64 2 2 2 3 3" xfId="6294" xr:uid="{00000000-0005-0000-0000-000096180000}"/>
    <cellStyle name="Normal 64 2 2 2 3 3 2" xfId="16346" xr:uid="{00000000-0005-0000-0000-0000DA3F0000}"/>
    <cellStyle name="Normal 64 2 2 2 3 3 3" xfId="11326" xr:uid="{00000000-0005-0000-0000-00003E2C0000}"/>
    <cellStyle name="Normal 64 2 2 2 3 3 3 3" xfId="26427" xr:uid="{00000000-0005-0000-0000-00003B670000}"/>
    <cellStyle name="Normal 64 2 2 2 3 3 5" xfId="21414" xr:uid="{00000000-0005-0000-0000-0000A6530000}"/>
    <cellStyle name="Normal 64 2 2 2 3 4" xfId="13004" xr:uid="{00000000-0005-0000-0000-0000CC320000}"/>
    <cellStyle name="Normal 64 2 2 2 3 4 3" xfId="28102" xr:uid="{00000000-0005-0000-0000-0000C66D0000}"/>
    <cellStyle name="Normal 64 2 2 2 3 5" xfId="7983" xr:uid="{00000000-0005-0000-0000-00002F1F0000}"/>
    <cellStyle name="Normal 64 2 2 2 3 5 3" xfId="23085" xr:uid="{00000000-0005-0000-0000-00002D5A0000}"/>
    <cellStyle name="Normal 64 2 2 2 3 7" xfId="18072" xr:uid="{00000000-0005-0000-0000-000098460000}"/>
    <cellStyle name="Normal 64 2 2 2 4" xfId="3765" xr:uid="{00000000-0005-0000-0000-0000B50E0000}"/>
    <cellStyle name="Normal 64 2 2 2 4 2" xfId="13839" xr:uid="{00000000-0005-0000-0000-00000F360000}"/>
    <cellStyle name="Normal 64 2 2 2 4 2 3" xfId="28937" xr:uid="{00000000-0005-0000-0000-000009710000}"/>
    <cellStyle name="Normal 64 2 2 2 4 3" xfId="8819" xr:uid="{00000000-0005-0000-0000-000073220000}"/>
    <cellStyle name="Normal 64 2 2 2 4 3 3" xfId="23920" xr:uid="{00000000-0005-0000-0000-0000705D0000}"/>
    <cellStyle name="Normal 64 2 2 2 4 5" xfId="18907" xr:uid="{00000000-0005-0000-0000-0000DB490000}"/>
    <cellStyle name="Normal 64 2 2 2 5" xfId="5458" xr:uid="{00000000-0005-0000-0000-000052150000}"/>
    <cellStyle name="Normal 64 2 2 2 5 2" xfId="15510" xr:uid="{00000000-0005-0000-0000-0000963C0000}"/>
    <cellStyle name="Normal 64 2 2 2 5 2 3" xfId="30608" xr:uid="{00000000-0005-0000-0000-000090770000}"/>
    <cellStyle name="Normal 64 2 2 2 5 3" xfId="10490" xr:uid="{00000000-0005-0000-0000-0000FA280000}"/>
    <cellStyle name="Normal 64 2 2 2 5 3 3" xfId="25591" xr:uid="{00000000-0005-0000-0000-0000F7630000}"/>
    <cellStyle name="Normal 64 2 2 2 5 5" xfId="20578" xr:uid="{00000000-0005-0000-0000-000062500000}"/>
    <cellStyle name="Normal 64 2 2 2 6" xfId="12168" xr:uid="{00000000-0005-0000-0000-0000882F0000}"/>
    <cellStyle name="Normal 64 2 2 2 6 3" xfId="27266" xr:uid="{00000000-0005-0000-0000-0000826A0000}"/>
    <cellStyle name="Normal 64 2 2 2 7" xfId="7147" xr:uid="{00000000-0005-0000-0000-0000EB1B0000}"/>
    <cellStyle name="Normal 64 2 2 2 7 3" xfId="22249" xr:uid="{00000000-0005-0000-0000-0000E9560000}"/>
    <cellStyle name="Normal 64 2 2 2 9" xfId="17236" xr:uid="{00000000-0005-0000-0000-000054430000}"/>
    <cellStyle name="Normal 64 2 2 3" xfId="2283" xr:uid="{00000000-0005-0000-0000-0000EB080000}"/>
    <cellStyle name="Normal 64 2 2 3 2" xfId="3122" xr:uid="{00000000-0005-0000-0000-0000320C0000}"/>
    <cellStyle name="Normal 64 2 2 3 2 2" xfId="4812" xr:uid="{00000000-0005-0000-0000-0000CC120000}"/>
    <cellStyle name="Normal 64 2 2 3 2 2 2" xfId="14885" xr:uid="{00000000-0005-0000-0000-0000253A0000}"/>
    <cellStyle name="Normal 64 2 2 3 2 2 2 3" xfId="29983" xr:uid="{00000000-0005-0000-0000-00001F750000}"/>
    <cellStyle name="Normal 64 2 2 3 2 2 3" xfId="9865" xr:uid="{00000000-0005-0000-0000-000089260000}"/>
    <cellStyle name="Normal 64 2 2 3 2 2 3 3" xfId="24966" xr:uid="{00000000-0005-0000-0000-000086610000}"/>
    <cellStyle name="Normal 64 2 2 3 2 2 5" xfId="19953" xr:uid="{00000000-0005-0000-0000-0000F14D0000}"/>
    <cellStyle name="Normal 64 2 2 3 2 3" xfId="6504" xr:uid="{00000000-0005-0000-0000-000068190000}"/>
    <cellStyle name="Normal 64 2 2 3 2 3 2" xfId="16556" xr:uid="{00000000-0005-0000-0000-0000AC400000}"/>
    <cellStyle name="Normal 64 2 2 3 2 3 3" xfId="11536" xr:uid="{00000000-0005-0000-0000-0000102D0000}"/>
    <cellStyle name="Normal 64 2 2 3 2 3 3 3" xfId="26637" xr:uid="{00000000-0005-0000-0000-00000D680000}"/>
    <cellStyle name="Normal 64 2 2 3 2 3 5" xfId="21624" xr:uid="{00000000-0005-0000-0000-000078540000}"/>
    <cellStyle name="Normal 64 2 2 3 2 4" xfId="13214" xr:uid="{00000000-0005-0000-0000-00009E330000}"/>
    <cellStyle name="Normal 64 2 2 3 2 4 3" xfId="28312" xr:uid="{00000000-0005-0000-0000-0000986E0000}"/>
    <cellStyle name="Normal 64 2 2 3 2 5" xfId="8193" xr:uid="{00000000-0005-0000-0000-000001200000}"/>
    <cellStyle name="Normal 64 2 2 3 2 5 3" xfId="23295" xr:uid="{00000000-0005-0000-0000-0000FF5A0000}"/>
    <cellStyle name="Normal 64 2 2 3 2 7" xfId="18282" xr:uid="{00000000-0005-0000-0000-00006A470000}"/>
    <cellStyle name="Normal 64 2 2 3 3" xfId="3975" xr:uid="{00000000-0005-0000-0000-0000870F0000}"/>
    <cellStyle name="Normal 64 2 2 3 3 2" xfId="14049" xr:uid="{00000000-0005-0000-0000-0000E1360000}"/>
    <cellStyle name="Normal 64 2 2 3 3 2 3" xfId="29147" xr:uid="{00000000-0005-0000-0000-0000DB710000}"/>
    <cellStyle name="Normal 64 2 2 3 3 3" xfId="9029" xr:uid="{00000000-0005-0000-0000-000045230000}"/>
    <cellStyle name="Normal 64 2 2 3 3 3 3" xfId="24130" xr:uid="{00000000-0005-0000-0000-0000425E0000}"/>
    <cellStyle name="Normal 64 2 2 3 3 5" xfId="19117" xr:uid="{00000000-0005-0000-0000-0000AD4A0000}"/>
    <cellStyle name="Normal 64 2 2 3 4" xfId="5668" xr:uid="{00000000-0005-0000-0000-000024160000}"/>
    <cellStyle name="Normal 64 2 2 3 4 2" xfId="15720" xr:uid="{00000000-0005-0000-0000-0000683D0000}"/>
    <cellStyle name="Normal 64 2 2 3 4 2 3" xfId="30818" xr:uid="{00000000-0005-0000-0000-000062780000}"/>
    <cellStyle name="Normal 64 2 2 3 4 3" xfId="10700" xr:uid="{00000000-0005-0000-0000-0000CC290000}"/>
    <cellStyle name="Normal 64 2 2 3 4 3 3" xfId="25801" xr:uid="{00000000-0005-0000-0000-0000C9640000}"/>
    <cellStyle name="Normal 64 2 2 3 4 5" xfId="20788" xr:uid="{00000000-0005-0000-0000-000034510000}"/>
    <cellStyle name="Normal 64 2 2 3 5" xfId="12378" xr:uid="{00000000-0005-0000-0000-00005A300000}"/>
    <cellStyle name="Normal 64 2 2 3 5 3" xfId="27476" xr:uid="{00000000-0005-0000-0000-0000546B0000}"/>
    <cellStyle name="Normal 64 2 2 3 6" xfId="7357" xr:uid="{00000000-0005-0000-0000-0000BD1C0000}"/>
    <cellStyle name="Normal 64 2 2 3 6 3" xfId="22459" xr:uid="{00000000-0005-0000-0000-0000BB570000}"/>
    <cellStyle name="Normal 64 2 2 3 8" xfId="17446" xr:uid="{00000000-0005-0000-0000-000026440000}"/>
    <cellStyle name="Normal 64 2 2 4" xfId="2704" xr:uid="{00000000-0005-0000-0000-0000900A0000}"/>
    <cellStyle name="Normal 64 2 2 4 2" xfId="4394" xr:uid="{00000000-0005-0000-0000-00002A110000}"/>
    <cellStyle name="Normal 64 2 2 4 2 2" xfId="14467" xr:uid="{00000000-0005-0000-0000-000083380000}"/>
    <cellStyle name="Normal 64 2 2 4 2 2 3" xfId="29565" xr:uid="{00000000-0005-0000-0000-00007D730000}"/>
    <cellStyle name="Normal 64 2 2 4 2 3" xfId="9447" xr:uid="{00000000-0005-0000-0000-0000E7240000}"/>
    <cellStyle name="Normal 64 2 2 4 2 3 3" xfId="24548" xr:uid="{00000000-0005-0000-0000-0000E45F0000}"/>
    <cellStyle name="Normal 64 2 2 4 2 5" xfId="19535" xr:uid="{00000000-0005-0000-0000-00004F4C0000}"/>
    <cellStyle name="Normal 64 2 2 4 3" xfId="6086" xr:uid="{00000000-0005-0000-0000-0000C6170000}"/>
    <cellStyle name="Normal 64 2 2 4 3 2" xfId="16138" xr:uid="{00000000-0005-0000-0000-00000A3F0000}"/>
    <cellStyle name="Normal 64 2 2 4 3 3" xfId="11118" xr:uid="{00000000-0005-0000-0000-00006E2B0000}"/>
    <cellStyle name="Normal 64 2 2 4 3 3 3" xfId="26219" xr:uid="{00000000-0005-0000-0000-00006B660000}"/>
    <cellStyle name="Normal 64 2 2 4 3 5" xfId="21206" xr:uid="{00000000-0005-0000-0000-0000D6520000}"/>
    <cellStyle name="Normal 64 2 2 4 4" xfId="12796" xr:uid="{00000000-0005-0000-0000-0000FC310000}"/>
    <cellStyle name="Normal 64 2 2 4 4 3" xfId="27894" xr:uid="{00000000-0005-0000-0000-0000F66C0000}"/>
    <cellStyle name="Normal 64 2 2 4 5" xfId="7775" xr:uid="{00000000-0005-0000-0000-00005F1E0000}"/>
    <cellStyle name="Normal 64 2 2 4 5 3" xfId="22877" xr:uid="{00000000-0005-0000-0000-00005D590000}"/>
    <cellStyle name="Normal 64 2 2 4 7" xfId="17864" xr:uid="{00000000-0005-0000-0000-0000C8450000}"/>
    <cellStyle name="Normal 64 2 2 5" xfId="3557" xr:uid="{00000000-0005-0000-0000-0000E50D0000}"/>
    <cellStyle name="Normal 64 2 2 5 2" xfId="13631" xr:uid="{00000000-0005-0000-0000-00003F350000}"/>
    <cellStyle name="Normal 64 2 2 5 2 3" xfId="28729" xr:uid="{00000000-0005-0000-0000-000039700000}"/>
    <cellStyle name="Normal 64 2 2 5 3" xfId="8611" xr:uid="{00000000-0005-0000-0000-0000A3210000}"/>
    <cellStyle name="Normal 64 2 2 5 3 3" xfId="23712" xr:uid="{00000000-0005-0000-0000-0000A05C0000}"/>
    <cellStyle name="Normal 64 2 2 5 5" xfId="18699" xr:uid="{00000000-0005-0000-0000-00000B490000}"/>
    <cellStyle name="Normal 64 2 2 6" xfId="5250" xr:uid="{00000000-0005-0000-0000-000082140000}"/>
    <cellStyle name="Normal 64 2 2 6 2" xfId="15302" xr:uid="{00000000-0005-0000-0000-0000C63B0000}"/>
    <cellStyle name="Normal 64 2 2 6 2 3" xfId="30400" xr:uid="{00000000-0005-0000-0000-0000C0760000}"/>
    <cellStyle name="Normal 64 2 2 6 3" xfId="10282" xr:uid="{00000000-0005-0000-0000-00002A280000}"/>
    <cellStyle name="Normal 64 2 2 6 3 3" xfId="25383" xr:uid="{00000000-0005-0000-0000-000027630000}"/>
    <cellStyle name="Normal 64 2 2 6 5" xfId="20370" xr:uid="{00000000-0005-0000-0000-0000924F0000}"/>
    <cellStyle name="Normal 64 2 2 7" xfId="11960" xr:uid="{00000000-0005-0000-0000-0000B82E0000}"/>
    <cellStyle name="Normal 64 2 2 7 3" xfId="27058" xr:uid="{00000000-0005-0000-0000-0000B2690000}"/>
    <cellStyle name="Normal 64 2 2 8" xfId="6939" xr:uid="{00000000-0005-0000-0000-00001B1B0000}"/>
    <cellStyle name="Normal 64 2 2 8 3" xfId="22041" xr:uid="{00000000-0005-0000-0000-000019560000}"/>
    <cellStyle name="Normal 64 2 3" xfId="1966" xr:uid="{00000000-0005-0000-0000-0000AE070000}"/>
    <cellStyle name="Normal 64 2 3 2" xfId="2387" xr:uid="{00000000-0005-0000-0000-000053090000}"/>
    <cellStyle name="Normal 64 2 3 2 2" xfId="3226" xr:uid="{00000000-0005-0000-0000-00009A0C0000}"/>
    <cellStyle name="Normal 64 2 3 2 2 2" xfId="4916" xr:uid="{00000000-0005-0000-0000-000034130000}"/>
    <cellStyle name="Normal 64 2 3 2 2 2 2" xfId="14989" xr:uid="{00000000-0005-0000-0000-00008D3A0000}"/>
    <cellStyle name="Normal 64 2 3 2 2 2 2 3" xfId="30087" xr:uid="{00000000-0005-0000-0000-000087750000}"/>
    <cellStyle name="Normal 64 2 3 2 2 2 3" xfId="9969" xr:uid="{00000000-0005-0000-0000-0000F1260000}"/>
    <cellStyle name="Normal 64 2 3 2 2 2 3 3" xfId="25070" xr:uid="{00000000-0005-0000-0000-0000EE610000}"/>
    <cellStyle name="Normal 64 2 3 2 2 2 5" xfId="20057" xr:uid="{00000000-0005-0000-0000-0000594E0000}"/>
    <cellStyle name="Normal 64 2 3 2 2 3" xfId="6608" xr:uid="{00000000-0005-0000-0000-0000D0190000}"/>
    <cellStyle name="Normal 64 2 3 2 2 3 2" xfId="16660" xr:uid="{00000000-0005-0000-0000-000014410000}"/>
    <cellStyle name="Normal 64 2 3 2 2 3 3" xfId="11640" xr:uid="{00000000-0005-0000-0000-0000782D0000}"/>
    <cellStyle name="Normal 64 2 3 2 2 3 3 3" xfId="26741" xr:uid="{00000000-0005-0000-0000-000075680000}"/>
    <cellStyle name="Normal 64 2 3 2 2 3 5" xfId="21728" xr:uid="{00000000-0005-0000-0000-0000E0540000}"/>
    <cellStyle name="Normal 64 2 3 2 2 4" xfId="13318" xr:uid="{00000000-0005-0000-0000-000006340000}"/>
    <cellStyle name="Normal 64 2 3 2 2 4 3" xfId="28416" xr:uid="{00000000-0005-0000-0000-0000006F0000}"/>
    <cellStyle name="Normal 64 2 3 2 2 5" xfId="8297" xr:uid="{00000000-0005-0000-0000-000069200000}"/>
    <cellStyle name="Normal 64 2 3 2 2 5 3" xfId="23399" xr:uid="{00000000-0005-0000-0000-0000675B0000}"/>
    <cellStyle name="Normal 64 2 3 2 2 7" xfId="18386" xr:uid="{00000000-0005-0000-0000-0000D2470000}"/>
    <cellStyle name="Normal 64 2 3 2 3" xfId="4079" xr:uid="{00000000-0005-0000-0000-0000EF0F0000}"/>
    <cellStyle name="Normal 64 2 3 2 3 2" xfId="14153" xr:uid="{00000000-0005-0000-0000-000049370000}"/>
    <cellStyle name="Normal 64 2 3 2 3 2 3" xfId="29251" xr:uid="{00000000-0005-0000-0000-000043720000}"/>
    <cellStyle name="Normal 64 2 3 2 3 3" xfId="9133" xr:uid="{00000000-0005-0000-0000-0000AD230000}"/>
    <cellStyle name="Normal 64 2 3 2 3 3 3" xfId="24234" xr:uid="{00000000-0005-0000-0000-0000AA5E0000}"/>
    <cellStyle name="Normal 64 2 3 2 3 5" xfId="19221" xr:uid="{00000000-0005-0000-0000-0000154B0000}"/>
    <cellStyle name="Normal 64 2 3 2 4" xfId="5772" xr:uid="{00000000-0005-0000-0000-00008C160000}"/>
    <cellStyle name="Normal 64 2 3 2 4 2" xfId="15824" xr:uid="{00000000-0005-0000-0000-0000D03D0000}"/>
    <cellStyle name="Normal 64 2 3 2 4 2 3" xfId="30922" xr:uid="{00000000-0005-0000-0000-0000CA780000}"/>
    <cellStyle name="Normal 64 2 3 2 4 3" xfId="10804" xr:uid="{00000000-0005-0000-0000-0000342A0000}"/>
    <cellStyle name="Normal 64 2 3 2 4 3 3" xfId="25905" xr:uid="{00000000-0005-0000-0000-000031650000}"/>
    <cellStyle name="Normal 64 2 3 2 4 5" xfId="20892" xr:uid="{00000000-0005-0000-0000-00009C510000}"/>
    <cellStyle name="Normal 64 2 3 2 5" xfId="12482" xr:uid="{00000000-0005-0000-0000-0000C2300000}"/>
    <cellStyle name="Normal 64 2 3 2 5 3" xfId="27580" xr:uid="{00000000-0005-0000-0000-0000BC6B0000}"/>
    <cellStyle name="Normal 64 2 3 2 6" xfId="7461" xr:uid="{00000000-0005-0000-0000-0000251D0000}"/>
    <cellStyle name="Normal 64 2 3 2 6 3" xfId="22563" xr:uid="{00000000-0005-0000-0000-000023580000}"/>
    <cellStyle name="Normal 64 2 3 2 8" xfId="17550" xr:uid="{00000000-0005-0000-0000-00008E440000}"/>
    <cellStyle name="Normal 64 2 3 3" xfId="2808" xr:uid="{00000000-0005-0000-0000-0000F80A0000}"/>
    <cellStyle name="Normal 64 2 3 3 2" xfId="4498" xr:uid="{00000000-0005-0000-0000-000092110000}"/>
    <cellStyle name="Normal 64 2 3 3 2 2" xfId="14571" xr:uid="{00000000-0005-0000-0000-0000EB380000}"/>
    <cellStyle name="Normal 64 2 3 3 2 2 3" xfId="29669" xr:uid="{00000000-0005-0000-0000-0000E5730000}"/>
    <cellStyle name="Normal 64 2 3 3 2 3" xfId="9551" xr:uid="{00000000-0005-0000-0000-00004F250000}"/>
    <cellStyle name="Normal 64 2 3 3 2 3 3" xfId="24652" xr:uid="{00000000-0005-0000-0000-00004C600000}"/>
    <cellStyle name="Normal 64 2 3 3 2 5" xfId="19639" xr:uid="{00000000-0005-0000-0000-0000B74C0000}"/>
    <cellStyle name="Normal 64 2 3 3 3" xfId="6190" xr:uid="{00000000-0005-0000-0000-00002E180000}"/>
    <cellStyle name="Normal 64 2 3 3 3 2" xfId="16242" xr:uid="{00000000-0005-0000-0000-0000723F0000}"/>
    <cellStyle name="Normal 64 2 3 3 3 3" xfId="11222" xr:uid="{00000000-0005-0000-0000-0000D62B0000}"/>
    <cellStyle name="Normal 64 2 3 3 3 3 3" xfId="26323" xr:uid="{00000000-0005-0000-0000-0000D3660000}"/>
    <cellStyle name="Normal 64 2 3 3 3 5" xfId="21310" xr:uid="{00000000-0005-0000-0000-00003E530000}"/>
    <cellStyle name="Normal 64 2 3 3 4" xfId="12900" xr:uid="{00000000-0005-0000-0000-000064320000}"/>
    <cellStyle name="Normal 64 2 3 3 4 3" xfId="27998" xr:uid="{00000000-0005-0000-0000-00005E6D0000}"/>
    <cellStyle name="Normal 64 2 3 3 5" xfId="7879" xr:uid="{00000000-0005-0000-0000-0000C71E0000}"/>
    <cellStyle name="Normal 64 2 3 3 5 3" xfId="22981" xr:uid="{00000000-0005-0000-0000-0000C5590000}"/>
    <cellStyle name="Normal 64 2 3 3 7" xfId="17968" xr:uid="{00000000-0005-0000-0000-000030460000}"/>
    <cellStyle name="Normal 64 2 3 4" xfId="3661" xr:uid="{00000000-0005-0000-0000-00004D0E0000}"/>
    <cellStyle name="Normal 64 2 3 4 2" xfId="13735" xr:uid="{00000000-0005-0000-0000-0000A7350000}"/>
    <cellStyle name="Normal 64 2 3 4 2 3" xfId="28833" xr:uid="{00000000-0005-0000-0000-0000A1700000}"/>
    <cellStyle name="Normal 64 2 3 4 3" xfId="8715" xr:uid="{00000000-0005-0000-0000-00000B220000}"/>
    <cellStyle name="Normal 64 2 3 4 3 3" xfId="23816" xr:uid="{00000000-0005-0000-0000-0000085D0000}"/>
    <cellStyle name="Normal 64 2 3 4 5" xfId="18803" xr:uid="{00000000-0005-0000-0000-000073490000}"/>
    <cellStyle name="Normal 64 2 3 5" xfId="5354" xr:uid="{00000000-0005-0000-0000-0000EA140000}"/>
    <cellStyle name="Normal 64 2 3 5 2" xfId="15406" xr:uid="{00000000-0005-0000-0000-00002E3C0000}"/>
    <cellStyle name="Normal 64 2 3 5 2 3" xfId="30504" xr:uid="{00000000-0005-0000-0000-000028770000}"/>
    <cellStyle name="Normal 64 2 3 5 3" xfId="10386" xr:uid="{00000000-0005-0000-0000-000092280000}"/>
    <cellStyle name="Normal 64 2 3 5 3 3" xfId="25487" xr:uid="{00000000-0005-0000-0000-00008F630000}"/>
    <cellStyle name="Normal 64 2 3 5 5" xfId="20474" xr:uid="{00000000-0005-0000-0000-0000FA4F0000}"/>
    <cellStyle name="Normal 64 2 3 6" xfId="12064" xr:uid="{00000000-0005-0000-0000-0000202F0000}"/>
    <cellStyle name="Normal 64 2 3 6 3" xfId="27162" xr:uid="{00000000-0005-0000-0000-00001A6A0000}"/>
    <cellStyle name="Normal 64 2 3 7" xfId="7043" xr:uid="{00000000-0005-0000-0000-0000831B0000}"/>
    <cellStyle name="Normal 64 2 3 7 3" xfId="22145" xr:uid="{00000000-0005-0000-0000-000081560000}"/>
    <cellStyle name="Normal 64 2 3 9" xfId="17132" xr:uid="{00000000-0005-0000-0000-0000EC420000}"/>
    <cellStyle name="Normal 64 2 4" xfId="2179" xr:uid="{00000000-0005-0000-0000-000083080000}"/>
    <cellStyle name="Normal 64 2 4 2" xfId="3018" xr:uid="{00000000-0005-0000-0000-0000CA0B0000}"/>
    <cellStyle name="Normal 64 2 4 2 2" xfId="4708" xr:uid="{00000000-0005-0000-0000-000064120000}"/>
    <cellStyle name="Normal 64 2 4 2 2 2" xfId="14781" xr:uid="{00000000-0005-0000-0000-0000BD390000}"/>
    <cellStyle name="Normal 64 2 4 2 2 2 3" xfId="29879" xr:uid="{00000000-0005-0000-0000-0000B7740000}"/>
    <cellStyle name="Normal 64 2 4 2 2 3" xfId="9761" xr:uid="{00000000-0005-0000-0000-000021260000}"/>
    <cellStyle name="Normal 64 2 4 2 2 3 3" xfId="24862" xr:uid="{00000000-0005-0000-0000-00001E610000}"/>
    <cellStyle name="Normal 64 2 4 2 2 5" xfId="19849" xr:uid="{00000000-0005-0000-0000-0000894D0000}"/>
    <cellStyle name="Normal 64 2 4 2 3" xfId="6400" xr:uid="{00000000-0005-0000-0000-000000190000}"/>
    <cellStyle name="Normal 64 2 4 2 3 2" xfId="16452" xr:uid="{00000000-0005-0000-0000-000044400000}"/>
    <cellStyle name="Normal 64 2 4 2 3 3" xfId="11432" xr:uid="{00000000-0005-0000-0000-0000A82C0000}"/>
    <cellStyle name="Normal 64 2 4 2 3 3 3" xfId="26533" xr:uid="{00000000-0005-0000-0000-0000A5670000}"/>
    <cellStyle name="Normal 64 2 4 2 3 5" xfId="21520" xr:uid="{00000000-0005-0000-0000-000010540000}"/>
    <cellStyle name="Normal 64 2 4 2 4" xfId="13110" xr:uid="{00000000-0005-0000-0000-000036330000}"/>
    <cellStyle name="Normal 64 2 4 2 4 3" xfId="28208" xr:uid="{00000000-0005-0000-0000-0000306E0000}"/>
    <cellStyle name="Normal 64 2 4 2 5" xfId="8089" xr:uid="{00000000-0005-0000-0000-0000991F0000}"/>
    <cellStyle name="Normal 64 2 4 2 5 3" xfId="23191" xr:uid="{00000000-0005-0000-0000-0000975A0000}"/>
    <cellStyle name="Normal 64 2 4 2 7" xfId="18178" xr:uid="{00000000-0005-0000-0000-000002470000}"/>
    <cellStyle name="Normal 64 2 4 3" xfId="3871" xr:uid="{00000000-0005-0000-0000-00001F0F0000}"/>
    <cellStyle name="Normal 64 2 4 3 2" xfId="13945" xr:uid="{00000000-0005-0000-0000-000079360000}"/>
    <cellStyle name="Normal 64 2 4 3 2 3" xfId="29043" xr:uid="{00000000-0005-0000-0000-000073710000}"/>
    <cellStyle name="Normal 64 2 4 3 3" xfId="8925" xr:uid="{00000000-0005-0000-0000-0000DD220000}"/>
    <cellStyle name="Normal 64 2 4 3 3 3" xfId="24026" xr:uid="{00000000-0005-0000-0000-0000DA5D0000}"/>
    <cellStyle name="Normal 64 2 4 3 5" xfId="19013" xr:uid="{00000000-0005-0000-0000-0000454A0000}"/>
    <cellStyle name="Normal 64 2 4 4" xfId="5564" xr:uid="{00000000-0005-0000-0000-0000BC150000}"/>
    <cellStyle name="Normal 64 2 4 4 2" xfId="15616" xr:uid="{00000000-0005-0000-0000-0000003D0000}"/>
    <cellStyle name="Normal 64 2 4 4 2 3" xfId="30714" xr:uid="{00000000-0005-0000-0000-0000FA770000}"/>
    <cellStyle name="Normal 64 2 4 4 3" xfId="10596" xr:uid="{00000000-0005-0000-0000-000064290000}"/>
    <cellStyle name="Normal 64 2 4 4 3 3" xfId="25697" xr:uid="{00000000-0005-0000-0000-000061640000}"/>
    <cellStyle name="Normal 64 2 4 4 5" xfId="20684" xr:uid="{00000000-0005-0000-0000-0000CC500000}"/>
    <cellStyle name="Normal 64 2 4 5" xfId="12274" xr:uid="{00000000-0005-0000-0000-0000F22F0000}"/>
    <cellStyle name="Normal 64 2 4 5 3" xfId="27372" xr:uid="{00000000-0005-0000-0000-0000EC6A0000}"/>
    <cellStyle name="Normal 64 2 4 6" xfId="7253" xr:uid="{00000000-0005-0000-0000-0000551C0000}"/>
    <cellStyle name="Normal 64 2 4 6 3" xfId="22355" xr:uid="{00000000-0005-0000-0000-000053570000}"/>
    <cellStyle name="Normal 64 2 4 8" xfId="17342" xr:uid="{00000000-0005-0000-0000-0000BE430000}"/>
    <cellStyle name="Normal 64 2 5" xfId="2600" xr:uid="{00000000-0005-0000-0000-0000280A0000}"/>
    <cellStyle name="Normal 64 2 5 2" xfId="4290" xr:uid="{00000000-0005-0000-0000-0000C2100000}"/>
    <cellStyle name="Normal 64 2 5 2 2" xfId="14363" xr:uid="{00000000-0005-0000-0000-00001B380000}"/>
    <cellStyle name="Normal 64 2 5 2 2 3" xfId="29461" xr:uid="{00000000-0005-0000-0000-000015730000}"/>
    <cellStyle name="Normal 64 2 5 2 3" xfId="9343" xr:uid="{00000000-0005-0000-0000-00007F240000}"/>
    <cellStyle name="Normal 64 2 5 2 3 3" xfId="24444" xr:uid="{00000000-0005-0000-0000-00007C5F0000}"/>
    <cellStyle name="Normal 64 2 5 2 5" xfId="19431" xr:uid="{00000000-0005-0000-0000-0000E74B0000}"/>
    <cellStyle name="Normal 64 2 5 3" xfId="5982" xr:uid="{00000000-0005-0000-0000-00005E170000}"/>
    <cellStyle name="Normal 64 2 5 3 2" xfId="16034" xr:uid="{00000000-0005-0000-0000-0000A23E0000}"/>
    <cellStyle name="Normal 64 2 5 3 3" xfId="11014" xr:uid="{00000000-0005-0000-0000-0000062B0000}"/>
    <cellStyle name="Normal 64 2 5 3 3 3" xfId="26115" xr:uid="{00000000-0005-0000-0000-000003660000}"/>
    <cellStyle name="Normal 64 2 5 3 5" xfId="21102" xr:uid="{00000000-0005-0000-0000-00006E520000}"/>
    <cellStyle name="Normal 64 2 5 4" xfId="12692" xr:uid="{00000000-0005-0000-0000-000094310000}"/>
    <cellStyle name="Normal 64 2 5 4 3" xfId="27790" xr:uid="{00000000-0005-0000-0000-00008E6C0000}"/>
    <cellStyle name="Normal 64 2 5 5" xfId="7671" xr:uid="{00000000-0005-0000-0000-0000F71D0000}"/>
    <cellStyle name="Normal 64 2 5 5 3" xfId="22773" xr:uid="{00000000-0005-0000-0000-0000F5580000}"/>
    <cellStyle name="Normal 64 2 5 7" xfId="17760" xr:uid="{00000000-0005-0000-0000-000060450000}"/>
    <cellStyle name="Normal 64 2 6" xfId="3453" xr:uid="{00000000-0005-0000-0000-00007D0D0000}"/>
    <cellStyle name="Normal 64 2 6 2" xfId="13527" xr:uid="{00000000-0005-0000-0000-0000D7340000}"/>
    <cellStyle name="Normal 64 2 6 2 3" xfId="28625" xr:uid="{00000000-0005-0000-0000-0000D16F0000}"/>
    <cellStyle name="Normal 64 2 6 3" xfId="8507" xr:uid="{00000000-0005-0000-0000-00003B210000}"/>
    <cellStyle name="Normal 64 2 6 3 3" xfId="23608" xr:uid="{00000000-0005-0000-0000-0000385C0000}"/>
    <cellStyle name="Normal 64 2 6 5" xfId="18595" xr:uid="{00000000-0005-0000-0000-0000A3480000}"/>
    <cellStyle name="Normal 64 2 7" xfId="5146" xr:uid="{00000000-0005-0000-0000-00001A140000}"/>
    <cellStyle name="Normal 64 2 7 2" xfId="15198" xr:uid="{00000000-0005-0000-0000-00005E3B0000}"/>
    <cellStyle name="Normal 64 2 7 2 3" xfId="30296" xr:uid="{00000000-0005-0000-0000-000058760000}"/>
    <cellStyle name="Normal 64 2 7 3" xfId="10178" xr:uid="{00000000-0005-0000-0000-0000C2270000}"/>
    <cellStyle name="Normal 64 2 7 3 3" xfId="25279" xr:uid="{00000000-0005-0000-0000-0000BF620000}"/>
    <cellStyle name="Normal 64 2 7 5" xfId="20266" xr:uid="{00000000-0005-0000-0000-00002A4F0000}"/>
    <cellStyle name="Normal 64 2 8" xfId="11856" xr:uid="{00000000-0005-0000-0000-0000502E0000}"/>
    <cellStyle name="Normal 64 2 8 3" xfId="26954" xr:uid="{00000000-0005-0000-0000-00004A690000}"/>
    <cellStyle name="Normal 64 2 9" xfId="6835" xr:uid="{00000000-0005-0000-0000-0000B31A0000}"/>
    <cellStyle name="Normal 64 2 9 3" xfId="21937" xr:uid="{00000000-0005-0000-0000-0000B1550000}"/>
    <cellStyle name="Normal 64 3" xfId="1799" xr:uid="{00000000-0005-0000-0000-000007070000}"/>
    <cellStyle name="Normal 64 3 10" xfId="16976" xr:uid="{00000000-0005-0000-0000-000050420000}"/>
    <cellStyle name="Normal 64 3 2" xfId="2018" xr:uid="{00000000-0005-0000-0000-0000E2070000}"/>
    <cellStyle name="Normal 64 3 2 2" xfId="2439" xr:uid="{00000000-0005-0000-0000-000087090000}"/>
    <cellStyle name="Normal 64 3 2 2 2" xfId="3278" xr:uid="{00000000-0005-0000-0000-0000CE0C0000}"/>
    <cellStyle name="Normal 64 3 2 2 2 2" xfId="4968" xr:uid="{00000000-0005-0000-0000-000068130000}"/>
    <cellStyle name="Normal 64 3 2 2 2 2 2" xfId="15041" xr:uid="{00000000-0005-0000-0000-0000C13A0000}"/>
    <cellStyle name="Normal 64 3 2 2 2 2 2 3" xfId="30139" xr:uid="{00000000-0005-0000-0000-0000BB750000}"/>
    <cellStyle name="Normal 64 3 2 2 2 2 3" xfId="10021" xr:uid="{00000000-0005-0000-0000-000025270000}"/>
    <cellStyle name="Normal 64 3 2 2 2 2 3 3" xfId="25122" xr:uid="{00000000-0005-0000-0000-000022620000}"/>
    <cellStyle name="Normal 64 3 2 2 2 2 5" xfId="20109" xr:uid="{00000000-0005-0000-0000-00008D4E0000}"/>
    <cellStyle name="Normal 64 3 2 2 2 3" xfId="6660" xr:uid="{00000000-0005-0000-0000-0000041A0000}"/>
    <cellStyle name="Normal 64 3 2 2 2 3 2" xfId="16712" xr:uid="{00000000-0005-0000-0000-000048410000}"/>
    <cellStyle name="Normal 64 3 2 2 2 3 3" xfId="11692" xr:uid="{00000000-0005-0000-0000-0000AC2D0000}"/>
    <cellStyle name="Normal 64 3 2 2 2 3 3 3" xfId="26793" xr:uid="{00000000-0005-0000-0000-0000A9680000}"/>
    <cellStyle name="Normal 64 3 2 2 2 3 5" xfId="21780" xr:uid="{00000000-0005-0000-0000-000014550000}"/>
    <cellStyle name="Normal 64 3 2 2 2 4" xfId="13370" xr:uid="{00000000-0005-0000-0000-00003A340000}"/>
    <cellStyle name="Normal 64 3 2 2 2 4 3" xfId="28468" xr:uid="{00000000-0005-0000-0000-0000346F0000}"/>
    <cellStyle name="Normal 64 3 2 2 2 5" xfId="8349" xr:uid="{00000000-0005-0000-0000-00009D200000}"/>
    <cellStyle name="Normal 64 3 2 2 2 5 3" xfId="23451" xr:uid="{00000000-0005-0000-0000-00009B5B0000}"/>
    <cellStyle name="Normal 64 3 2 2 2 7" xfId="18438" xr:uid="{00000000-0005-0000-0000-000006480000}"/>
    <cellStyle name="Normal 64 3 2 2 3" xfId="4131" xr:uid="{00000000-0005-0000-0000-000023100000}"/>
    <cellStyle name="Normal 64 3 2 2 3 2" xfId="14205" xr:uid="{00000000-0005-0000-0000-00007D370000}"/>
    <cellStyle name="Normal 64 3 2 2 3 2 3" xfId="29303" xr:uid="{00000000-0005-0000-0000-000077720000}"/>
    <cellStyle name="Normal 64 3 2 2 3 3" xfId="9185" xr:uid="{00000000-0005-0000-0000-0000E1230000}"/>
    <cellStyle name="Normal 64 3 2 2 3 3 3" xfId="24286" xr:uid="{00000000-0005-0000-0000-0000DE5E0000}"/>
    <cellStyle name="Normal 64 3 2 2 3 5" xfId="19273" xr:uid="{00000000-0005-0000-0000-0000494B0000}"/>
    <cellStyle name="Normal 64 3 2 2 4" xfId="5824" xr:uid="{00000000-0005-0000-0000-0000C0160000}"/>
    <cellStyle name="Normal 64 3 2 2 4 2" xfId="15876" xr:uid="{00000000-0005-0000-0000-0000043E0000}"/>
    <cellStyle name="Normal 64 3 2 2 4 3" xfId="10856" xr:uid="{00000000-0005-0000-0000-0000682A0000}"/>
    <cellStyle name="Normal 64 3 2 2 4 3 3" xfId="25957" xr:uid="{00000000-0005-0000-0000-000065650000}"/>
    <cellStyle name="Normal 64 3 2 2 4 5" xfId="20944" xr:uid="{00000000-0005-0000-0000-0000D0510000}"/>
    <cellStyle name="Normal 64 3 2 2 5" xfId="12534" xr:uid="{00000000-0005-0000-0000-0000F6300000}"/>
    <cellStyle name="Normal 64 3 2 2 5 3" xfId="27632" xr:uid="{00000000-0005-0000-0000-0000F06B0000}"/>
    <cellStyle name="Normal 64 3 2 2 6" xfId="7513" xr:uid="{00000000-0005-0000-0000-0000591D0000}"/>
    <cellStyle name="Normal 64 3 2 2 6 3" xfId="22615" xr:uid="{00000000-0005-0000-0000-000057580000}"/>
    <cellStyle name="Normal 64 3 2 2 8" xfId="17602" xr:uid="{00000000-0005-0000-0000-0000C2440000}"/>
    <cellStyle name="Normal 64 3 2 3" xfId="2860" xr:uid="{00000000-0005-0000-0000-00002C0B0000}"/>
    <cellStyle name="Normal 64 3 2 3 2" xfId="4550" xr:uid="{00000000-0005-0000-0000-0000C6110000}"/>
    <cellStyle name="Normal 64 3 2 3 2 2" xfId="14623" xr:uid="{00000000-0005-0000-0000-00001F390000}"/>
    <cellStyle name="Normal 64 3 2 3 2 2 3" xfId="29721" xr:uid="{00000000-0005-0000-0000-000019740000}"/>
    <cellStyle name="Normal 64 3 2 3 2 3" xfId="9603" xr:uid="{00000000-0005-0000-0000-000083250000}"/>
    <cellStyle name="Normal 64 3 2 3 2 3 3" xfId="24704" xr:uid="{00000000-0005-0000-0000-000080600000}"/>
    <cellStyle name="Normal 64 3 2 3 2 5" xfId="19691" xr:uid="{00000000-0005-0000-0000-0000EB4C0000}"/>
    <cellStyle name="Normal 64 3 2 3 3" xfId="6242" xr:uid="{00000000-0005-0000-0000-000062180000}"/>
    <cellStyle name="Normal 64 3 2 3 3 2" xfId="16294" xr:uid="{00000000-0005-0000-0000-0000A63F0000}"/>
    <cellStyle name="Normal 64 3 2 3 3 3" xfId="11274" xr:uid="{00000000-0005-0000-0000-00000A2C0000}"/>
    <cellStyle name="Normal 64 3 2 3 3 3 3" xfId="26375" xr:uid="{00000000-0005-0000-0000-000007670000}"/>
    <cellStyle name="Normal 64 3 2 3 3 5" xfId="21362" xr:uid="{00000000-0005-0000-0000-000072530000}"/>
    <cellStyle name="Normal 64 3 2 3 4" xfId="12952" xr:uid="{00000000-0005-0000-0000-000098320000}"/>
    <cellStyle name="Normal 64 3 2 3 4 3" xfId="28050" xr:uid="{00000000-0005-0000-0000-0000926D0000}"/>
    <cellStyle name="Normal 64 3 2 3 5" xfId="7931" xr:uid="{00000000-0005-0000-0000-0000FB1E0000}"/>
    <cellStyle name="Normal 64 3 2 3 5 3" xfId="23033" xr:uid="{00000000-0005-0000-0000-0000F9590000}"/>
    <cellStyle name="Normal 64 3 2 3 7" xfId="18020" xr:uid="{00000000-0005-0000-0000-000064460000}"/>
    <cellStyle name="Normal 64 3 2 4" xfId="3713" xr:uid="{00000000-0005-0000-0000-0000810E0000}"/>
    <cellStyle name="Normal 64 3 2 4 2" xfId="13787" xr:uid="{00000000-0005-0000-0000-0000DB350000}"/>
    <cellStyle name="Normal 64 3 2 4 2 3" xfId="28885" xr:uid="{00000000-0005-0000-0000-0000D5700000}"/>
    <cellStyle name="Normal 64 3 2 4 3" xfId="8767" xr:uid="{00000000-0005-0000-0000-00003F220000}"/>
    <cellStyle name="Normal 64 3 2 4 3 3" xfId="23868" xr:uid="{00000000-0005-0000-0000-00003C5D0000}"/>
    <cellStyle name="Normal 64 3 2 4 5" xfId="18855" xr:uid="{00000000-0005-0000-0000-0000A7490000}"/>
    <cellStyle name="Normal 64 3 2 5" xfId="5406" xr:uid="{00000000-0005-0000-0000-00001E150000}"/>
    <cellStyle name="Normal 64 3 2 5 2" xfId="15458" xr:uid="{00000000-0005-0000-0000-0000623C0000}"/>
    <cellStyle name="Normal 64 3 2 5 2 3" xfId="30556" xr:uid="{00000000-0005-0000-0000-00005C770000}"/>
    <cellStyle name="Normal 64 3 2 5 3" xfId="10438" xr:uid="{00000000-0005-0000-0000-0000C6280000}"/>
    <cellStyle name="Normal 64 3 2 5 3 3" xfId="25539" xr:uid="{00000000-0005-0000-0000-0000C3630000}"/>
    <cellStyle name="Normal 64 3 2 5 5" xfId="20526" xr:uid="{00000000-0005-0000-0000-00002E500000}"/>
    <cellStyle name="Normal 64 3 2 6" xfId="12116" xr:uid="{00000000-0005-0000-0000-0000542F0000}"/>
    <cellStyle name="Normal 64 3 2 6 3" xfId="27214" xr:uid="{00000000-0005-0000-0000-00004E6A0000}"/>
    <cellStyle name="Normal 64 3 2 7" xfId="7095" xr:uid="{00000000-0005-0000-0000-0000B71B0000}"/>
    <cellStyle name="Normal 64 3 2 7 3" xfId="22197" xr:uid="{00000000-0005-0000-0000-0000B5560000}"/>
    <cellStyle name="Normal 64 3 2 9" xfId="17184" xr:uid="{00000000-0005-0000-0000-000020430000}"/>
    <cellStyle name="Normal 64 3 3" xfId="2231" xr:uid="{00000000-0005-0000-0000-0000B7080000}"/>
    <cellStyle name="Normal 64 3 3 2" xfId="3070" xr:uid="{00000000-0005-0000-0000-0000FE0B0000}"/>
    <cellStyle name="Normal 64 3 3 2 2" xfId="4760" xr:uid="{00000000-0005-0000-0000-000098120000}"/>
    <cellStyle name="Normal 64 3 3 2 2 2" xfId="14833" xr:uid="{00000000-0005-0000-0000-0000F1390000}"/>
    <cellStyle name="Normal 64 3 3 2 2 2 3" xfId="29931" xr:uid="{00000000-0005-0000-0000-0000EB740000}"/>
    <cellStyle name="Normal 64 3 3 2 2 3" xfId="9813" xr:uid="{00000000-0005-0000-0000-000055260000}"/>
    <cellStyle name="Normal 64 3 3 2 2 3 3" xfId="24914" xr:uid="{00000000-0005-0000-0000-000052610000}"/>
    <cellStyle name="Normal 64 3 3 2 2 5" xfId="19901" xr:uid="{00000000-0005-0000-0000-0000BD4D0000}"/>
    <cellStyle name="Normal 64 3 3 2 3" xfId="6452" xr:uid="{00000000-0005-0000-0000-000034190000}"/>
    <cellStyle name="Normal 64 3 3 2 3 2" xfId="16504" xr:uid="{00000000-0005-0000-0000-000078400000}"/>
    <cellStyle name="Normal 64 3 3 2 3 3" xfId="11484" xr:uid="{00000000-0005-0000-0000-0000DC2C0000}"/>
    <cellStyle name="Normal 64 3 3 2 3 3 3" xfId="26585" xr:uid="{00000000-0005-0000-0000-0000D9670000}"/>
    <cellStyle name="Normal 64 3 3 2 3 5" xfId="21572" xr:uid="{00000000-0005-0000-0000-000044540000}"/>
    <cellStyle name="Normal 64 3 3 2 4" xfId="13162" xr:uid="{00000000-0005-0000-0000-00006A330000}"/>
    <cellStyle name="Normal 64 3 3 2 4 3" xfId="28260" xr:uid="{00000000-0005-0000-0000-0000646E0000}"/>
    <cellStyle name="Normal 64 3 3 2 5" xfId="8141" xr:uid="{00000000-0005-0000-0000-0000CD1F0000}"/>
    <cellStyle name="Normal 64 3 3 2 5 3" xfId="23243" xr:uid="{00000000-0005-0000-0000-0000CB5A0000}"/>
    <cellStyle name="Normal 64 3 3 2 7" xfId="18230" xr:uid="{00000000-0005-0000-0000-000036470000}"/>
    <cellStyle name="Normal 64 3 3 3" xfId="3923" xr:uid="{00000000-0005-0000-0000-0000530F0000}"/>
    <cellStyle name="Normal 64 3 3 3 2" xfId="13997" xr:uid="{00000000-0005-0000-0000-0000AD360000}"/>
    <cellStyle name="Normal 64 3 3 3 2 3" xfId="29095" xr:uid="{00000000-0005-0000-0000-0000A7710000}"/>
    <cellStyle name="Normal 64 3 3 3 3" xfId="8977" xr:uid="{00000000-0005-0000-0000-000011230000}"/>
    <cellStyle name="Normal 64 3 3 3 3 3" xfId="24078" xr:uid="{00000000-0005-0000-0000-00000E5E0000}"/>
    <cellStyle name="Normal 64 3 3 3 5" xfId="19065" xr:uid="{00000000-0005-0000-0000-0000794A0000}"/>
    <cellStyle name="Normal 64 3 3 4" xfId="5616" xr:uid="{00000000-0005-0000-0000-0000F0150000}"/>
    <cellStyle name="Normal 64 3 3 4 2" xfId="15668" xr:uid="{00000000-0005-0000-0000-0000343D0000}"/>
    <cellStyle name="Normal 64 3 3 4 2 3" xfId="30766" xr:uid="{00000000-0005-0000-0000-00002E780000}"/>
    <cellStyle name="Normal 64 3 3 4 3" xfId="10648" xr:uid="{00000000-0005-0000-0000-000098290000}"/>
    <cellStyle name="Normal 64 3 3 4 3 3" xfId="25749" xr:uid="{00000000-0005-0000-0000-000095640000}"/>
    <cellStyle name="Normal 64 3 3 4 5" xfId="20736" xr:uid="{00000000-0005-0000-0000-000000510000}"/>
    <cellStyle name="Normal 64 3 3 5" xfId="12326" xr:uid="{00000000-0005-0000-0000-000026300000}"/>
    <cellStyle name="Normal 64 3 3 5 3" xfId="27424" xr:uid="{00000000-0005-0000-0000-0000206B0000}"/>
    <cellStyle name="Normal 64 3 3 6" xfId="7305" xr:uid="{00000000-0005-0000-0000-0000891C0000}"/>
    <cellStyle name="Normal 64 3 3 6 3" xfId="22407" xr:uid="{00000000-0005-0000-0000-000087570000}"/>
    <cellStyle name="Normal 64 3 3 8" xfId="17394" xr:uid="{00000000-0005-0000-0000-0000F2430000}"/>
    <cellStyle name="Normal 64 3 4" xfId="2652" xr:uid="{00000000-0005-0000-0000-00005C0A0000}"/>
    <cellStyle name="Normal 64 3 4 2" xfId="4342" xr:uid="{00000000-0005-0000-0000-0000F6100000}"/>
    <cellStyle name="Normal 64 3 4 2 2" xfId="14415" xr:uid="{00000000-0005-0000-0000-00004F380000}"/>
    <cellStyle name="Normal 64 3 4 2 2 3" xfId="29513" xr:uid="{00000000-0005-0000-0000-000049730000}"/>
    <cellStyle name="Normal 64 3 4 2 3" xfId="9395" xr:uid="{00000000-0005-0000-0000-0000B3240000}"/>
    <cellStyle name="Normal 64 3 4 2 3 3" xfId="24496" xr:uid="{00000000-0005-0000-0000-0000B05F0000}"/>
    <cellStyle name="Normal 64 3 4 2 5" xfId="19483" xr:uid="{00000000-0005-0000-0000-00001B4C0000}"/>
    <cellStyle name="Normal 64 3 4 3" xfId="6034" xr:uid="{00000000-0005-0000-0000-000092170000}"/>
    <cellStyle name="Normal 64 3 4 3 2" xfId="16086" xr:uid="{00000000-0005-0000-0000-0000D63E0000}"/>
    <cellStyle name="Normal 64 3 4 3 3" xfId="11066" xr:uid="{00000000-0005-0000-0000-00003A2B0000}"/>
    <cellStyle name="Normal 64 3 4 3 3 3" xfId="26167" xr:uid="{00000000-0005-0000-0000-000037660000}"/>
    <cellStyle name="Normal 64 3 4 3 5" xfId="21154" xr:uid="{00000000-0005-0000-0000-0000A2520000}"/>
    <cellStyle name="Normal 64 3 4 4" xfId="12744" xr:uid="{00000000-0005-0000-0000-0000C8310000}"/>
    <cellStyle name="Normal 64 3 4 4 3" xfId="27842" xr:uid="{00000000-0005-0000-0000-0000C26C0000}"/>
    <cellStyle name="Normal 64 3 4 5" xfId="7723" xr:uid="{00000000-0005-0000-0000-00002B1E0000}"/>
    <cellStyle name="Normal 64 3 4 5 3" xfId="22825" xr:uid="{00000000-0005-0000-0000-000029590000}"/>
    <cellStyle name="Normal 64 3 4 7" xfId="17812" xr:uid="{00000000-0005-0000-0000-000094450000}"/>
    <cellStyle name="Normal 64 3 5" xfId="3505" xr:uid="{00000000-0005-0000-0000-0000B10D0000}"/>
    <cellStyle name="Normal 64 3 5 2" xfId="13579" xr:uid="{00000000-0005-0000-0000-00000B350000}"/>
    <cellStyle name="Normal 64 3 5 2 3" xfId="28677" xr:uid="{00000000-0005-0000-0000-000005700000}"/>
    <cellStyle name="Normal 64 3 5 3" xfId="8559" xr:uid="{00000000-0005-0000-0000-00006F210000}"/>
    <cellStyle name="Normal 64 3 5 3 3" xfId="23660" xr:uid="{00000000-0005-0000-0000-00006C5C0000}"/>
    <cellStyle name="Normal 64 3 5 5" xfId="18647" xr:uid="{00000000-0005-0000-0000-0000D7480000}"/>
    <cellStyle name="Normal 64 3 6" xfId="5198" xr:uid="{00000000-0005-0000-0000-00004E140000}"/>
    <cellStyle name="Normal 64 3 6 2" xfId="15250" xr:uid="{00000000-0005-0000-0000-0000923B0000}"/>
    <cellStyle name="Normal 64 3 6 2 3" xfId="30348" xr:uid="{00000000-0005-0000-0000-00008C760000}"/>
    <cellStyle name="Normal 64 3 6 3" xfId="10230" xr:uid="{00000000-0005-0000-0000-0000F6270000}"/>
    <cellStyle name="Normal 64 3 6 3 3" xfId="25331" xr:uid="{00000000-0005-0000-0000-0000F3620000}"/>
    <cellStyle name="Normal 64 3 6 5" xfId="20318" xr:uid="{00000000-0005-0000-0000-00005E4F0000}"/>
    <cellStyle name="Normal 64 3 7" xfId="11908" xr:uid="{00000000-0005-0000-0000-0000842E0000}"/>
    <cellStyle name="Normal 64 3 7 3" xfId="27006" xr:uid="{00000000-0005-0000-0000-00007E690000}"/>
    <cellStyle name="Normal 64 3 8" xfId="6887" xr:uid="{00000000-0005-0000-0000-0000E71A0000}"/>
    <cellStyle name="Normal 64 3 8 3" xfId="21989" xr:uid="{00000000-0005-0000-0000-0000E5550000}"/>
    <cellStyle name="Normal 64 4" xfId="1912" xr:uid="{00000000-0005-0000-0000-000078070000}"/>
    <cellStyle name="Normal 64 4 2" xfId="2335" xr:uid="{00000000-0005-0000-0000-00001F090000}"/>
    <cellStyle name="Normal 64 4 2 2" xfId="3174" xr:uid="{00000000-0005-0000-0000-0000660C0000}"/>
    <cellStyle name="Normal 64 4 2 2 2" xfId="4864" xr:uid="{00000000-0005-0000-0000-000000130000}"/>
    <cellStyle name="Normal 64 4 2 2 2 2" xfId="14937" xr:uid="{00000000-0005-0000-0000-0000593A0000}"/>
    <cellStyle name="Normal 64 4 2 2 2 2 3" xfId="30035" xr:uid="{00000000-0005-0000-0000-000053750000}"/>
    <cellStyle name="Normal 64 4 2 2 2 3" xfId="9917" xr:uid="{00000000-0005-0000-0000-0000BD260000}"/>
    <cellStyle name="Normal 64 4 2 2 2 3 3" xfId="25018" xr:uid="{00000000-0005-0000-0000-0000BA610000}"/>
    <cellStyle name="Normal 64 4 2 2 2 5" xfId="20005" xr:uid="{00000000-0005-0000-0000-0000254E0000}"/>
    <cellStyle name="Normal 64 4 2 2 3" xfId="6556" xr:uid="{00000000-0005-0000-0000-00009C190000}"/>
    <cellStyle name="Normal 64 4 2 2 3 2" xfId="16608" xr:uid="{00000000-0005-0000-0000-0000E0400000}"/>
    <cellStyle name="Normal 64 4 2 2 3 3" xfId="11588" xr:uid="{00000000-0005-0000-0000-0000442D0000}"/>
    <cellStyle name="Normal 64 4 2 2 3 3 3" xfId="26689" xr:uid="{00000000-0005-0000-0000-000041680000}"/>
    <cellStyle name="Normal 64 4 2 2 3 5" xfId="21676" xr:uid="{00000000-0005-0000-0000-0000AC540000}"/>
    <cellStyle name="Normal 64 4 2 2 4" xfId="13266" xr:uid="{00000000-0005-0000-0000-0000D2330000}"/>
    <cellStyle name="Normal 64 4 2 2 4 3" xfId="28364" xr:uid="{00000000-0005-0000-0000-0000CC6E0000}"/>
    <cellStyle name="Normal 64 4 2 2 5" xfId="8245" xr:uid="{00000000-0005-0000-0000-000035200000}"/>
    <cellStyle name="Normal 64 4 2 2 5 3" xfId="23347" xr:uid="{00000000-0005-0000-0000-0000335B0000}"/>
    <cellStyle name="Normal 64 4 2 2 7" xfId="18334" xr:uid="{00000000-0005-0000-0000-00009E470000}"/>
    <cellStyle name="Normal 64 4 2 3" xfId="4027" xr:uid="{00000000-0005-0000-0000-0000BB0F0000}"/>
    <cellStyle name="Normal 64 4 2 3 2" xfId="14101" xr:uid="{00000000-0005-0000-0000-000015370000}"/>
    <cellStyle name="Normal 64 4 2 3 2 3" xfId="29199" xr:uid="{00000000-0005-0000-0000-00000F720000}"/>
    <cellStyle name="Normal 64 4 2 3 3" xfId="9081" xr:uid="{00000000-0005-0000-0000-000079230000}"/>
    <cellStyle name="Normal 64 4 2 3 3 3" xfId="24182" xr:uid="{00000000-0005-0000-0000-0000765E0000}"/>
    <cellStyle name="Normal 64 4 2 3 5" xfId="19169" xr:uid="{00000000-0005-0000-0000-0000E14A0000}"/>
    <cellStyle name="Normal 64 4 2 4" xfId="5720" xr:uid="{00000000-0005-0000-0000-000058160000}"/>
    <cellStyle name="Normal 64 4 2 4 2" xfId="15772" xr:uid="{00000000-0005-0000-0000-00009C3D0000}"/>
    <cellStyle name="Normal 64 4 2 4 2 3" xfId="30870" xr:uid="{00000000-0005-0000-0000-000096780000}"/>
    <cellStyle name="Normal 64 4 2 4 3" xfId="10752" xr:uid="{00000000-0005-0000-0000-0000002A0000}"/>
    <cellStyle name="Normal 64 4 2 4 3 3" xfId="25853" xr:uid="{00000000-0005-0000-0000-0000FD640000}"/>
    <cellStyle name="Normal 64 4 2 4 5" xfId="20840" xr:uid="{00000000-0005-0000-0000-000068510000}"/>
    <cellStyle name="Normal 64 4 2 5" xfId="12430" xr:uid="{00000000-0005-0000-0000-00008E300000}"/>
    <cellStyle name="Normal 64 4 2 5 3" xfId="27528" xr:uid="{00000000-0005-0000-0000-0000886B0000}"/>
    <cellStyle name="Normal 64 4 2 6" xfId="7409" xr:uid="{00000000-0005-0000-0000-0000F11C0000}"/>
    <cellStyle name="Normal 64 4 2 6 3" xfId="22511" xr:uid="{00000000-0005-0000-0000-0000EF570000}"/>
    <cellStyle name="Normal 64 4 2 8" xfId="17498" xr:uid="{00000000-0005-0000-0000-00005A440000}"/>
    <cellStyle name="Normal 64 4 3" xfId="2756" xr:uid="{00000000-0005-0000-0000-0000C40A0000}"/>
    <cellStyle name="Normal 64 4 3 2" xfId="4446" xr:uid="{00000000-0005-0000-0000-00005E110000}"/>
    <cellStyle name="Normal 64 4 3 2 2" xfId="14519" xr:uid="{00000000-0005-0000-0000-0000B7380000}"/>
    <cellStyle name="Normal 64 4 3 2 2 3" xfId="29617" xr:uid="{00000000-0005-0000-0000-0000B1730000}"/>
    <cellStyle name="Normal 64 4 3 2 3" xfId="9499" xr:uid="{00000000-0005-0000-0000-00001B250000}"/>
    <cellStyle name="Normal 64 4 3 2 3 3" xfId="24600" xr:uid="{00000000-0005-0000-0000-000018600000}"/>
    <cellStyle name="Normal 64 4 3 2 5" xfId="19587" xr:uid="{00000000-0005-0000-0000-0000834C0000}"/>
    <cellStyle name="Normal 64 4 3 3" xfId="6138" xr:uid="{00000000-0005-0000-0000-0000FA170000}"/>
    <cellStyle name="Normal 64 4 3 3 2" xfId="16190" xr:uid="{00000000-0005-0000-0000-00003E3F0000}"/>
    <cellStyle name="Normal 64 4 3 3 3" xfId="11170" xr:uid="{00000000-0005-0000-0000-0000A22B0000}"/>
    <cellStyle name="Normal 64 4 3 3 3 3" xfId="26271" xr:uid="{00000000-0005-0000-0000-00009F660000}"/>
    <cellStyle name="Normal 64 4 3 3 5" xfId="21258" xr:uid="{00000000-0005-0000-0000-00000A530000}"/>
    <cellStyle name="Normal 64 4 3 4" xfId="12848" xr:uid="{00000000-0005-0000-0000-000030320000}"/>
    <cellStyle name="Normal 64 4 3 4 3" xfId="27946" xr:uid="{00000000-0005-0000-0000-00002A6D0000}"/>
    <cellStyle name="Normal 64 4 3 5" xfId="7827" xr:uid="{00000000-0005-0000-0000-0000931E0000}"/>
    <cellStyle name="Normal 64 4 3 5 3" xfId="22929" xr:uid="{00000000-0005-0000-0000-000091590000}"/>
    <cellStyle name="Normal 64 4 3 7" xfId="17916" xr:uid="{00000000-0005-0000-0000-0000FC450000}"/>
    <cellStyle name="Normal 64 4 4" xfId="3609" xr:uid="{00000000-0005-0000-0000-0000190E0000}"/>
    <cellStyle name="Normal 64 4 4 2" xfId="13683" xr:uid="{00000000-0005-0000-0000-000073350000}"/>
    <cellStyle name="Normal 64 4 4 2 3" xfId="28781" xr:uid="{00000000-0005-0000-0000-00006D700000}"/>
    <cellStyle name="Normal 64 4 4 3" xfId="8663" xr:uid="{00000000-0005-0000-0000-0000D7210000}"/>
    <cellStyle name="Normal 64 4 4 3 3" xfId="23764" xr:uid="{00000000-0005-0000-0000-0000D45C0000}"/>
    <cellStyle name="Normal 64 4 4 5" xfId="18751" xr:uid="{00000000-0005-0000-0000-00003F490000}"/>
    <cellStyle name="Normal 64 4 5" xfId="5302" xr:uid="{00000000-0005-0000-0000-0000B6140000}"/>
    <cellStyle name="Normal 64 4 5 2" xfId="15354" xr:uid="{00000000-0005-0000-0000-0000FA3B0000}"/>
    <cellStyle name="Normal 64 4 5 2 3" xfId="30452" xr:uid="{00000000-0005-0000-0000-0000F4760000}"/>
    <cellStyle name="Normal 64 4 5 3" xfId="10334" xr:uid="{00000000-0005-0000-0000-00005E280000}"/>
    <cellStyle name="Normal 64 4 5 3 3" xfId="25435" xr:uid="{00000000-0005-0000-0000-00005B630000}"/>
    <cellStyle name="Normal 64 4 5 5" xfId="20422" xr:uid="{00000000-0005-0000-0000-0000C64F0000}"/>
    <cellStyle name="Normal 64 4 6" xfId="12012" xr:uid="{00000000-0005-0000-0000-0000EC2E0000}"/>
    <cellStyle name="Normal 64 4 6 3" xfId="27110" xr:uid="{00000000-0005-0000-0000-0000E6690000}"/>
    <cellStyle name="Normal 64 4 7" xfId="6991" xr:uid="{00000000-0005-0000-0000-00004F1B0000}"/>
    <cellStyle name="Normal 64 4 7 3" xfId="22093" xr:uid="{00000000-0005-0000-0000-00004D560000}"/>
    <cellStyle name="Normal 64 4 9" xfId="17080" xr:uid="{00000000-0005-0000-0000-0000B8420000}"/>
    <cellStyle name="Normal 64 5" xfId="2125" xr:uid="{00000000-0005-0000-0000-00004D080000}"/>
    <cellStyle name="Normal 64 5 2" xfId="2966" xr:uid="{00000000-0005-0000-0000-0000960B0000}"/>
    <cellStyle name="Normal 64 5 2 2" xfId="4656" xr:uid="{00000000-0005-0000-0000-000030120000}"/>
    <cellStyle name="Normal 64 5 2 2 2" xfId="14729" xr:uid="{00000000-0005-0000-0000-000089390000}"/>
    <cellStyle name="Normal 64 5 2 2 2 3" xfId="29827" xr:uid="{00000000-0005-0000-0000-000083740000}"/>
    <cellStyle name="Normal 64 5 2 2 3" xfId="9709" xr:uid="{00000000-0005-0000-0000-0000ED250000}"/>
    <cellStyle name="Normal 64 5 2 2 3 3" xfId="24810" xr:uid="{00000000-0005-0000-0000-0000EA600000}"/>
    <cellStyle name="Normal 64 5 2 2 5" xfId="19797" xr:uid="{00000000-0005-0000-0000-0000554D0000}"/>
    <cellStyle name="Normal 64 5 2 3" xfId="6348" xr:uid="{00000000-0005-0000-0000-0000CC180000}"/>
    <cellStyle name="Normal 64 5 2 3 2" xfId="16400" xr:uid="{00000000-0005-0000-0000-000010400000}"/>
    <cellStyle name="Normal 64 5 2 3 3" xfId="11380" xr:uid="{00000000-0005-0000-0000-0000742C0000}"/>
    <cellStyle name="Normal 64 5 2 3 3 3" xfId="26481" xr:uid="{00000000-0005-0000-0000-000071670000}"/>
    <cellStyle name="Normal 64 5 2 3 5" xfId="21468" xr:uid="{00000000-0005-0000-0000-0000DC530000}"/>
    <cellStyle name="Normal 64 5 2 4" xfId="13058" xr:uid="{00000000-0005-0000-0000-000002330000}"/>
    <cellStyle name="Normal 64 5 2 4 3" xfId="28156" xr:uid="{00000000-0005-0000-0000-0000FC6D0000}"/>
    <cellStyle name="Normal 64 5 2 5" xfId="8037" xr:uid="{00000000-0005-0000-0000-0000651F0000}"/>
    <cellStyle name="Normal 64 5 2 5 3" xfId="23139" xr:uid="{00000000-0005-0000-0000-0000635A0000}"/>
    <cellStyle name="Normal 64 5 2 7" xfId="18126" xr:uid="{00000000-0005-0000-0000-0000CE460000}"/>
    <cellStyle name="Normal 64 5 3" xfId="3819" xr:uid="{00000000-0005-0000-0000-0000EB0E0000}"/>
    <cellStyle name="Normal 64 5 3 2" xfId="13893" xr:uid="{00000000-0005-0000-0000-000045360000}"/>
    <cellStyle name="Normal 64 5 3 2 3" xfId="28991" xr:uid="{00000000-0005-0000-0000-00003F710000}"/>
    <cellStyle name="Normal 64 5 3 3" xfId="8873" xr:uid="{00000000-0005-0000-0000-0000A9220000}"/>
    <cellStyle name="Normal 64 5 3 3 3" xfId="23974" xr:uid="{00000000-0005-0000-0000-0000A65D0000}"/>
    <cellStyle name="Normal 64 5 3 5" xfId="18961" xr:uid="{00000000-0005-0000-0000-0000114A0000}"/>
    <cellStyle name="Normal 64 5 4" xfId="5512" xr:uid="{00000000-0005-0000-0000-000088150000}"/>
    <cellStyle name="Normal 64 5 4 2" xfId="15564" xr:uid="{00000000-0005-0000-0000-0000CC3C0000}"/>
    <cellStyle name="Normal 64 5 4 2 3" xfId="30662" xr:uid="{00000000-0005-0000-0000-0000C6770000}"/>
    <cellStyle name="Normal 64 5 4 3" xfId="10544" xr:uid="{00000000-0005-0000-0000-000030290000}"/>
    <cellStyle name="Normal 64 5 4 3 3" xfId="25645" xr:uid="{00000000-0005-0000-0000-00002D640000}"/>
    <cellStyle name="Normal 64 5 4 5" xfId="20632" xr:uid="{00000000-0005-0000-0000-000098500000}"/>
    <cellStyle name="Normal 64 5 5" xfId="12222" xr:uid="{00000000-0005-0000-0000-0000BE2F0000}"/>
    <cellStyle name="Normal 64 5 5 3" xfId="27320" xr:uid="{00000000-0005-0000-0000-0000B86A0000}"/>
    <cellStyle name="Normal 64 5 6" xfId="7201" xr:uid="{00000000-0005-0000-0000-0000211C0000}"/>
    <cellStyle name="Normal 64 5 6 3" xfId="22303" xr:uid="{00000000-0005-0000-0000-00001F570000}"/>
    <cellStyle name="Normal 64 5 8" xfId="17290" xr:uid="{00000000-0005-0000-0000-00008A430000}"/>
    <cellStyle name="Normal 64 6" xfId="2546" xr:uid="{00000000-0005-0000-0000-0000F2090000}"/>
    <cellStyle name="Normal 64 6 2" xfId="4238" xr:uid="{00000000-0005-0000-0000-00008E100000}"/>
    <cellStyle name="Normal 64 6 2 2" xfId="14311" xr:uid="{00000000-0005-0000-0000-0000E7370000}"/>
    <cellStyle name="Normal 64 6 2 2 3" xfId="29409" xr:uid="{00000000-0005-0000-0000-0000E1720000}"/>
    <cellStyle name="Normal 64 6 2 3" xfId="9291" xr:uid="{00000000-0005-0000-0000-00004B240000}"/>
    <cellStyle name="Normal 64 6 2 3 3" xfId="24392" xr:uid="{00000000-0005-0000-0000-0000485F0000}"/>
    <cellStyle name="Normal 64 6 2 5" xfId="19379" xr:uid="{00000000-0005-0000-0000-0000B34B0000}"/>
    <cellStyle name="Normal 64 6 3" xfId="5930" xr:uid="{00000000-0005-0000-0000-00002A170000}"/>
    <cellStyle name="Normal 64 6 3 2" xfId="15982" xr:uid="{00000000-0005-0000-0000-00006E3E0000}"/>
    <cellStyle name="Normal 64 6 3 3" xfId="10962" xr:uid="{00000000-0005-0000-0000-0000D22A0000}"/>
    <cellStyle name="Normal 64 6 3 3 3" xfId="26063" xr:uid="{00000000-0005-0000-0000-0000CF650000}"/>
    <cellStyle name="Normal 64 6 3 5" xfId="21050" xr:uid="{00000000-0005-0000-0000-00003A520000}"/>
    <cellStyle name="Normal 64 6 4" xfId="12640" xr:uid="{00000000-0005-0000-0000-000060310000}"/>
    <cellStyle name="Normal 64 6 4 3" xfId="27738" xr:uid="{00000000-0005-0000-0000-00005A6C0000}"/>
    <cellStyle name="Normal 64 6 5" xfId="7619" xr:uid="{00000000-0005-0000-0000-0000C31D0000}"/>
    <cellStyle name="Normal 64 6 5 3" xfId="22721" xr:uid="{00000000-0005-0000-0000-0000C1580000}"/>
    <cellStyle name="Normal 64 6 7" xfId="17708" xr:uid="{00000000-0005-0000-0000-00002C450000}"/>
    <cellStyle name="Normal 64 7" xfId="3398" xr:uid="{00000000-0005-0000-0000-0000460D0000}"/>
    <cellStyle name="Normal 64 7 2" xfId="13475" xr:uid="{00000000-0005-0000-0000-0000A3340000}"/>
    <cellStyle name="Normal 64 7 2 3" xfId="28573" xr:uid="{00000000-0005-0000-0000-00009D6F0000}"/>
    <cellStyle name="Normal 64 7 3" xfId="8455" xr:uid="{00000000-0005-0000-0000-000007210000}"/>
    <cellStyle name="Normal 64 7 3 3" xfId="23556" xr:uid="{00000000-0005-0000-0000-0000045C0000}"/>
    <cellStyle name="Normal 64 7 5" xfId="18543" xr:uid="{00000000-0005-0000-0000-00006F480000}"/>
    <cellStyle name="Normal 64 8" xfId="5092" xr:uid="{00000000-0005-0000-0000-0000E4130000}"/>
    <cellStyle name="Normal 64 8 2" xfId="15146" xr:uid="{00000000-0005-0000-0000-00002A3B0000}"/>
    <cellStyle name="Normal 64 8 2 3" xfId="30244" xr:uid="{00000000-0005-0000-0000-000024760000}"/>
    <cellStyle name="Normal 64 8 3" xfId="10126" xr:uid="{00000000-0005-0000-0000-00008E270000}"/>
    <cellStyle name="Normal 64 8 3 3" xfId="25227" xr:uid="{00000000-0005-0000-0000-00008B620000}"/>
    <cellStyle name="Normal 64 8 5" xfId="20214" xr:uid="{00000000-0005-0000-0000-0000F64E0000}"/>
    <cellStyle name="Normal 64 9" xfId="11802" xr:uid="{00000000-0005-0000-0000-00001A2E0000}"/>
    <cellStyle name="Normal 64 9 3" xfId="26902" xr:uid="{00000000-0005-0000-0000-000016690000}"/>
    <cellStyle name="Normal 65" xfId="1477" xr:uid="{00000000-0005-0000-0000-0000C5050000}"/>
    <cellStyle name="Normal 65 10" xfId="6782" xr:uid="{00000000-0005-0000-0000-00007E1A0000}"/>
    <cellStyle name="Normal 65 10 3" xfId="21886" xr:uid="{00000000-0005-0000-0000-00007E550000}"/>
    <cellStyle name="Normal 65 12" xfId="16871" xr:uid="{00000000-0005-0000-0000-0000E7410000}"/>
    <cellStyle name="Normal 65 2" xfId="1746" xr:uid="{00000000-0005-0000-0000-0000D2060000}"/>
    <cellStyle name="Normal 65 2 11" xfId="16925" xr:uid="{00000000-0005-0000-0000-00001D420000}"/>
    <cellStyle name="Normal 65 2 2" xfId="1854" xr:uid="{00000000-0005-0000-0000-00003E070000}"/>
    <cellStyle name="Normal 65 2 2 10" xfId="17029" xr:uid="{00000000-0005-0000-0000-000085420000}"/>
    <cellStyle name="Normal 65 2 2 2" xfId="2071" xr:uid="{00000000-0005-0000-0000-000017080000}"/>
    <cellStyle name="Normal 65 2 2 2 2" xfId="2492" xr:uid="{00000000-0005-0000-0000-0000BC090000}"/>
    <cellStyle name="Normal 65 2 2 2 2 2" xfId="3331" xr:uid="{00000000-0005-0000-0000-0000030D0000}"/>
    <cellStyle name="Normal 65 2 2 2 2 2 2" xfId="5021" xr:uid="{00000000-0005-0000-0000-00009D130000}"/>
    <cellStyle name="Normal 65 2 2 2 2 2 2 2" xfId="15094" xr:uid="{00000000-0005-0000-0000-0000F63A0000}"/>
    <cellStyle name="Normal 65 2 2 2 2 2 2 2 3" xfId="30192" xr:uid="{00000000-0005-0000-0000-0000F0750000}"/>
    <cellStyle name="Normal 65 2 2 2 2 2 2 3" xfId="10074" xr:uid="{00000000-0005-0000-0000-00005A270000}"/>
    <cellStyle name="Normal 65 2 2 2 2 2 2 3 3" xfId="25175" xr:uid="{00000000-0005-0000-0000-000057620000}"/>
    <cellStyle name="Normal 65 2 2 2 2 2 2 5" xfId="20162" xr:uid="{00000000-0005-0000-0000-0000C24E0000}"/>
    <cellStyle name="Normal 65 2 2 2 2 2 3" xfId="6713" xr:uid="{00000000-0005-0000-0000-0000391A0000}"/>
    <cellStyle name="Normal 65 2 2 2 2 2 3 2" xfId="16765" xr:uid="{00000000-0005-0000-0000-00007D410000}"/>
    <cellStyle name="Normal 65 2 2 2 2 2 3 3" xfId="11745" xr:uid="{00000000-0005-0000-0000-0000E12D0000}"/>
    <cellStyle name="Normal 65 2 2 2 2 2 3 3 3" xfId="26846" xr:uid="{00000000-0005-0000-0000-0000DE680000}"/>
    <cellStyle name="Normal 65 2 2 2 2 2 3 5" xfId="21833" xr:uid="{00000000-0005-0000-0000-000049550000}"/>
    <cellStyle name="Normal 65 2 2 2 2 2 4" xfId="13423" xr:uid="{00000000-0005-0000-0000-00006F340000}"/>
    <cellStyle name="Normal 65 2 2 2 2 2 4 3" xfId="28521" xr:uid="{00000000-0005-0000-0000-0000696F0000}"/>
    <cellStyle name="Normal 65 2 2 2 2 2 5" xfId="8402" xr:uid="{00000000-0005-0000-0000-0000D2200000}"/>
    <cellStyle name="Normal 65 2 2 2 2 2 5 3" xfId="23504" xr:uid="{00000000-0005-0000-0000-0000D05B0000}"/>
    <cellStyle name="Normal 65 2 2 2 2 2 7" xfId="18491" xr:uid="{00000000-0005-0000-0000-00003B480000}"/>
    <cellStyle name="Normal 65 2 2 2 2 3" xfId="4184" xr:uid="{00000000-0005-0000-0000-000058100000}"/>
    <cellStyle name="Normal 65 2 2 2 2 3 2" xfId="14258" xr:uid="{00000000-0005-0000-0000-0000B2370000}"/>
    <cellStyle name="Normal 65 2 2 2 2 3 2 3" xfId="29356" xr:uid="{00000000-0005-0000-0000-0000AC720000}"/>
    <cellStyle name="Normal 65 2 2 2 2 3 3" xfId="9238" xr:uid="{00000000-0005-0000-0000-000016240000}"/>
    <cellStyle name="Normal 65 2 2 2 2 3 3 3" xfId="24339" xr:uid="{00000000-0005-0000-0000-0000135F0000}"/>
    <cellStyle name="Normal 65 2 2 2 2 3 5" xfId="19326" xr:uid="{00000000-0005-0000-0000-00007E4B0000}"/>
    <cellStyle name="Normal 65 2 2 2 2 4" xfId="5877" xr:uid="{00000000-0005-0000-0000-0000F5160000}"/>
    <cellStyle name="Normal 65 2 2 2 2 4 2" xfId="15929" xr:uid="{00000000-0005-0000-0000-0000393E0000}"/>
    <cellStyle name="Normal 65 2 2 2 2 4 3" xfId="10909" xr:uid="{00000000-0005-0000-0000-00009D2A0000}"/>
    <cellStyle name="Normal 65 2 2 2 2 4 3 3" xfId="26010" xr:uid="{00000000-0005-0000-0000-00009A650000}"/>
    <cellStyle name="Normal 65 2 2 2 2 4 5" xfId="20997" xr:uid="{00000000-0005-0000-0000-000005520000}"/>
    <cellStyle name="Normal 65 2 2 2 2 5" xfId="12587" xr:uid="{00000000-0005-0000-0000-00002B310000}"/>
    <cellStyle name="Normal 65 2 2 2 2 5 3" xfId="27685" xr:uid="{00000000-0005-0000-0000-0000256C0000}"/>
    <cellStyle name="Normal 65 2 2 2 2 6" xfId="7566" xr:uid="{00000000-0005-0000-0000-00008E1D0000}"/>
    <cellStyle name="Normal 65 2 2 2 2 6 3" xfId="22668" xr:uid="{00000000-0005-0000-0000-00008C580000}"/>
    <cellStyle name="Normal 65 2 2 2 2 8" xfId="17655" xr:uid="{00000000-0005-0000-0000-0000F7440000}"/>
    <cellStyle name="Normal 65 2 2 2 3" xfId="2913" xr:uid="{00000000-0005-0000-0000-0000610B0000}"/>
    <cellStyle name="Normal 65 2 2 2 3 2" xfId="4603" xr:uid="{00000000-0005-0000-0000-0000FB110000}"/>
    <cellStyle name="Normal 65 2 2 2 3 2 2" xfId="14676" xr:uid="{00000000-0005-0000-0000-000054390000}"/>
    <cellStyle name="Normal 65 2 2 2 3 2 2 3" xfId="29774" xr:uid="{00000000-0005-0000-0000-00004E740000}"/>
    <cellStyle name="Normal 65 2 2 2 3 2 3" xfId="9656" xr:uid="{00000000-0005-0000-0000-0000B8250000}"/>
    <cellStyle name="Normal 65 2 2 2 3 2 3 3" xfId="24757" xr:uid="{00000000-0005-0000-0000-0000B5600000}"/>
    <cellStyle name="Normal 65 2 2 2 3 2 5" xfId="19744" xr:uid="{00000000-0005-0000-0000-0000204D0000}"/>
    <cellStyle name="Normal 65 2 2 2 3 3" xfId="6295" xr:uid="{00000000-0005-0000-0000-000097180000}"/>
    <cellStyle name="Normal 65 2 2 2 3 3 2" xfId="16347" xr:uid="{00000000-0005-0000-0000-0000DB3F0000}"/>
    <cellStyle name="Normal 65 2 2 2 3 3 3" xfId="11327" xr:uid="{00000000-0005-0000-0000-00003F2C0000}"/>
    <cellStyle name="Normal 65 2 2 2 3 3 3 3" xfId="26428" xr:uid="{00000000-0005-0000-0000-00003C670000}"/>
    <cellStyle name="Normal 65 2 2 2 3 3 5" xfId="21415" xr:uid="{00000000-0005-0000-0000-0000A7530000}"/>
    <cellStyle name="Normal 65 2 2 2 3 4" xfId="13005" xr:uid="{00000000-0005-0000-0000-0000CD320000}"/>
    <cellStyle name="Normal 65 2 2 2 3 4 3" xfId="28103" xr:uid="{00000000-0005-0000-0000-0000C76D0000}"/>
    <cellStyle name="Normal 65 2 2 2 3 5" xfId="7984" xr:uid="{00000000-0005-0000-0000-0000301F0000}"/>
    <cellStyle name="Normal 65 2 2 2 3 5 3" xfId="23086" xr:uid="{00000000-0005-0000-0000-00002E5A0000}"/>
    <cellStyle name="Normal 65 2 2 2 3 7" xfId="18073" xr:uid="{00000000-0005-0000-0000-000099460000}"/>
    <cellStyle name="Normal 65 2 2 2 4" xfId="3766" xr:uid="{00000000-0005-0000-0000-0000B60E0000}"/>
    <cellStyle name="Normal 65 2 2 2 4 2" xfId="13840" xr:uid="{00000000-0005-0000-0000-000010360000}"/>
    <cellStyle name="Normal 65 2 2 2 4 2 3" xfId="28938" xr:uid="{00000000-0005-0000-0000-00000A710000}"/>
    <cellStyle name="Normal 65 2 2 2 4 3" xfId="8820" xr:uid="{00000000-0005-0000-0000-000074220000}"/>
    <cellStyle name="Normal 65 2 2 2 4 3 3" xfId="23921" xr:uid="{00000000-0005-0000-0000-0000715D0000}"/>
    <cellStyle name="Normal 65 2 2 2 4 5" xfId="18908" xr:uid="{00000000-0005-0000-0000-0000DC490000}"/>
    <cellStyle name="Normal 65 2 2 2 5" xfId="5459" xr:uid="{00000000-0005-0000-0000-000053150000}"/>
    <cellStyle name="Normal 65 2 2 2 5 2" xfId="15511" xr:uid="{00000000-0005-0000-0000-0000973C0000}"/>
    <cellStyle name="Normal 65 2 2 2 5 2 3" xfId="30609" xr:uid="{00000000-0005-0000-0000-000091770000}"/>
    <cellStyle name="Normal 65 2 2 2 5 3" xfId="10491" xr:uid="{00000000-0005-0000-0000-0000FB280000}"/>
    <cellStyle name="Normal 65 2 2 2 5 3 3" xfId="25592" xr:uid="{00000000-0005-0000-0000-0000F8630000}"/>
    <cellStyle name="Normal 65 2 2 2 5 5" xfId="20579" xr:uid="{00000000-0005-0000-0000-000063500000}"/>
    <cellStyle name="Normal 65 2 2 2 6" xfId="12169" xr:uid="{00000000-0005-0000-0000-0000892F0000}"/>
    <cellStyle name="Normal 65 2 2 2 6 3" xfId="27267" xr:uid="{00000000-0005-0000-0000-0000836A0000}"/>
    <cellStyle name="Normal 65 2 2 2 7" xfId="7148" xr:uid="{00000000-0005-0000-0000-0000EC1B0000}"/>
    <cellStyle name="Normal 65 2 2 2 7 3" xfId="22250" xr:uid="{00000000-0005-0000-0000-0000EA560000}"/>
    <cellStyle name="Normal 65 2 2 2 9" xfId="17237" xr:uid="{00000000-0005-0000-0000-000055430000}"/>
    <cellStyle name="Normal 65 2 2 3" xfId="2284" xr:uid="{00000000-0005-0000-0000-0000EC080000}"/>
    <cellStyle name="Normal 65 2 2 3 2" xfId="3123" xr:uid="{00000000-0005-0000-0000-0000330C0000}"/>
    <cellStyle name="Normal 65 2 2 3 2 2" xfId="4813" xr:uid="{00000000-0005-0000-0000-0000CD120000}"/>
    <cellStyle name="Normal 65 2 2 3 2 2 2" xfId="14886" xr:uid="{00000000-0005-0000-0000-0000263A0000}"/>
    <cellStyle name="Normal 65 2 2 3 2 2 2 3" xfId="29984" xr:uid="{00000000-0005-0000-0000-000020750000}"/>
    <cellStyle name="Normal 65 2 2 3 2 2 3" xfId="9866" xr:uid="{00000000-0005-0000-0000-00008A260000}"/>
    <cellStyle name="Normal 65 2 2 3 2 2 3 3" xfId="24967" xr:uid="{00000000-0005-0000-0000-000087610000}"/>
    <cellStyle name="Normal 65 2 2 3 2 2 5" xfId="19954" xr:uid="{00000000-0005-0000-0000-0000F24D0000}"/>
    <cellStyle name="Normal 65 2 2 3 2 3" xfId="6505" xr:uid="{00000000-0005-0000-0000-000069190000}"/>
    <cellStyle name="Normal 65 2 2 3 2 3 2" xfId="16557" xr:uid="{00000000-0005-0000-0000-0000AD400000}"/>
    <cellStyle name="Normal 65 2 2 3 2 3 3" xfId="11537" xr:uid="{00000000-0005-0000-0000-0000112D0000}"/>
    <cellStyle name="Normal 65 2 2 3 2 3 3 3" xfId="26638" xr:uid="{00000000-0005-0000-0000-00000E680000}"/>
    <cellStyle name="Normal 65 2 2 3 2 3 5" xfId="21625" xr:uid="{00000000-0005-0000-0000-000079540000}"/>
    <cellStyle name="Normal 65 2 2 3 2 4" xfId="13215" xr:uid="{00000000-0005-0000-0000-00009F330000}"/>
    <cellStyle name="Normal 65 2 2 3 2 4 3" xfId="28313" xr:uid="{00000000-0005-0000-0000-0000996E0000}"/>
    <cellStyle name="Normal 65 2 2 3 2 5" xfId="8194" xr:uid="{00000000-0005-0000-0000-000002200000}"/>
    <cellStyle name="Normal 65 2 2 3 2 5 3" xfId="23296" xr:uid="{00000000-0005-0000-0000-0000005B0000}"/>
    <cellStyle name="Normal 65 2 2 3 2 7" xfId="18283" xr:uid="{00000000-0005-0000-0000-00006B470000}"/>
    <cellStyle name="Normal 65 2 2 3 3" xfId="3976" xr:uid="{00000000-0005-0000-0000-0000880F0000}"/>
    <cellStyle name="Normal 65 2 2 3 3 2" xfId="14050" xr:uid="{00000000-0005-0000-0000-0000E2360000}"/>
    <cellStyle name="Normal 65 2 2 3 3 2 3" xfId="29148" xr:uid="{00000000-0005-0000-0000-0000DC710000}"/>
    <cellStyle name="Normal 65 2 2 3 3 3" xfId="9030" xr:uid="{00000000-0005-0000-0000-000046230000}"/>
    <cellStyle name="Normal 65 2 2 3 3 3 3" xfId="24131" xr:uid="{00000000-0005-0000-0000-0000435E0000}"/>
    <cellStyle name="Normal 65 2 2 3 3 5" xfId="19118" xr:uid="{00000000-0005-0000-0000-0000AE4A0000}"/>
    <cellStyle name="Normal 65 2 2 3 4" xfId="5669" xr:uid="{00000000-0005-0000-0000-000025160000}"/>
    <cellStyle name="Normal 65 2 2 3 4 2" xfId="15721" xr:uid="{00000000-0005-0000-0000-0000693D0000}"/>
    <cellStyle name="Normal 65 2 2 3 4 2 3" xfId="30819" xr:uid="{00000000-0005-0000-0000-000063780000}"/>
    <cellStyle name="Normal 65 2 2 3 4 3" xfId="10701" xr:uid="{00000000-0005-0000-0000-0000CD290000}"/>
    <cellStyle name="Normal 65 2 2 3 4 3 3" xfId="25802" xr:uid="{00000000-0005-0000-0000-0000CA640000}"/>
    <cellStyle name="Normal 65 2 2 3 4 5" xfId="20789" xr:uid="{00000000-0005-0000-0000-000035510000}"/>
    <cellStyle name="Normal 65 2 2 3 5" xfId="12379" xr:uid="{00000000-0005-0000-0000-00005B300000}"/>
    <cellStyle name="Normal 65 2 2 3 5 3" xfId="27477" xr:uid="{00000000-0005-0000-0000-0000556B0000}"/>
    <cellStyle name="Normal 65 2 2 3 6" xfId="7358" xr:uid="{00000000-0005-0000-0000-0000BE1C0000}"/>
    <cellStyle name="Normal 65 2 2 3 6 3" xfId="22460" xr:uid="{00000000-0005-0000-0000-0000BC570000}"/>
    <cellStyle name="Normal 65 2 2 3 8" xfId="17447" xr:uid="{00000000-0005-0000-0000-000027440000}"/>
    <cellStyle name="Normal 65 2 2 4" xfId="2705" xr:uid="{00000000-0005-0000-0000-0000910A0000}"/>
    <cellStyle name="Normal 65 2 2 4 2" xfId="4395" xr:uid="{00000000-0005-0000-0000-00002B110000}"/>
    <cellStyle name="Normal 65 2 2 4 2 2" xfId="14468" xr:uid="{00000000-0005-0000-0000-000084380000}"/>
    <cellStyle name="Normal 65 2 2 4 2 2 3" xfId="29566" xr:uid="{00000000-0005-0000-0000-00007E730000}"/>
    <cellStyle name="Normal 65 2 2 4 2 3" xfId="9448" xr:uid="{00000000-0005-0000-0000-0000E8240000}"/>
    <cellStyle name="Normal 65 2 2 4 2 3 3" xfId="24549" xr:uid="{00000000-0005-0000-0000-0000E55F0000}"/>
    <cellStyle name="Normal 65 2 2 4 2 5" xfId="19536" xr:uid="{00000000-0005-0000-0000-0000504C0000}"/>
    <cellStyle name="Normal 65 2 2 4 3" xfId="6087" xr:uid="{00000000-0005-0000-0000-0000C7170000}"/>
    <cellStyle name="Normal 65 2 2 4 3 2" xfId="16139" xr:uid="{00000000-0005-0000-0000-00000B3F0000}"/>
    <cellStyle name="Normal 65 2 2 4 3 3" xfId="11119" xr:uid="{00000000-0005-0000-0000-00006F2B0000}"/>
    <cellStyle name="Normal 65 2 2 4 3 3 3" xfId="26220" xr:uid="{00000000-0005-0000-0000-00006C660000}"/>
    <cellStyle name="Normal 65 2 2 4 3 5" xfId="21207" xr:uid="{00000000-0005-0000-0000-0000D7520000}"/>
    <cellStyle name="Normal 65 2 2 4 4" xfId="12797" xr:uid="{00000000-0005-0000-0000-0000FD310000}"/>
    <cellStyle name="Normal 65 2 2 4 4 3" xfId="27895" xr:uid="{00000000-0005-0000-0000-0000F76C0000}"/>
    <cellStyle name="Normal 65 2 2 4 5" xfId="7776" xr:uid="{00000000-0005-0000-0000-0000601E0000}"/>
    <cellStyle name="Normal 65 2 2 4 5 3" xfId="22878" xr:uid="{00000000-0005-0000-0000-00005E590000}"/>
    <cellStyle name="Normal 65 2 2 4 7" xfId="17865" xr:uid="{00000000-0005-0000-0000-0000C9450000}"/>
    <cellStyle name="Normal 65 2 2 5" xfId="3558" xr:uid="{00000000-0005-0000-0000-0000E60D0000}"/>
    <cellStyle name="Normal 65 2 2 5 2" xfId="13632" xr:uid="{00000000-0005-0000-0000-000040350000}"/>
    <cellStyle name="Normal 65 2 2 5 2 3" xfId="28730" xr:uid="{00000000-0005-0000-0000-00003A700000}"/>
    <cellStyle name="Normal 65 2 2 5 3" xfId="8612" xr:uid="{00000000-0005-0000-0000-0000A4210000}"/>
    <cellStyle name="Normal 65 2 2 5 3 3" xfId="23713" xr:uid="{00000000-0005-0000-0000-0000A15C0000}"/>
    <cellStyle name="Normal 65 2 2 5 5" xfId="18700" xr:uid="{00000000-0005-0000-0000-00000C490000}"/>
    <cellStyle name="Normal 65 2 2 6" xfId="5251" xr:uid="{00000000-0005-0000-0000-000083140000}"/>
    <cellStyle name="Normal 65 2 2 6 2" xfId="15303" xr:uid="{00000000-0005-0000-0000-0000C73B0000}"/>
    <cellStyle name="Normal 65 2 2 6 2 3" xfId="30401" xr:uid="{00000000-0005-0000-0000-0000C1760000}"/>
    <cellStyle name="Normal 65 2 2 6 3" xfId="10283" xr:uid="{00000000-0005-0000-0000-00002B280000}"/>
    <cellStyle name="Normal 65 2 2 6 3 3" xfId="25384" xr:uid="{00000000-0005-0000-0000-000028630000}"/>
    <cellStyle name="Normal 65 2 2 6 5" xfId="20371" xr:uid="{00000000-0005-0000-0000-0000934F0000}"/>
    <cellStyle name="Normal 65 2 2 7" xfId="11961" xr:uid="{00000000-0005-0000-0000-0000B92E0000}"/>
    <cellStyle name="Normal 65 2 2 7 3" xfId="27059" xr:uid="{00000000-0005-0000-0000-0000B3690000}"/>
    <cellStyle name="Normal 65 2 2 8" xfId="6940" xr:uid="{00000000-0005-0000-0000-00001C1B0000}"/>
    <cellStyle name="Normal 65 2 2 8 3" xfId="22042" xr:uid="{00000000-0005-0000-0000-00001A560000}"/>
    <cellStyle name="Normal 65 2 3" xfId="1967" xr:uid="{00000000-0005-0000-0000-0000AF070000}"/>
    <cellStyle name="Normal 65 2 3 2" xfId="2388" xr:uid="{00000000-0005-0000-0000-000054090000}"/>
    <cellStyle name="Normal 65 2 3 2 2" xfId="3227" xr:uid="{00000000-0005-0000-0000-00009B0C0000}"/>
    <cellStyle name="Normal 65 2 3 2 2 2" xfId="4917" xr:uid="{00000000-0005-0000-0000-000035130000}"/>
    <cellStyle name="Normal 65 2 3 2 2 2 2" xfId="14990" xr:uid="{00000000-0005-0000-0000-00008E3A0000}"/>
    <cellStyle name="Normal 65 2 3 2 2 2 2 3" xfId="30088" xr:uid="{00000000-0005-0000-0000-000088750000}"/>
    <cellStyle name="Normal 65 2 3 2 2 2 3" xfId="9970" xr:uid="{00000000-0005-0000-0000-0000F2260000}"/>
    <cellStyle name="Normal 65 2 3 2 2 2 3 3" xfId="25071" xr:uid="{00000000-0005-0000-0000-0000EF610000}"/>
    <cellStyle name="Normal 65 2 3 2 2 2 5" xfId="20058" xr:uid="{00000000-0005-0000-0000-00005A4E0000}"/>
    <cellStyle name="Normal 65 2 3 2 2 3" xfId="6609" xr:uid="{00000000-0005-0000-0000-0000D1190000}"/>
    <cellStyle name="Normal 65 2 3 2 2 3 2" xfId="16661" xr:uid="{00000000-0005-0000-0000-000015410000}"/>
    <cellStyle name="Normal 65 2 3 2 2 3 3" xfId="11641" xr:uid="{00000000-0005-0000-0000-0000792D0000}"/>
    <cellStyle name="Normal 65 2 3 2 2 3 3 3" xfId="26742" xr:uid="{00000000-0005-0000-0000-000076680000}"/>
    <cellStyle name="Normal 65 2 3 2 2 3 5" xfId="21729" xr:uid="{00000000-0005-0000-0000-0000E1540000}"/>
    <cellStyle name="Normal 65 2 3 2 2 4" xfId="13319" xr:uid="{00000000-0005-0000-0000-000007340000}"/>
    <cellStyle name="Normal 65 2 3 2 2 4 3" xfId="28417" xr:uid="{00000000-0005-0000-0000-0000016F0000}"/>
    <cellStyle name="Normal 65 2 3 2 2 5" xfId="8298" xr:uid="{00000000-0005-0000-0000-00006A200000}"/>
    <cellStyle name="Normal 65 2 3 2 2 5 3" xfId="23400" xr:uid="{00000000-0005-0000-0000-0000685B0000}"/>
    <cellStyle name="Normal 65 2 3 2 2 7" xfId="18387" xr:uid="{00000000-0005-0000-0000-0000D3470000}"/>
    <cellStyle name="Normal 65 2 3 2 3" xfId="4080" xr:uid="{00000000-0005-0000-0000-0000F00F0000}"/>
    <cellStyle name="Normal 65 2 3 2 3 2" xfId="14154" xr:uid="{00000000-0005-0000-0000-00004A370000}"/>
    <cellStyle name="Normal 65 2 3 2 3 2 3" xfId="29252" xr:uid="{00000000-0005-0000-0000-000044720000}"/>
    <cellStyle name="Normal 65 2 3 2 3 3" xfId="9134" xr:uid="{00000000-0005-0000-0000-0000AE230000}"/>
    <cellStyle name="Normal 65 2 3 2 3 3 3" xfId="24235" xr:uid="{00000000-0005-0000-0000-0000AB5E0000}"/>
    <cellStyle name="Normal 65 2 3 2 3 5" xfId="19222" xr:uid="{00000000-0005-0000-0000-0000164B0000}"/>
    <cellStyle name="Normal 65 2 3 2 4" xfId="5773" xr:uid="{00000000-0005-0000-0000-00008D160000}"/>
    <cellStyle name="Normal 65 2 3 2 4 2" xfId="15825" xr:uid="{00000000-0005-0000-0000-0000D13D0000}"/>
    <cellStyle name="Normal 65 2 3 2 4 2 3" xfId="30923" xr:uid="{00000000-0005-0000-0000-0000CB780000}"/>
    <cellStyle name="Normal 65 2 3 2 4 3" xfId="10805" xr:uid="{00000000-0005-0000-0000-0000352A0000}"/>
    <cellStyle name="Normal 65 2 3 2 4 3 3" xfId="25906" xr:uid="{00000000-0005-0000-0000-000032650000}"/>
    <cellStyle name="Normal 65 2 3 2 4 5" xfId="20893" xr:uid="{00000000-0005-0000-0000-00009D510000}"/>
    <cellStyle name="Normal 65 2 3 2 5" xfId="12483" xr:uid="{00000000-0005-0000-0000-0000C3300000}"/>
    <cellStyle name="Normal 65 2 3 2 5 3" xfId="27581" xr:uid="{00000000-0005-0000-0000-0000BD6B0000}"/>
    <cellStyle name="Normal 65 2 3 2 6" xfId="7462" xr:uid="{00000000-0005-0000-0000-0000261D0000}"/>
    <cellStyle name="Normal 65 2 3 2 6 3" xfId="22564" xr:uid="{00000000-0005-0000-0000-000024580000}"/>
    <cellStyle name="Normal 65 2 3 2 8" xfId="17551" xr:uid="{00000000-0005-0000-0000-00008F440000}"/>
    <cellStyle name="Normal 65 2 3 3" xfId="2809" xr:uid="{00000000-0005-0000-0000-0000F90A0000}"/>
    <cellStyle name="Normal 65 2 3 3 2" xfId="4499" xr:uid="{00000000-0005-0000-0000-000093110000}"/>
    <cellStyle name="Normal 65 2 3 3 2 2" xfId="14572" xr:uid="{00000000-0005-0000-0000-0000EC380000}"/>
    <cellStyle name="Normal 65 2 3 3 2 2 3" xfId="29670" xr:uid="{00000000-0005-0000-0000-0000E6730000}"/>
    <cellStyle name="Normal 65 2 3 3 2 3" xfId="9552" xr:uid="{00000000-0005-0000-0000-000050250000}"/>
    <cellStyle name="Normal 65 2 3 3 2 3 3" xfId="24653" xr:uid="{00000000-0005-0000-0000-00004D600000}"/>
    <cellStyle name="Normal 65 2 3 3 2 5" xfId="19640" xr:uid="{00000000-0005-0000-0000-0000B84C0000}"/>
    <cellStyle name="Normal 65 2 3 3 3" xfId="6191" xr:uid="{00000000-0005-0000-0000-00002F180000}"/>
    <cellStyle name="Normal 65 2 3 3 3 2" xfId="16243" xr:uid="{00000000-0005-0000-0000-0000733F0000}"/>
    <cellStyle name="Normal 65 2 3 3 3 3" xfId="11223" xr:uid="{00000000-0005-0000-0000-0000D72B0000}"/>
    <cellStyle name="Normal 65 2 3 3 3 3 3" xfId="26324" xr:uid="{00000000-0005-0000-0000-0000D4660000}"/>
    <cellStyle name="Normal 65 2 3 3 3 5" xfId="21311" xr:uid="{00000000-0005-0000-0000-00003F530000}"/>
    <cellStyle name="Normal 65 2 3 3 4" xfId="12901" xr:uid="{00000000-0005-0000-0000-000065320000}"/>
    <cellStyle name="Normal 65 2 3 3 4 3" xfId="27999" xr:uid="{00000000-0005-0000-0000-00005F6D0000}"/>
    <cellStyle name="Normal 65 2 3 3 5" xfId="7880" xr:uid="{00000000-0005-0000-0000-0000C81E0000}"/>
    <cellStyle name="Normal 65 2 3 3 5 3" xfId="22982" xr:uid="{00000000-0005-0000-0000-0000C6590000}"/>
    <cellStyle name="Normal 65 2 3 3 7" xfId="17969" xr:uid="{00000000-0005-0000-0000-000031460000}"/>
    <cellStyle name="Normal 65 2 3 4" xfId="3662" xr:uid="{00000000-0005-0000-0000-00004E0E0000}"/>
    <cellStyle name="Normal 65 2 3 4 2" xfId="13736" xr:uid="{00000000-0005-0000-0000-0000A8350000}"/>
    <cellStyle name="Normal 65 2 3 4 2 3" xfId="28834" xr:uid="{00000000-0005-0000-0000-0000A2700000}"/>
    <cellStyle name="Normal 65 2 3 4 3" xfId="8716" xr:uid="{00000000-0005-0000-0000-00000C220000}"/>
    <cellStyle name="Normal 65 2 3 4 3 3" xfId="23817" xr:uid="{00000000-0005-0000-0000-0000095D0000}"/>
    <cellStyle name="Normal 65 2 3 4 5" xfId="18804" xr:uid="{00000000-0005-0000-0000-000074490000}"/>
    <cellStyle name="Normal 65 2 3 5" xfId="5355" xr:uid="{00000000-0005-0000-0000-0000EB140000}"/>
    <cellStyle name="Normal 65 2 3 5 2" xfId="15407" xr:uid="{00000000-0005-0000-0000-00002F3C0000}"/>
    <cellStyle name="Normal 65 2 3 5 2 3" xfId="30505" xr:uid="{00000000-0005-0000-0000-000029770000}"/>
    <cellStyle name="Normal 65 2 3 5 3" xfId="10387" xr:uid="{00000000-0005-0000-0000-000093280000}"/>
    <cellStyle name="Normal 65 2 3 5 3 3" xfId="25488" xr:uid="{00000000-0005-0000-0000-000090630000}"/>
    <cellStyle name="Normal 65 2 3 5 5" xfId="20475" xr:uid="{00000000-0005-0000-0000-0000FB4F0000}"/>
    <cellStyle name="Normal 65 2 3 6" xfId="12065" xr:uid="{00000000-0005-0000-0000-0000212F0000}"/>
    <cellStyle name="Normal 65 2 3 6 3" xfId="27163" xr:uid="{00000000-0005-0000-0000-00001B6A0000}"/>
    <cellStyle name="Normal 65 2 3 7" xfId="7044" xr:uid="{00000000-0005-0000-0000-0000841B0000}"/>
    <cellStyle name="Normal 65 2 3 7 3" xfId="22146" xr:uid="{00000000-0005-0000-0000-000082560000}"/>
    <cellStyle name="Normal 65 2 3 9" xfId="17133" xr:uid="{00000000-0005-0000-0000-0000ED420000}"/>
    <cellStyle name="Normal 65 2 4" xfId="2180" xr:uid="{00000000-0005-0000-0000-000084080000}"/>
    <cellStyle name="Normal 65 2 4 2" xfId="3019" xr:uid="{00000000-0005-0000-0000-0000CB0B0000}"/>
    <cellStyle name="Normal 65 2 4 2 2" xfId="4709" xr:uid="{00000000-0005-0000-0000-000065120000}"/>
    <cellStyle name="Normal 65 2 4 2 2 2" xfId="14782" xr:uid="{00000000-0005-0000-0000-0000BE390000}"/>
    <cellStyle name="Normal 65 2 4 2 2 2 3" xfId="29880" xr:uid="{00000000-0005-0000-0000-0000B8740000}"/>
    <cellStyle name="Normal 65 2 4 2 2 3" xfId="9762" xr:uid="{00000000-0005-0000-0000-000022260000}"/>
    <cellStyle name="Normal 65 2 4 2 2 3 3" xfId="24863" xr:uid="{00000000-0005-0000-0000-00001F610000}"/>
    <cellStyle name="Normal 65 2 4 2 2 5" xfId="19850" xr:uid="{00000000-0005-0000-0000-00008A4D0000}"/>
    <cellStyle name="Normal 65 2 4 2 3" xfId="6401" xr:uid="{00000000-0005-0000-0000-000001190000}"/>
    <cellStyle name="Normal 65 2 4 2 3 2" xfId="16453" xr:uid="{00000000-0005-0000-0000-000045400000}"/>
    <cellStyle name="Normal 65 2 4 2 3 3" xfId="11433" xr:uid="{00000000-0005-0000-0000-0000A92C0000}"/>
    <cellStyle name="Normal 65 2 4 2 3 3 3" xfId="26534" xr:uid="{00000000-0005-0000-0000-0000A6670000}"/>
    <cellStyle name="Normal 65 2 4 2 3 5" xfId="21521" xr:uid="{00000000-0005-0000-0000-000011540000}"/>
    <cellStyle name="Normal 65 2 4 2 4" xfId="13111" xr:uid="{00000000-0005-0000-0000-000037330000}"/>
    <cellStyle name="Normal 65 2 4 2 4 3" xfId="28209" xr:uid="{00000000-0005-0000-0000-0000316E0000}"/>
    <cellStyle name="Normal 65 2 4 2 5" xfId="8090" xr:uid="{00000000-0005-0000-0000-00009A1F0000}"/>
    <cellStyle name="Normal 65 2 4 2 5 3" xfId="23192" xr:uid="{00000000-0005-0000-0000-0000985A0000}"/>
    <cellStyle name="Normal 65 2 4 2 7" xfId="18179" xr:uid="{00000000-0005-0000-0000-000003470000}"/>
    <cellStyle name="Normal 65 2 4 3" xfId="3872" xr:uid="{00000000-0005-0000-0000-0000200F0000}"/>
    <cellStyle name="Normal 65 2 4 3 2" xfId="13946" xr:uid="{00000000-0005-0000-0000-00007A360000}"/>
    <cellStyle name="Normal 65 2 4 3 2 3" xfId="29044" xr:uid="{00000000-0005-0000-0000-000074710000}"/>
    <cellStyle name="Normal 65 2 4 3 3" xfId="8926" xr:uid="{00000000-0005-0000-0000-0000DE220000}"/>
    <cellStyle name="Normal 65 2 4 3 3 3" xfId="24027" xr:uid="{00000000-0005-0000-0000-0000DB5D0000}"/>
    <cellStyle name="Normal 65 2 4 3 5" xfId="19014" xr:uid="{00000000-0005-0000-0000-0000464A0000}"/>
    <cellStyle name="Normal 65 2 4 4" xfId="5565" xr:uid="{00000000-0005-0000-0000-0000BD150000}"/>
    <cellStyle name="Normal 65 2 4 4 2" xfId="15617" xr:uid="{00000000-0005-0000-0000-0000013D0000}"/>
    <cellStyle name="Normal 65 2 4 4 2 3" xfId="30715" xr:uid="{00000000-0005-0000-0000-0000FB770000}"/>
    <cellStyle name="Normal 65 2 4 4 3" xfId="10597" xr:uid="{00000000-0005-0000-0000-000065290000}"/>
    <cellStyle name="Normal 65 2 4 4 3 3" xfId="25698" xr:uid="{00000000-0005-0000-0000-000062640000}"/>
    <cellStyle name="Normal 65 2 4 4 5" xfId="20685" xr:uid="{00000000-0005-0000-0000-0000CD500000}"/>
    <cellStyle name="Normal 65 2 4 5" xfId="12275" xr:uid="{00000000-0005-0000-0000-0000F32F0000}"/>
    <cellStyle name="Normal 65 2 4 5 3" xfId="27373" xr:uid="{00000000-0005-0000-0000-0000ED6A0000}"/>
    <cellStyle name="Normal 65 2 4 6" xfId="7254" xr:uid="{00000000-0005-0000-0000-0000561C0000}"/>
    <cellStyle name="Normal 65 2 4 6 3" xfId="22356" xr:uid="{00000000-0005-0000-0000-000054570000}"/>
    <cellStyle name="Normal 65 2 4 8" xfId="17343" xr:uid="{00000000-0005-0000-0000-0000BF430000}"/>
    <cellStyle name="Normal 65 2 5" xfId="2601" xr:uid="{00000000-0005-0000-0000-0000290A0000}"/>
    <cellStyle name="Normal 65 2 5 2" xfId="4291" xr:uid="{00000000-0005-0000-0000-0000C3100000}"/>
    <cellStyle name="Normal 65 2 5 2 2" xfId="14364" xr:uid="{00000000-0005-0000-0000-00001C380000}"/>
    <cellStyle name="Normal 65 2 5 2 2 3" xfId="29462" xr:uid="{00000000-0005-0000-0000-000016730000}"/>
    <cellStyle name="Normal 65 2 5 2 3" xfId="9344" xr:uid="{00000000-0005-0000-0000-000080240000}"/>
    <cellStyle name="Normal 65 2 5 2 3 3" xfId="24445" xr:uid="{00000000-0005-0000-0000-00007D5F0000}"/>
    <cellStyle name="Normal 65 2 5 2 5" xfId="19432" xr:uid="{00000000-0005-0000-0000-0000E84B0000}"/>
    <cellStyle name="Normal 65 2 5 3" xfId="5983" xr:uid="{00000000-0005-0000-0000-00005F170000}"/>
    <cellStyle name="Normal 65 2 5 3 2" xfId="16035" xr:uid="{00000000-0005-0000-0000-0000A33E0000}"/>
    <cellStyle name="Normal 65 2 5 3 3" xfId="11015" xr:uid="{00000000-0005-0000-0000-0000072B0000}"/>
    <cellStyle name="Normal 65 2 5 3 3 3" xfId="26116" xr:uid="{00000000-0005-0000-0000-000004660000}"/>
    <cellStyle name="Normal 65 2 5 3 5" xfId="21103" xr:uid="{00000000-0005-0000-0000-00006F520000}"/>
    <cellStyle name="Normal 65 2 5 4" xfId="12693" xr:uid="{00000000-0005-0000-0000-000095310000}"/>
    <cellStyle name="Normal 65 2 5 4 3" xfId="27791" xr:uid="{00000000-0005-0000-0000-00008F6C0000}"/>
    <cellStyle name="Normal 65 2 5 5" xfId="7672" xr:uid="{00000000-0005-0000-0000-0000F81D0000}"/>
    <cellStyle name="Normal 65 2 5 5 3" xfId="22774" xr:uid="{00000000-0005-0000-0000-0000F6580000}"/>
    <cellStyle name="Normal 65 2 5 7" xfId="17761" xr:uid="{00000000-0005-0000-0000-000061450000}"/>
    <cellStyle name="Normal 65 2 6" xfId="3454" xr:uid="{00000000-0005-0000-0000-00007E0D0000}"/>
    <cellStyle name="Normal 65 2 6 2" xfId="13528" xr:uid="{00000000-0005-0000-0000-0000D8340000}"/>
    <cellStyle name="Normal 65 2 6 2 3" xfId="28626" xr:uid="{00000000-0005-0000-0000-0000D26F0000}"/>
    <cellStyle name="Normal 65 2 6 3" xfId="8508" xr:uid="{00000000-0005-0000-0000-00003C210000}"/>
    <cellStyle name="Normal 65 2 6 3 3" xfId="23609" xr:uid="{00000000-0005-0000-0000-0000395C0000}"/>
    <cellStyle name="Normal 65 2 6 5" xfId="18596" xr:uid="{00000000-0005-0000-0000-0000A4480000}"/>
    <cellStyle name="Normal 65 2 7" xfId="5147" xr:uid="{00000000-0005-0000-0000-00001B140000}"/>
    <cellStyle name="Normal 65 2 7 2" xfId="15199" xr:uid="{00000000-0005-0000-0000-00005F3B0000}"/>
    <cellStyle name="Normal 65 2 7 2 3" xfId="30297" xr:uid="{00000000-0005-0000-0000-000059760000}"/>
    <cellStyle name="Normal 65 2 7 3" xfId="10179" xr:uid="{00000000-0005-0000-0000-0000C3270000}"/>
    <cellStyle name="Normal 65 2 7 3 3" xfId="25280" xr:uid="{00000000-0005-0000-0000-0000C0620000}"/>
    <cellStyle name="Normal 65 2 7 5" xfId="20267" xr:uid="{00000000-0005-0000-0000-00002B4F0000}"/>
    <cellStyle name="Normal 65 2 8" xfId="11857" xr:uid="{00000000-0005-0000-0000-0000512E0000}"/>
    <cellStyle name="Normal 65 2 8 3" xfId="26955" xr:uid="{00000000-0005-0000-0000-00004B690000}"/>
    <cellStyle name="Normal 65 2 9" xfId="6836" xr:uid="{00000000-0005-0000-0000-0000B41A0000}"/>
    <cellStyle name="Normal 65 2 9 3" xfId="21938" xr:uid="{00000000-0005-0000-0000-0000B2550000}"/>
    <cellStyle name="Normal 65 3" xfId="1800" xr:uid="{00000000-0005-0000-0000-000008070000}"/>
    <cellStyle name="Normal 65 3 10" xfId="16977" xr:uid="{00000000-0005-0000-0000-000051420000}"/>
    <cellStyle name="Normal 65 3 2" xfId="2019" xr:uid="{00000000-0005-0000-0000-0000E3070000}"/>
    <cellStyle name="Normal 65 3 2 2" xfId="2440" xr:uid="{00000000-0005-0000-0000-000088090000}"/>
    <cellStyle name="Normal 65 3 2 2 2" xfId="3279" xr:uid="{00000000-0005-0000-0000-0000CF0C0000}"/>
    <cellStyle name="Normal 65 3 2 2 2 2" xfId="4969" xr:uid="{00000000-0005-0000-0000-000069130000}"/>
    <cellStyle name="Normal 65 3 2 2 2 2 2" xfId="15042" xr:uid="{00000000-0005-0000-0000-0000C23A0000}"/>
    <cellStyle name="Normal 65 3 2 2 2 2 2 3" xfId="30140" xr:uid="{00000000-0005-0000-0000-0000BC750000}"/>
    <cellStyle name="Normal 65 3 2 2 2 2 3" xfId="10022" xr:uid="{00000000-0005-0000-0000-000026270000}"/>
    <cellStyle name="Normal 65 3 2 2 2 2 3 3" xfId="25123" xr:uid="{00000000-0005-0000-0000-000023620000}"/>
    <cellStyle name="Normal 65 3 2 2 2 2 5" xfId="20110" xr:uid="{00000000-0005-0000-0000-00008E4E0000}"/>
    <cellStyle name="Normal 65 3 2 2 2 3" xfId="6661" xr:uid="{00000000-0005-0000-0000-0000051A0000}"/>
    <cellStyle name="Normal 65 3 2 2 2 3 2" xfId="16713" xr:uid="{00000000-0005-0000-0000-000049410000}"/>
    <cellStyle name="Normal 65 3 2 2 2 3 3" xfId="11693" xr:uid="{00000000-0005-0000-0000-0000AD2D0000}"/>
    <cellStyle name="Normal 65 3 2 2 2 3 3 3" xfId="26794" xr:uid="{00000000-0005-0000-0000-0000AA680000}"/>
    <cellStyle name="Normal 65 3 2 2 2 3 5" xfId="21781" xr:uid="{00000000-0005-0000-0000-000015550000}"/>
    <cellStyle name="Normal 65 3 2 2 2 4" xfId="13371" xr:uid="{00000000-0005-0000-0000-00003B340000}"/>
    <cellStyle name="Normal 65 3 2 2 2 4 3" xfId="28469" xr:uid="{00000000-0005-0000-0000-0000356F0000}"/>
    <cellStyle name="Normal 65 3 2 2 2 5" xfId="8350" xr:uid="{00000000-0005-0000-0000-00009E200000}"/>
    <cellStyle name="Normal 65 3 2 2 2 5 3" xfId="23452" xr:uid="{00000000-0005-0000-0000-00009C5B0000}"/>
    <cellStyle name="Normal 65 3 2 2 2 7" xfId="18439" xr:uid="{00000000-0005-0000-0000-000007480000}"/>
    <cellStyle name="Normal 65 3 2 2 3" xfId="4132" xr:uid="{00000000-0005-0000-0000-000024100000}"/>
    <cellStyle name="Normal 65 3 2 2 3 2" xfId="14206" xr:uid="{00000000-0005-0000-0000-00007E370000}"/>
    <cellStyle name="Normal 65 3 2 2 3 2 3" xfId="29304" xr:uid="{00000000-0005-0000-0000-000078720000}"/>
    <cellStyle name="Normal 65 3 2 2 3 3" xfId="9186" xr:uid="{00000000-0005-0000-0000-0000E2230000}"/>
    <cellStyle name="Normal 65 3 2 2 3 3 3" xfId="24287" xr:uid="{00000000-0005-0000-0000-0000DF5E0000}"/>
    <cellStyle name="Normal 65 3 2 2 3 5" xfId="19274" xr:uid="{00000000-0005-0000-0000-00004A4B0000}"/>
    <cellStyle name="Normal 65 3 2 2 4" xfId="5825" xr:uid="{00000000-0005-0000-0000-0000C1160000}"/>
    <cellStyle name="Normal 65 3 2 2 4 2" xfId="15877" xr:uid="{00000000-0005-0000-0000-0000053E0000}"/>
    <cellStyle name="Normal 65 3 2 2 4 3" xfId="10857" xr:uid="{00000000-0005-0000-0000-0000692A0000}"/>
    <cellStyle name="Normal 65 3 2 2 4 3 3" xfId="25958" xr:uid="{00000000-0005-0000-0000-000066650000}"/>
    <cellStyle name="Normal 65 3 2 2 4 5" xfId="20945" xr:uid="{00000000-0005-0000-0000-0000D1510000}"/>
    <cellStyle name="Normal 65 3 2 2 5" xfId="12535" xr:uid="{00000000-0005-0000-0000-0000F7300000}"/>
    <cellStyle name="Normal 65 3 2 2 5 3" xfId="27633" xr:uid="{00000000-0005-0000-0000-0000F16B0000}"/>
    <cellStyle name="Normal 65 3 2 2 6" xfId="7514" xr:uid="{00000000-0005-0000-0000-00005A1D0000}"/>
    <cellStyle name="Normal 65 3 2 2 6 3" xfId="22616" xr:uid="{00000000-0005-0000-0000-000058580000}"/>
    <cellStyle name="Normal 65 3 2 2 8" xfId="17603" xr:uid="{00000000-0005-0000-0000-0000C3440000}"/>
    <cellStyle name="Normal 65 3 2 3" xfId="2861" xr:uid="{00000000-0005-0000-0000-00002D0B0000}"/>
    <cellStyle name="Normal 65 3 2 3 2" xfId="4551" xr:uid="{00000000-0005-0000-0000-0000C7110000}"/>
    <cellStyle name="Normal 65 3 2 3 2 2" xfId="14624" xr:uid="{00000000-0005-0000-0000-000020390000}"/>
    <cellStyle name="Normal 65 3 2 3 2 2 3" xfId="29722" xr:uid="{00000000-0005-0000-0000-00001A740000}"/>
    <cellStyle name="Normal 65 3 2 3 2 3" xfId="9604" xr:uid="{00000000-0005-0000-0000-000084250000}"/>
    <cellStyle name="Normal 65 3 2 3 2 3 3" xfId="24705" xr:uid="{00000000-0005-0000-0000-000081600000}"/>
    <cellStyle name="Normal 65 3 2 3 2 5" xfId="19692" xr:uid="{00000000-0005-0000-0000-0000EC4C0000}"/>
    <cellStyle name="Normal 65 3 2 3 3" xfId="6243" xr:uid="{00000000-0005-0000-0000-000063180000}"/>
    <cellStyle name="Normal 65 3 2 3 3 2" xfId="16295" xr:uid="{00000000-0005-0000-0000-0000A73F0000}"/>
    <cellStyle name="Normal 65 3 2 3 3 3" xfId="11275" xr:uid="{00000000-0005-0000-0000-00000B2C0000}"/>
    <cellStyle name="Normal 65 3 2 3 3 3 3" xfId="26376" xr:uid="{00000000-0005-0000-0000-000008670000}"/>
    <cellStyle name="Normal 65 3 2 3 3 5" xfId="21363" xr:uid="{00000000-0005-0000-0000-000073530000}"/>
    <cellStyle name="Normal 65 3 2 3 4" xfId="12953" xr:uid="{00000000-0005-0000-0000-000099320000}"/>
    <cellStyle name="Normal 65 3 2 3 4 3" xfId="28051" xr:uid="{00000000-0005-0000-0000-0000936D0000}"/>
    <cellStyle name="Normal 65 3 2 3 5" xfId="7932" xr:uid="{00000000-0005-0000-0000-0000FC1E0000}"/>
    <cellStyle name="Normal 65 3 2 3 5 3" xfId="23034" xr:uid="{00000000-0005-0000-0000-0000FA590000}"/>
    <cellStyle name="Normal 65 3 2 3 7" xfId="18021" xr:uid="{00000000-0005-0000-0000-000065460000}"/>
    <cellStyle name="Normal 65 3 2 4" xfId="3714" xr:uid="{00000000-0005-0000-0000-0000820E0000}"/>
    <cellStyle name="Normal 65 3 2 4 2" xfId="13788" xr:uid="{00000000-0005-0000-0000-0000DC350000}"/>
    <cellStyle name="Normal 65 3 2 4 2 3" xfId="28886" xr:uid="{00000000-0005-0000-0000-0000D6700000}"/>
    <cellStyle name="Normal 65 3 2 4 3" xfId="8768" xr:uid="{00000000-0005-0000-0000-000040220000}"/>
    <cellStyle name="Normal 65 3 2 4 3 3" xfId="23869" xr:uid="{00000000-0005-0000-0000-00003D5D0000}"/>
    <cellStyle name="Normal 65 3 2 4 5" xfId="18856" xr:uid="{00000000-0005-0000-0000-0000A8490000}"/>
    <cellStyle name="Normal 65 3 2 5" xfId="5407" xr:uid="{00000000-0005-0000-0000-00001F150000}"/>
    <cellStyle name="Normal 65 3 2 5 2" xfId="15459" xr:uid="{00000000-0005-0000-0000-0000633C0000}"/>
    <cellStyle name="Normal 65 3 2 5 2 3" xfId="30557" xr:uid="{00000000-0005-0000-0000-00005D770000}"/>
    <cellStyle name="Normal 65 3 2 5 3" xfId="10439" xr:uid="{00000000-0005-0000-0000-0000C7280000}"/>
    <cellStyle name="Normal 65 3 2 5 3 3" xfId="25540" xr:uid="{00000000-0005-0000-0000-0000C4630000}"/>
    <cellStyle name="Normal 65 3 2 5 5" xfId="20527" xr:uid="{00000000-0005-0000-0000-00002F500000}"/>
    <cellStyle name="Normal 65 3 2 6" xfId="12117" xr:uid="{00000000-0005-0000-0000-0000552F0000}"/>
    <cellStyle name="Normal 65 3 2 6 3" xfId="27215" xr:uid="{00000000-0005-0000-0000-00004F6A0000}"/>
    <cellStyle name="Normal 65 3 2 7" xfId="7096" xr:uid="{00000000-0005-0000-0000-0000B81B0000}"/>
    <cellStyle name="Normal 65 3 2 7 3" xfId="22198" xr:uid="{00000000-0005-0000-0000-0000B6560000}"/>
    <cellStyle name="Normal 65 3 2 9" xfId="17185" xr:uid="{00000000-0005-0000-0000-000021430000}"/>
    <cellStyle name="Normal 65 3 3" xfId="2232" xr:uid="{00000000-0005-0000-0000-0000B8080000}"/>
    <cellStyle name="Normal 65 3 3 2" xfId="3071" xr:uid="{00000000-0005-0000-0000-0000FF0B0000}"/>
    <cellStyle name="Normal 65 3 3 2 2" xfId="4761" xr:uid="{00000000-0005-0000-0000-000099120000}"/>
    <cellStyle name="Normal 65 3 3 2 2 2" xfId="14834" xr:uid="{00000000-0005-0000-0000-0000F2390000}"/>
    <cellStyle name="Normal 65 3 3 2 2 2 3" xfId="29932" xr:uid="{00000000-0005-0000-0000-0000EC740000}"/>
    <cellStyle name="Normal 65 3 3 2 2 3" xfId="9814" xr:uid="{00000000-0005-0000-0000-000056260000}"/>
    <cellStyle name="Normal 65 3 3 2 2 3 3" xfId="24915" xr:uid="{00000000-0005-0000-0000-000053610000}"/>
    <cellStyle name="Normal 65 3 3 2 2 5" xfId="19902" xr:uid="{00000000-0005-0000-0000-0000BE4D0000}"/>
    <cellStyle name="Normal 65 3 3 2 3" xfId="6453" xr:uid="{00000000-0005-0000-0000-000035190000}"/>
    <cellStyle name="Normal 65 3 3 2 3 2" xfId="16505" xr:uid="{00000000-0005-0000-0000-000079400000}"/>
    <cellStyle name="Normal 65 3 3 2 3 3" xfId="11485" xr:uid="{00000000-0005-0000-0000-0000DD2C0000}"/>
    <cellStyle name="Normal 65 3 3 2 3 3 3" xfId="26586" xr:uid="{00000000-0005-0000-0000-0000DA670000}"/>
    <cellStyle name="Normal 65 3 3 2 3 5" xfId="21573" xr:uid="{00000000-0005-0000-0000-000045540000}"/>
    <cellStyle name="Normal 65 3 3 2 4" xfId="13163" xr:uid="{00000000-0005-0000-0000-00006B330000}"/>
    <cellStyle name="Normal 65 3 3 2 4 3" xfId="28261" xr:uid="{00000000-0005-0000-0000-0000656E0000}"/>
    <cellStyle name="Normal 65 3 3 2 5" xfId="8142" xr:uid="{00000000-0005-0000-0000-0000CE1F0000}"/>
    <cellStyle name="Normal 65 3 3 2 5 3" xfId="23244" xr:uid="{00000000-0005-0000-0000-0000CC5A0000}"/>
    <cellStyle name="Normal 65 3 3 2 7" xfId="18231" xr:uid="{00000000-0005-0000-0000-000037470000}"/>
    <cellStyle name="Normal 65 3 3 3" xfId="3924" xr:uid="{00000000-0005-0000-0000-0000540F0000}"/>
    <cellStyle name="Normal 65 3 3 3 2" xfId="13998" xr:uid="{00000000-0005-0000-0000-0000AE360000}"/>
    <cellStyle name="Normal 65 3 3 3 2 3" xfId="29096" xr:uid="{00000000-0005-0000-0000-0000A8710000}"/>
    <cellStyle name="Normal 65 3 3 3 3" xfId="8978" xr:uid="{00000000-0005-0000-0000-000012230000}"/>
    <cellStyle name="Normal 65 3 3 3 3 3" xfId="24079" xr:uid="{00000000-0005-0000-0000-00000F5E0000}"/>
    <cellStyle name="Normal 65 3 3 3 5" xfId="19066" xr:uid="{00000000-0005-0000-0000-00007A4A0000}"/>
    <cellStyle name="Normal 65 3 3 4" xfId="5617" xr:uid="{00000000-0005-0000-0000-0000F1150000}"/>
    <cellStyle name="Normal 65 3 3 4 2" xfId="15669" xr:uid="{00000000-0005-0000-0000-0000353D0000}"/>
    <cellStyle name="Normal 65 3 3 4 2 3" xfId="30767" xr:uid="{00000000-0005-0000-0000-00002F780000}"/>
    <cellStyle name="Normal 65 3 3 4 3" xfId="10649" xr:uid="{00000000-0005-0000-0000-000099290000}"/>
    <cellStyle name="Normal 65 3 3 4 3 3" xfId="25750" xr:uid="{00000000-0005-0000-0000-000096640000}"/>
    <cellStyle name="Normal 65 3 3 4 5" xfId="20737" xr:uid="{00000000-0005-0000-0000-000001510000}"/>
    <cellStyle name="Normal 65 3 3 5" xfId="12327" xr:uid="{00000000-0005-0000-0000-000027300000}"/>
    <cellStyle name="Normal 65 3 3 5 3" xfId="27425" xr:uid="{00000000-0005-0000-0000-0000216B0000}"/>
    <cellStyle name="Normal 65 3 3 6" xfId="7306" xr:uid="{00000000-0005-0000-0000-00008A1C0000}"/>
    <cellStyle name="Normal 65 3 3 6 3" xfId="22408" xr:uid="{00000000-0005-0000-0000-000088570000}"/>
    <cellStyle name="Normal 65 3 3 8" xfId="17395" xr:uid="{00000000-0005-0000-0000-0000F3430000}"/>
    <cellStyle name="Normal 65 3 4" xfId="2653" xr:uid="{00000000-0005-0000-0000-00005D0A0000}"/>
    <cellStyle name="Normal 65 3 4 2" xfId="4343" xr:uid="{00000000-0005-0000-0000-0000F7100000}"/>
    <cellStyle name="Normal 65 3 4 2 2" xfId="14416" xr:uid="{00000000-0005-0000-0000-000050380000}"/>
    <cellStyle name="Normal 65 3 4 2 2 3" xfId="29514" xr:uid="{00000000-0005-0000-0000-00004A730000}"/>
    <cellStyle name="Normal 65 3 4 2 3" xfId="9396" xr:uid="{00000000-0005-0000-0000-0000B4240000}"/>
    <cellStyle name="Normal 65 3 4 2 3 3" xfId="24497" xr:uid="{00000000-0005-0000-0000-0000B15F0000}"/>
    <cellStyle name="Normal 65 3 4 2 5" xfId="19484" xr:uid="{00000000-0005-0000-0000-00001C4C0000}"/>
    <cellStyle name="Normal 65 3 4 3" xfId="6035" xr:uid="{00000000-0005-0000-0000-000093170000}"/>
    <cellStyle name="Normal 65 3 4 3 2" xfId="16087" xr:uid="{00000000-0005-0000-0000-0000D73E0000}"/>
    <cellStyle name="Normal 65 3 4 3 3" xfId="11067" xr:uid="{00000000-0005-0000-0000-00003B2B0000}"/>
    <cellStyle name="Normal 65 3 4 3 3 3" xfId="26168" xr:uid="{00000000-0005-0000-0000-000038660000}"/>
    <cellStyle name="Normal 65 3 4 3 5" xfId="21155" xr:uid="{00000000-0005-0000-0000-0000A3520000}"/>
    <cellStyle name="Normal 65 3 4 4" xfId="12745" xr:uid="{00000000-0005-0000-0000-0000C9310000}"/>
    <cellStyle name="Normal 65 3 4 4 3" xfId="27843" xr:uid="{00000000-0005-0000-0000-0000C36C0000}"/>
    <cellStyle name="Normal 65 3 4 5" xfId="7724" xr:uid="{00000000-0005-0000-0000-00002C1E0000}"/>
    <cellStyle name="Normal 65 3 4 5 3" xfId="22826" xr:uid="{00000000-0005-0000-0000-00002A590000}"/>
    <cellStyle name="Normal 65 3 4 7" xfId="17813" xr:uid="{00000000-0005-0000-0000-000095450000}"/>
    <cellStyle name="Normal 65 3 5" xfId="3506" xr:uid="{00000000-0005-0000-0000-0000B20D0000}"/>
    <cellStyle name="Normal 65 3 5 2" xfId="13580" xr:uid="{00000000-0005-0000-0000-00000C350000}"/>
    <cellStyle name="Normal 65 3 5 2 3" xfId="28678" xr:uid="{00000000-0005-0000-0000-000006700000}"/>
    <cellStyle name="Normal 65 3 5 3" xfId="8560" xr:uid="{00000000-0005-0000-0000-000070210000}"/>
    <cellStyle name="Normal 65 3 5 3 3" xfId="23661" xr:uid="{00000000-0005-0000-0000-00006D5C0000}"/>
    <cellStyle name="Normal 65 3 5 5" xfId="18648" xr:uid="{00000000-0005-0000-0000-0000D8480000}"/>
    <cellStyle name="Normal 65 3 6" xfId="5199" xr:uid="{00000000-0005-0000-0000-00004F140000}"/>
    <cellStyle name="Normal 65 3 6 2" xfId="15251" xr:uid="{00000000-0005-0000-0000-0000933B0000}"/>
    <cellStyle name="Normal 65 3 6 2 3" xfId="30349" xr:uid="{00000000-0005-0000-0000-00008D760000}"/>
    <cellStyle name="Normal 65 3 6 3" xfId="10231" xr:uid="{00000000-0005-0000-0000-0000F7270000}"/>
    <cellStyle name="Normal 65 3 6 3 3" xfId="25332" xr:uid="{00000000-0005-0000-0000-0000F4620000}"/>
    <cellStyle name="Normal 65 3 6 5" xfId="20319" xr:uid="{00000000-0005-0000-0000-00005F4F0000}"/>
    <cellStyle name="Normal 65 3 7" xfId="11909" xr:uid="{00000000-0005-0000-0000-0000852E0000}"/>
    <cellStyle name="Normal 65 3 7 3" xfId="27007" xr:uid="{00000000-0005-0000-0000-00007F690000}"/>
    <cellStyle name="Normal 65 3 8" xfId="6888" xr:uid="{00000000-0005-0000-0000-0000E81A0000}"/>
    <cellStyle name="Normal 65 3 8 3" xfId="21990" xr:uid="{00000000-0005-0000-0000-0000E6550000}"/>
    <cellStyle name="Normal 65 4" xfId="1913" xr:uid="{00000000-0005-0000-0000-000079070000}"/>
    <cellStyle name="Normal 65 4 2" xfId="2336" xr:uid="{00000000-0005-0000-0000-000020090000}"/>
    <cellStyle name="Normal 65 4 2 2" xfId="3175" xr:uid="{00000000-0005-0000-0000-0000670C0000}"/>
    <cellStyle name="Normal 65 4 2 2 2" xfId="4865" xr:uid="{00000000-0005-0000-0000-000001130000}"/>
    <cellStyle name="Normal 65 4 2 2 2 2" xfId="14938" xr:uid="{00000000-0005-0000-0000-00005A3A0000}"/>
    <cellStyle name="Normal 65 4 2 2 2 2 3" xfId="30036" xr:uid="{00000000-0005-0000-0000-000054750000}"/>
    <cellStyle name="Normal 65 4 2 2 2 3" xfId="9918" xr:uid="{00000000-0005-0000-0000-0000BE260000}"/>
    <cellStyle name="Normal 65 4 2 2 2 3 3" xfId="25019" xr:uid="{00000000-0005-0000-0000-0000BB610000}"/>
    <cellStyle name="Normal 65 4 2 2 2 5" xfId="20006" xr:uid="{00000000-0005-0000-0000-0000264E0000}"/>
    <cellStyle name="Normal 65 4 2 2 3" xfId="6557" xr:uid="{00000000-0005-0000-0000-00009D190000}"/>
    <cellStyle name="Normal 65 4 2 2 3 2" xfId="16609" xr:uid="{00000000-0005-0000-0000-0000E1400000}"/>
    <cellStyle name="Normal 65 4 2 2 3 3" xfId="11589" xr:uid="{00000000-0005-0000-0000-0000452D0000}"/>
    <cellStyle name="Normal 65 4 2 2 3 3 3" xfId="26690" xr:uid="{00000000-0005-0000-0000-000042680000}"/>
    <cellStyle name="Normal 65 4 2 2 3 5" xfId="21677" xr:uid="{00000000-0005-0000-0000-0000AD540000}"/>
    <cellStyle name="Normal 65 4 2 2 4" xfId="13267" xr:uid="{00000000-0005-0000-0000-0000D3330000}"/>
    <cellStyle name="Normal 65 4 2 2 4 3" xfId="28365" xr:uid="{00000000-0005-0000-0000-0000CD6E0000}"/>
    <cellStyle name="Normal 65 4 2 2 5" xfId="8246" xr:uid="{00000000-0005-0000-0000-000036200000}"/>
    <cellStyle name="Normal 65 4 2 2 5 3" xfId="23348" xr:uid="{00000000-0005-0000-0000-0000345B0000}"/>
    <cellStyle name="Normal 65 4 2 2 7" xfId="18335" xr:uid="{00000000-0005-0000-0000-00009F470000}"/>
    <cellStyle name="Normal 65 4 2 3" xfId="4028" xr:uid="{00000000-0005-0000-0000-0000BC0F0000}"/>
    <cellStyle name="Normal 65 4 2 3 2" xfId="14102" xr:uid="{00000000-0005-0000-0000-000016370000}"/>
    <cellStyle name="Normal 65 4 2 3 2 3" xfId="29200" xr:uid="{00000000-0005-0000-0000-000010720000}"/>
    <cellStyle name="Normal 65 4 2 3 3" xfId="9082" xr:uid="{00000000-0005-0000-0000-00007A230000}"/>
    <cellStyle name="Normal 65 4 2 3 3 3" xfId="24183" xr:uid="{00000000-0005-0000-0000-0000775E0000}"/>
    <cellStyle name="Normal 65 4 2 3 5" xfId="19170" xr:uid="{00000000-0005-0000-0000-0000E24A0000}"/>
    <cellStyle name="Normal 65 4 2 4" xfId="5721" xr:uid="{00000000-0005-0000-0000-000059160000}"/>
    <cellStyle name="Normal 65 4 2 4 2" xfId="15773" xr:uid="{00000000-0005-0000-0000-00009D3D0000}"/>
    <cellStyle name="Normal 65 4 2 4 2 3" xfId="30871" xr:uid="{00000000-0005-0000-0000-000097780000}"/>
    <cellStyle name="Normal 65 4 2 4 3" xfId="10753" xr:uid="{00000000-0005-0000-0000-0000012A0000}"/>
    <cellStyle name="Normal 65 4 2 4 3 3" xfId="25854" xr:uid="{00000000-0005-0000-0000-0000FE640000}"/>
    <cellStyle name="Normal 65 4 2 4 5" xfId="20841" xr:uid="{00000000-0005-0000-0000-000069510000}"/>
    <cellStyle name="Normal 65 4 2 5" xfId="12431" xr:uid="{00000000-0005-0000-0000-00008F300000}"/>
    <cellStyle name="Normal 65 4 2 5 3" xfId="27529" xr:uid="{00000000-0005-0000-0000-0000896B0000}"/>
    <cellStyle name="Normal 65 4 2 6" xfId="7410" xr:uid="{00000000-0005-0000-0000-0000F21C0000}"/>
    <cellStyle name="Normal 65 4 2 6 3" xfId="22512" xr:uid="{00000000-0005-0000-0000-0000F0570000}"/>
    <cellStyle name="Normal 65 4 2 8" xfId="17499" xr:uid="{00000000-0005-0000-0000-00005B440000}"/>
    <cellStyle name="Normal 65 4 3" xfId="2757" xr:uid="{00000000-0005-0000-0000-0000C50A0000}"/>
    <cellStyle name="Normal 65 4 3 2" xfId="4447" xr:uid="{00000000-0005-0000-0000-00005F110000}"/>
    <cellStyle name="Normal 65 4 3 2 2" xfId="14520" xr:uid="{00000000-0005-0000-0000-0000B8380000}"/>
    <cellStyle name="Normal 65 4 3 2 2 3" xfId="29618" xr:uid="{00000000-0005-0000-0000-0000B2730000}"/>
    <cellStyle name="Normal 65 4 3 2 3" xfId="9500" xr:uid="{00000000-0005-0000-0000-00001C250000}"/>
    <cellStyle name="Normal 65 4 3 2 3 3" xfId="24601" xr:uid="{00000000-0005-0000-0000-000019600000}"/>
    <cellStyle name="Normal 65 4 3 2 5" xfId="19588" xr:uid="{00000000-0005-0000-0000-0000844C0000}"/>
    <cellStyle name="Normal 65 4 3 3" xfId="6139" xr:uid="{00000000-0005-0000-0000-0000FB170000}"/>
    <cellStyle name="Normal 65 4 3 3 2" xfId="16191" xr:uid="{00000000-0005-0000-0000-00003F3F0000}"/>
    <cellStyle name="Normal 65 4 3 3 3" xfId="11171" xr:uid="{00000000-0005-0000-0000-0000A32B0000}"/>
    <cellStyle name="Normal 65 4 3 3 3 3" xfId="26272" xr:uid="{00000000-0005-0000-0000-0000A0660000}"/>
    <cellStyle name="Normal 65 4 3 3 5" xfId="21259" xr:uid="{00000000-0005-0000-0000-00000B530000}"/>
    <cellStyle name="Normal 65 4 3 4" xfId="12849" xr:uid="{00000000-0005-0000-0000-000031320000}"/>
    <cellStyle name="Normal 65 4 3 4 3" xfId="27947" xr:uid="{00000000-0005-0000-0000-00002B6D0000}"/>
    <cellStyle name="Normal 65 4 3 5" xfId="7828" xr:uid="{00000000-0005-0000-0000-0000941E0000}"/>
    <cellStyle name="Normal 65 4 3 5 3" xfId="22930" xr:uid="{00000000-0005-0000-0000-000092590000}"/>
    <cellStyle name="Normal 65 4 3 7" xfId="17917" xr:uid="{00000000-0005-0000-0000-0000FD450000}"/>
    <cellStyle name="Normal 65 4 4" xfId="3610" xr:uid="{00000000-0005-0000-0000-00001A0E0000}"/>
    <cellStyle name="Normal 65 4 4 2" xfId="13684" xr:uid="{00000000-0005-0000-0000-000074350000}"/>
    <cellStyle name="Normal 65 4 4 2 3" xfId="28782" xr:uid="{00000000-0005-0000-0000-00006E700000}"/>
    <cellStyle name="Normal 65 4 4 3" xfId="8664" xr:uid="{00000000-0005-0000-0000-0000D8210000}"/>
    <cellStyle name="Normal 65 4 4 3 3" xfId="23765" xr:uid="{00000000-0005-0000-0000-0000D55C0000}"/>
    <cellStyle name="Normal 65 4 4 5" xfId="18752" xr:uid="{00000000-0005-0000-0000-000040490000}"/>
    <cellStyle name="Normal 65 4 5" xfId="5303" xr:uid="{00000000-0005-0000-0000-0000B7140000}"/>
    <cellStyle name="Normal 65 4 5 2" xfId="15355" xr:uid="{00000000-0005-0000-0000-0000FB3B0000}"/>
    <cellStyle name="Normal 65 4 5 2 3" xfId="30453" xr:uid="{00000000-0005-0000-0000-0000F5760000}"/>
    <cellStyle name="Normal 65 4 5 3" xfId="10335" xr:uid="{00000000-0005-0000-0000-00005F280000}"/>
    <cellStyle name="Normal 65 4 5 3 3" xfId="25436" xr:uid="{00000000-0005-0000-0000-00005C630000}"/>
    <cellStyle name="Normal 65 4 5 5" xfId="20423" xr:uid="{00000000-0005-0000-0000-0000C74F0000}"/>
    <cellStyle name="Normal 65 4 6" xfId="12013" xr:uid="{00000000-0005-0000-0000-0000ED2E0000}"/>
    <cellStyle name="Normal 65 4 6 3" xfId="27111" xr:uid="{00000000-0005-0000-0000-0000E7690000}"/>
    <cellStyle name="Normal 65 4 7" xfId="6992" xr:uid="{00000000-0005-0000-0000-0000501B0000}"/>
    <cellStyle name="Normal 65 4 7 3" xfId="22094" xr:uid="{00000000-0005-0000-0000-00004E560000}"/>
    <cellStyle name="Normal 65 4 9" xfId="17081" xr:uid="{00000000-0005-0000-0000-0000B9420000}"/>
    <cellStyle name="Normal 65 5" xfId="2126" xr:uid="{00000000-0005-0000-0000-00004E080000}"/>
    <cellStyle name="Normal 65 5 2" xfId="2967" xr:uid="{00000000-0005-0000-0000-0000970B0000}"/>
    <cellStyle name="Normal 65 5 2 2" xfId="4657" xr:uid="{00000000-0005-0000-0000-000031120000}"/>
    <cellStyle name="Normal 65 5 2 2 2" xfId="14730" xr:uid="{00000000-0005-0000-0000-00008A390000}"/>
    <cellStyle name="Normal 65 5 2 2 2 3" xfId="29828" xr:uid="{00000000-0005-0000-0000-000084740000}"/>
    <cellStyle name="Normal 65 5 2 2 3" xfId="9710" xr:uid="{00000000-0005-0000-0000-0000EE250000}"/>
    <cellStyle name="Normal 65 5 2 2 3 3" xfId="24811" xr:uid="{00000000-0005-0000-0000-0000EB600000}"/>
    <cellStyle name="Normal 65 5 2 2 5" xfId="19798" xr:uid="{00000000-0005-0000-0000-0000564D0000}"/>
    <cellStyle name="Normal 65 5 2 3" xfId="6349" xr:uid="{00000000-0005-0000-0000-0000CD180000}"/>
    <cellStyle name="Normal 65 5 2 3 2" xfId="16401" xr:uid="{00000000-0005-0000-0000-000011400000}"/>
    <cellStyle name="Normal 65 5 2 3 3" xfId="11381" xr:uid="{00000000-0005-0000-0000-0000752C0000}"/>
    <cellStyle name="Normal 65 5 2 3 3 3" xfId="26482" xr:uid="{00000000-0005-0000-0000-000072670000}"/>
    <cellStyle name="Normal 65 5 2 3 5" xfId="21469" xr:uid="{00000000-0005-0000-0000-0000DD530000}"/>
    <cellStyle name="Normal 65 5 2 4" xfId="13059" xr:uid="{00000000-0005-0000-0000-000003330000}"/>
    <cellStyle name="Normal 65 5 2 4 3" xfId="28157" xr:uid="{00000000-0005-0000-0000-0000FD6D0000}"/>
    <cellStyle name="Normal 65 5 2 5" xfId="8038" xr:uid="{00000000-0005-0000-0000-0000661F0000}"/>
    <cellStyle name="Normal 65 5 2 5 3" xfId="23140" xr:uid="{00000000-0005-0000-0000-0000645A0000}"/>
    <cellStyle name="Normal 65 5 2 7" xfId="18127" xr:uid="{00000000-0005-0000-0000-0000CF460000}"/>
    <cellStyle name="Normal 65 5 3" xfId="3820" xr:uid="{00000000-0005-0000-0000-0000EC0E0000}"/>
    <cellStyle name="Normal 65 5 3 2" xfId="13894" xr:uid="{00000000-0005-0000-0000-000046360000}"/>
    <cellStyle name="Normal 65 5 3 2 3" xfId="28992" xr:uid="{00000000-0005-0000-0000-000040710000}"/>
    <cellStyle name="Normal 65 5 3 3" xfId="8874" xr:uid="{00000000-0005-0000-0000-0000AA220000}"/>
    <cellStyle name="Normal 65 5 3 3 3" xfId="23975" xr:uid="{00000000-0005-0000-0000-0000A75D0000}"/>
    <cellStyle name="Normal 65 5 3 5" xfId="18962" xr:uid="{00000000-0005-0000-0000-0000124A0000}"/>
    <cellStyle name="Normal 65 5 4" xfId="5513" xr:uid="{00000000-0005-0000-0000-000089150000}"/>
    <cellStyle name="Normal 65 5 4 2" xfId="15565" xr:uid="{00000000-0005-0000-0000-0000CD3C0000}"/>
    <cellStyle name="Normal 65 5 4 2 3" xfId="30663" xr:uid="{00000000-0005-0000-0000-0000C7770000}"/>
    <cellStyle name="Normal 65 5 4 3" xfId="10545" xr:uid="{00000000-0005-0000-0000-000031290000}"/>
    <cellStyle name="Normal 65 5 4 3 3" xfId="25646" xr:uid="{00000000-0005-0000-0000-00002E640000}"/>
    <cellStyle name="Normal 65 5 4 5" xfId="20633" xr:uid="{00000000-0005-0000-0000-000099500000}"/>
    <cellStyle name="Normal 65 5 5" xfId="12223" xr:uid="{00000000-0005-0000-0000-0000BF2F0000}"/>
    <cellStyle name="Normal 65 5 5 3" xfId="27321" xr:uid="{00000000-0005-0000-0000-0000B96A0000}"/>
    <cellStyle name="Normal 65 5 6" xfId="7202" xr:uid="{00000000-0005-0000-0000-0000221C0000}"/>
    <cellStyle name="Normal 65 5 6 3" xfId="22304" xr:uid="{00000000-0005-0000-0000-000020570000}"/>
    <cellStyle name="Normal 65 5 8" xfId="17291" xr:uid="{00000000-0005-0000-0000-00008B430000}"/>
    <cellStyle name="Normal 65 6" xfId="2547" xr:uid="{00000000-0005-0000-0000-0000F3090000}"/>
    <cellStyle name="Normal 65 6 2" xfId="4239" xr:uid="{00000000-0005-0000-0000-00008F100000}"/>
    <cellStyle name="Normal 65 6 2 2" xfId="14312" xr:uid="{00000000-0005-0000-0000-0000E8370000}"/>
    <cellStyle name="Normal 65 6 2 2 3" xfId="29410" xr:uid="{00000000-0005-0000-0000-0000E2720000}"/>
    <cellStyle name="Normal 65 6 2 3" xfId="9292" xr:uid="{00000000-0005-0000-0000-00004C240000}"/>
    <cellStyle name="Normal 65 6 2 3 3" xfId="24393" xr:uid="{00000000-0005-0000-0000-0000495F0000}"/>
    <cellStyle name="Normal 65 6 2 5" xfId="19380" xr:uid="{00000000-0005-0000-0000-0000B44B0000}"/>
    <cellStyle name="Normal 65 6 3" xfId="5931" xr:uid="{00000000-0005-0000-0000-00002B170000}"/>
    <cellStyle name="Normal 65 6 3 2" xfId="15983" xr:uid="{00000000-0005-0000-0000-00006F3E0000}"/>
    <cellStyle name="Normal 65 6 3 3" xfId="10963" xr:uid="{00000000-0005-0000-0000-0000D32A0000}"/>
    <cellStyle name="Normal 65 6 3 3 3" xfId="26064" xr:uid="{00000000-0005-0000-0000-0000D0650000}"/>
    <cellStyle name="Normal 65 6 3 5" xfId="21051" xr:uid="{00000000-0005-0000-0000-00003B520000}"/>
    <cellStyle name="Normal 65 6 4" xfId="12641" xr:uid="{00000000-0005-0000-0000-000061310000}"/>
    <cellStyle name="Normal 65 6 4 3" xfId="27739" xr:uid="{00000000-0005-0000-0000-00005B6C0000}"/>
    <cellStyle name="Normal 65 6 5" xfId="7620" xr:uid="{00000000-0005-0000-0000-0000C41D0000}"/>
    <cellStyle name="Normal 65 6 5 3" xfId="22722" xr:uid="{00000000-0005-0000-0000-0000C2580000}"/>
    <cellStyle name="Normal 65 6 7" xfId="17709" xr:uid="{00000000-0005-0000-0000-00002D450000}"/>
    <cellStyle name="Normal 65 7" xfId="3399" xr:uid="{00000000-0005-0000-0000-0000470D0000}"/>
    <cellStyle name="Normal 65 7 2" xfId="13476" xr:uid="{00000000-0005-0000-0000-0000A4340000}"/>
    <cellStyle name="Normal 65 7 2 3" xfId="28574" xr:uid="{00000000-0005-0000-0000-00009E6F0000}"/>
    <cellStyle name="Normal 65 7 3" xfId="8456" xr:uid="{00000000-0005-0000-0000-000008210000}"/>
    <cellStyle name="Normal 65 7 3 3" xfId="23557" xr:uid="{00000000-0005-0000-0000-0000055C0000}"/>
    <cellStyle name="Normal 65 7 5" xfId="18544" xr:uid="{00000000-0005-0000-0000-000070480000}"/>
    <cellStyle name="Normal 65 8" xfId="5093" xr:uid="{00000000-0005-0000-0000-0000E5130000}"/>
    <cellStyle name="Normal 65 8 2" xfId="15147" xr:uid="{00000000-0005-0000-0000-00002B3B0000}"/>
    <cellStyle name="Normal 65 8 2 3" xfId="30245" xr:uid="{00000000-0005-0000-0000-000025760000}"/>
    <cellStyle name="Normal 65 8 3" xfId="10127" xr:uid="{00000000-0005-0000-0000-00008F270000}"/>
    <cellStyle name="Normal 65 8 3 3" xfId="25228" xr:uid="{00000000-0005-0000-0000-00008C620000}"/>
    <cellStyle name="Normal 65 8 5" xfId="20215" xr:uid="{00000000-0005-0000-0000-0000F74E0000}"/>
    <cellStyle name="Normal 65 9" xfId="11803" xr:uid="{00000000-0005-0000-0000-00001B2E0000}"/>
    <cellStyle name="Normal 65 9 3" xfId="26903" xr:uid="{00000000-0005-0000-0000-000017690000}"/>
    <cellStyle name="Normal 66" xfId="1478" xr:uid="{00000000-0005-0000-0000-0000C6050000}"/>
    <cellStyle name="Normal 66 10" xfId="6783" xr:uid="{00000000-0005-0000-0000-00007F1A0000}"/>
    <cellStyle name="Normal 66 10 3" xfId="21887" xr:uid="{00000000-0005-0000-0000-00007F550000}"/>
    <cellStyle name="Normal 66 12" xfId="16872" xr:uid="{00000000-0005-0000-0000-0000E8410000}"/>
    <cellStyle name="Normal 66 2" xfId="1747" xr:uid="{00000000-0005-0000-0000-0000D3060000}"/>
    <cellStyle name="Normal 66 2 11" xfId="16926" xr:uid="{00000000-0005-0000-0000-00001E420000}"/>
    <cellStyle name="Normal 66 2 2" xfId="1855" xr:uid="{00000000-0005-0000-0000-00003F070000}"/>
    <cellStyle name="Normal 66 2 2 10" xfId="17030" xr:uid="{00000000-0005-0000-0000-000086420000}"/>
    <cellStyle name="Normal 66 2 2 2" xfId="2072" xr:uid="{00000000-0005-0000-0000-000018080000}"/>
    <cellStyle name="Normal 66 2 2 2 2" xfId="2493" xr:uid="{00000000-0005-0000-0000-0000BD090000}"/>
    <cellStyle name="Normal 66 2 2 2 2 2" xfId="3332" xr:uid="{00000000-0005-0000-0000-0000040D0000}"/>
    <cellStyle name="Normal 66 2 2 2 2 2 2" xfId="5022" xr:uid="{00000000-0005-0000-0000-00009E130000}"/>
    <cellStyle name="Normal 66 2 2 2 2 2 2 2" xfId="15095" xr:uid="{00000000-0005-0000-0000-0000F73A0000}"/>
    <cellStyle name="Normal 66 2 2 2 2 2 2 2 3" xfId="30193" xr:uid="{00000000-0005-0000-0000-0000F1750000}"/>
    <cellStyle name="Normal 66 2 2 2 2 2 2 3" xfId="10075" xr:uid="{00000000-0005-0000-0000-00005B270000}"/>
    <cellStyle name="Normal 66 2 2 2 2 2 2 3 3" xfId="25176" xr:uid="{00000000-0005-0000-0000-000058620000}"/>
    <cellStyle name="Normal 66 2 2 2 2 2 2 5" xfId="20163" xr:uid="{00000000-0005-0000-0000-0000C34E0000}"/>
    <cellStyle name="Normal 66 2 2 2 2 2 3" xfId="6714" xr:uid="{00000000-0005-0000-0000-00003A1A0000}"/>
    <cellStyle name="Normal 66 2 2 2 2 2 3 2" xfId="16766" xr:uid="{00000000-0005-0000-0000-00007E410000}"/>
    <cellStyle name="Normal 66 2 2 2 2 2 3 3" xfId="11746" xr:uid="{00000000-0005-0000-0000-0000E22D0000}"/>
    <cellStyle name="Normal 66 2 2 2 2 2 3 3 3" xfId="26847" xr:uid="{00000000-0005-0000-0000-0000DF680000}"/>
    <cellStyle name="Normal 66 2 2 2 2 2 3 5" xfId="21834" xr:uid="{00000000-0005-0000-0000-00004A550000}"/>
    <cellStyle name="Normal 66 2 2 2 2 2 4" xfId="13424" xr:uid="{00000000-0005-0000-0000-000070340000}"/>
    <cellStyle name="Normal 66 2 2 2 2 2 4 3" xfId="28522" xr:uid="{00000000-0005-0000-0000-00006A6F0000}"/>
    <cellStyle name="Normal 66 2 2 2 2 2 5" xfId="8403" xr:uid="{00000000-0005-0000-0000-0000D3200000}"/>
    <cellStyle name="Normal 66 2 2 2 2 2 5 3" xfId="23505" xr:uid="{00000000-0005-0000-0000-0000D15B0000}"/>
    <cellStyle name="Normal 66 2 2 2 2 2 7" xfId="18492" xr:uid="{00000000-0005-0000-0000-00003C480000}"/>
    <cellStyle name="Normal 66 2 2 2 2 3" xfId="4185" xr:uid="{00000000-0005-0000-0000-000059100000}"/>
    <cellStyle name="Normal 66 2 2 2 2 3 2" xfId="14259" xr:uid="{00000000-0005-0000-0000-0000B3370000}"/>
    <cellStyle name="Normal 66 2 2 2 2 3 2 3" xfId="29357" xr:uid="{00000000-0005-0000-0000-0000AD720000}"/>
    <cellStyle name="Normal 66 2 2 2 2 3 3" xfId="9239" xr:uid="{00000000-0005-0000-0000-000017240000}"/>
    <cellStyle name="Normal 66 2 2 2 2 3 3 3" xfId="24340" xr:uid="{00000000-0005-0000-0000-0000145F0000}"/>
    <cellStyle name="Normal 66 2 2 2 2 3 5" xfId="19327" xr:uid="{00000000-0005-0000-0000-00007F4B0000}"/>
    <cellStyle name="Normal 66 2 2 2 2 4" xfId="5878" xr:uid="{00000000-0005-0000-0000-0000F6160000}"/>
    <cellStyle name="Normal 66 2 2 2 2 4 2" xfId="15930" xr:uid="{00000000-0005-0000-0000-00003A3E0000}"/>
    <cellStyle name="Normal 66 2 2 2 2 4 3" xfId="10910" xr:uid="{00000000-0005-0000-0000-00009E2A0000}"/>
    <cellStyle name="Normal 66 2 2 2 2 4 3 3" xfId="26011" xr:uid="{00000000-0005-0000-0000-00009B650000}"/>
    <cellStyle name="Normal 66 2 2 2 2 4 5" xfId="20998" xr:uid="{00000000-0005-0000-0000-000006520000}"/>
    <cellStyle name="Normal 66 2 2 2 2 5" xfId="12588" xr:uid="{00000000-0005-0000-0000-00002C310000}"/>
    <cellStyle name="Normal 66 2 2 2 2 5 3" xfId="27686" xr:uid="{00000000-0005-0000-0000-0000266C0000}"/>
    <cellStyle name="Normal 66 2 2 2 2 6" xfId="7567" xr:uid="{00000000-0005-0000-0000-00008F1D0000}"/>
    <cellStyle name="Normal 66 2 2 2 2 6 3" xfId="22669" xr:uid="{00000000-0005-0000-0000-00008D580000}"/>
    <cellStyle name="Normal 66 2 2 2 2 8" xfId="17656" xr:uid="{00000000-0005-0000-0000-0000F8440000}"/>
    <cellStyle name="Normal 66 2 2 2 3" xfId="2914" xr:uid="{00000000-0005-0000-0000-0000620B0000}"/>
    <cellStyle name="Normal 66 2 2 2 3 2" xfId="4604" xr:uid="{00000000-0005-0000-0000-0000FC110000}"/>
    <cellStyle name="Normal 66 2 2 2 3 2 2" xfId="14677" xr:uid="{00000000-0005-0000-0000-000055390000}"/>
    <cellStyle name="Normal 66 2 2 2 3 2 2 3" xfId="29775" xr:uid="{00000000-0005-0000-0000-00004F740000}"/>
    <cellStyle name="Normal 66 2 2 2 3 2 3" xfId="9657" xr:uid="{00000000-0005-0000-0000-0000B9250000}"/>
    <cellStyle name="Normal 66 2 2 2 3 2 3 3" xfId="24758" xr:uid="{00000000-0005-0000-0000-0000B6600000}"/>
    <cellStyle name="Normal 66 2 2 2 3 2 5" xfId="19745" xr:uid="{00000000-0005-0000-0000-0000214D0000}"/>
    <cellStyle name="Normal 66 2 2 2 3 3" xfId="6296" xr:uid="{00000000-0005-0000-0000-000098180000}"/>
    <cellStyle name="Normal 66 2 2 2 3 3 2" xfId="16348" xr:uid="{00000000-0005-0000-0000-0000DC3F0000}"/>
    <cellStyle name="Normal 66 2 2 2 3 3 3" xfId="11328" xr:uid="{00000000-0005-0000-0000-0000402C0000}"/>
    <cellStyle name="Normal 66 2 2 2 3 3 3 3" xfId="26429" xr:uid="{00000000-0005-0000-0000-00003D670000}"/>
    <cellStyle name="Normal 66 2 2 2 3 3 5" xfId="21416" xr:uid="{00000000-0005-0000-0000-0000A8530000}"/>
    <cellStyle name="Normal 66 2 2 2 3 4" xfId="13006" xr:uid="{00000000-0005-0000-0000-0000CE320000}"/>
    <cellStyle name="Normal 66 2 2 2 3 4 3" xfId="28104" xr:uid="{00000000-0005-0000-0000-0000C86D0000}"/>
    <cellStyle name="Normal 66 2 2 2 3 5" xfId="7985" xr:uid="{00000000-0005-0000-0000-0000311F0000}"/>
    <cellStyle name="Normal 66 2 2 2 3 5 3" xfId="23087" xr:uid="{00000000-0005-0000-0000-00002F5A0000}"/>
    <cellStyle name="Normal 66 2 2 2 3 7" xfId="18074" xr:uid="{00000000-0005-0000-0000-00009A460000}"/>
    <cellStyle name="Normal 66 2 2 2 4" xfId="3767" xr:uid="{00000000-0005-0000-0000-0000B70E0000}"/>
    <cellStyle name="Normal 66 2 2 2 4 2" xfId="13841" xr:uid="{00000000-0005-0000-0000-000011360000}"/>
    <cellStyle name="Normal 66 2 2 2 4 2 3" xfId="28939" xr:uid="{00000000-0005-0000-0000-00000B710000}"/>
    <cellStyle name="Normal 66 2 2 2 4 3" xfId="8821" xr:uid="{00000000-0005-0000-0000-000075220000}"/>
    <cellStyle name="Normal 66 2 2 2 4 3 3" xfId="23922" xr:uid="{00000000-0005-0000-0000-0000725D0000}"/>
    <cellStyle name="Normal 66 2 2 2 4 5" xfId="18909" xr:uid="{00000000-0005-0000-0000-0000DD490000}"/>
    <cellStyle name="Normal 66 2 2 2 5" xfId="5460" xr:uid="{00000000-0005-0000-0000-000054150000}"/>
    <cellStyle name="Normal 66 2 2 2 5 2" xfId="15512" xr:uid="{00000000-0005-0000-0000-0000983C0000}"/>
    <cellStyle name="Normal 66 2 2 2 5 2 3" xfId="30610" xr:uid="{00000000-0005-0000-0000-000092770000}"/>
    <cellStyle name="Normal 66 2 2 2 5 3" xfId="10492" xr:uid="{00000000-0005-0000-0000-0000FC280000}"/>
    <cellStyle name="Normal 66 2 2 2 5 3 3" xfId="25593" xr:uid="{00000000-0005-0000-0000-0000F9630000}"/>
    <cellStyle name="Normal 66 2 2 2 5 5" xfId="20580" xr:uid="{00000000-0005-0000-0000-000064500000}"/>
    <cellStyle name="Normal 66 2 2 2 6" xfId="12170" xr:uid="{00000000-0005-0000-0000-00008A2F0000}"/>
    <cellStyle name="Normal 66 2 2 2 6 3" xfId="27268" xr:uid="{00000000-0005-0000-0000-0000846A0000}"/>
    <cellStyle name="Normal 66 2 2 2 7" xfId="7149" xr:uid="{00000000-0005-0000-0000-0000ED1B0000}"/>
    <cellStyle name="Normal 66 2 2 2 7 3" xfId="22251" xr:uid="{00000000-0005-0000-0000-0000EB560000}"/>
    <cellStyle name="Normal 66 2 2 2 9" xfId="17238" xr:uid="{00000000-0005-0000-0000-000056430000}"/>
    <cellStyle name="Normal 66 2 2 3" xfId="2285" xr:uid="{00000000-0005-0000-0000-0000ED080000}"/>
    <cellStyle name="Normal 66 2 2 3 2" xfId="3124" xr:uid="{00000000-0005-0000-0000-0000340C0000}"/>
    <cellStyle name="Normal 66 2 2 3 2 2" xfId="4814" xr:uid="{00000000-0005-0000-0000-0000CE120000}"/>
    <cellStyle name="Normal 66 2 2 3 2 2 2" xfId="14887" xr:uid="{00000000-0005-0000-0000-0000273A0000}"/>
    <cellStyle name="Normal 66 2 2 3 2 2 2 3" xfId="29985" xr:uid="{00000000-0005-0000-0000-000021750000}"/>
    <cellStyle name="Normal 66 2 2 3 2 2 3" xfId="9867" xr:uid="{00000000-0005-0000-0000-00008B260000}"/>
    <cellStyle name="Normal 66 2 2 3 2 2 3 3" xfId="24968" xr:uid="{00000000-0005-0000-0000-000088610000}"/>
    <cellStyle name="Normal 66 2 2 3 2 2 5" xfId="19955" xr:uid="{00000000-0005-0000-0000-0000F34D0000}"/>
    <cellStyle name="Normal 66 2 2 3 2 3" xfId="6506" xr:uid="{00000000-0005-0000-0000-00006A190000}"/>
    <cellStyle name="Normal 66 2 2 3 2 3 2" xfId="16558" xr:uid="{00000000-0005-0000-0000-0000AE400000}"/>
    <cellStyle name="Normal 66 2 2 3 2 3 3" xfId="11538" xr:uid="{00000000-0005-0000-0000-0000122D0000}"/>
    <cellStyle name="Normal 66 2 2 3 2 3 3 3" xfId="26639" xr:uid="{00000000-0005-0000-0000-00000F680000}"/>
    <cellStyle name="Normal 66 2 2 3 2 3 5" xfId="21626" xr:uid="{00000000-0005-0000-0000-00007A540000}"/>
    <cellStyle name="Normal 66 2 2 3 2 4" xfId="13216" xr:uid="{00000000-0005-0000-0000-0000A0330000}"/>
    <cellStyle name="Normal 66 2 2 3 2 4 3" xfId="28314" xr:uid="{00000000-0005-0000-0000-00009A6E0000}"/>
    <cellStyle name="Normal 66 2 2 3 2 5" xfId="8195" xr:uid="{00000000-0005-0000-0000-000003200000}"/>
    <cellStyle name="Normal 66 2 2 3 2 5 3" xfId="23297" xr:uid="{00000000-0005-0000-0000-0000015B0000}"/>
    <cellStyle name="Normal 66 2 2 3 2 7" xfId="18284" xr:uid="{00000000-0005-0000-0000-00006C470000}"/>
    <cellStyle name="Normal 66 2 2 3 3" xfId="3977" xr:uid="{00000000-0005-0000-0000-0000890F0000}"/>
    <cellStyle name="Normal 66 2 2 3 3 2" xfId="14051" xr:uid="{00000000-0005-0000-0000-0000E3360000}"/>
    <cellStyle name="Normal 66 2 2 3 3 2 3" xfId="29149" xr:uid="{00000000-0005-0000-0000-0000DD710000}"/>
    <cellStyle name="Normal 66 2 2 3 3 3" xfId="9031" xr:uid="{00000000-0005-0000-0000-000047230000}"/>
    <cellStyle name="Normal 66 2 2 3 3 3 3" xfId="24132" xr:uid="{00000000-0005-0000-0000-0000445E0000}"/>
    <cellStyle name="Normal 66 2 2 3 3 5" xfId="19119" xr:uid="{00000000-0005-0000-0000-0000AF4A0000}"/>
    <cellStyle name="Normal 66 2 2 3 4" xfId="5670" xr:uid="{00000000-0005-0000-0000-000026160000}"/>
    <cellStyle name="Normal 66 2 2 3 4 2" xfId="15722" xr:uid="{00000000-0005-0000-0000-00006A3D0000}"/>
    <cellStyle name="Normal 66 2 2 3 4 2 3" xfId="30820" xr:uid="{00000000-0005-0000-0000-000064780000}"/>
    <cellStyle name="Normal 66 2 2 3 4 3" xfId="10702" xr:uid="{00000000-0005-0000-0000-0000CE290000}"/>
    <cellStyle name="Normal 66 2 2 3 4 3 3" xfId="25803" xr:uid="{00000000-0005-0000-0000-0000CB640000}"/>
    <cellStyle name="Normal 66 2 2 3 4 5" xfId="20790" xr:uid="{00000000-0005-0000-0000-000036510000}"/>
    <cellStyle name="Normal 66 2 2 3 5" xfId="12380" xr:uid="{00000000-0005-0000-0000-00005C300000}"/>
    <cellStyle name="Normal 66 2 2 3 5 3" xfId="27478" xr:uid="{00000000-0005-0000-0000-0000566B0000}"/>
    <cellStyle name="Normal 66 2 2 3 6" xfId="7359" xr:uid="{00000000-0005-0000-0000-0000BF1C0000}"/>
    <cellStyle name="Normal 66 2 2 3 6 3" xfId="22461" xr:uid="{00000000-0005-0000-0000-0000BD570000}"/>
    <cellStyle name="Normal 66 2 2 3 8" xfId="17448" xr:uid="{00000000-0005-0000-0000-000028440000}"/>
    <cellStyle name="Normal 66 2 2 4" xfId="2706" xr:uid="{00000000-0005-0000-0000-0000920A0000}"/>
    <cellStyle name="Normal 66 2 2 4 2" xfId="4396" xr:uid="{00000000-0005-0000-0000-00002C110000}"/>
    <cellStyle name="Normal 66 2 2 4 2 2" xfId="14469" xr:uid="{00000000-0005-0000-0000-000085380000}"/>
    <cellStyle name="Normal 66 2 2 4 2 2 3" xfId="29567" xr:uid="{00000000-0005-0000-0000-00007F730000}"/>
    <cellStyle name="Normal 66 2 2 4 2 3" xfId="9449" xr:uid="{00000000-0005-0000-0000-0000E9240000}"/>
    <cellStyle name="Normal 66 2 2 4 2 3 3" xfId="24550" xr:uid="{00000000-0005-0000-0000-0000E65F0000}"/>
    <cellStyle name="Normal 66 2 2 4 2 5" xfId="19537" xr:uid="{00000000-0005-0000-0000-0000514C0000}"/>
    <cellStyle name="Normal 66 2 2 4 3" xfId="6088" xr:uid="{00000000-0005-0000-0000-0000C8170000}"/>
    <cellStyle name="Normal 66 2 2 4 3 2" xfId="16140" xr:uid="{00000000-0005-0000-0000-00000C3F0000}"/>
    <cellStyle name="Normal 66 2 2 4 3 3" xfId="11120" xr:uid="{00000000-0005-0000-0000-0000702B0000}"/>
    <cellStyle name="Normal 66 2 2 4 3 3 3" xfId="26221" xr:uid="{00000000-0005-0000-0000-00006D660000}"/>
    <cellStyle name="Normal 66 2 2 4 3 5" xfId="21208" xr:uid="{00000000-0005-0000-0000-0000D8520000}"/>
    <cellStyle name="Normal 66 2 2 4 4" xfId="12798" xr:uid="{00000000-0005-0000-0000-0000FE310000}"/>
    <cellStyle name="Normal 66 2 2 4 4 3" xfId="27896" xr:uid="{00000000-0005-0000-0000-0000F86C0000}"/>
    <cellStyle name="Normal 66 2 2 4 5" xfId="7777" xr:uid="{00000000-0005-0000-0000-0000611E0000}"/>
    <cellStyle name="Normal 66 2 2 4 5 3" xfId="22879" xr:uid="{00000000-0005-0000-0000-00005F590000}"/>
    <cellStyle name="Normal 66 2 2 4 7" xfId="17866" xr:uid="{00000000-0005-0000-0000-0000CA450000}"/>
    <cellStyle name="Normal 66 2 2 5" xfId="3559" xr:uid="{00000000-0005-0000-0000-0000E70D0000}"/>
    <cellStyle name="Normal 66 2 2 5 2" xfId="13633" xr:uid="{00000000-0005-0000-0000-000041350000}"/>
    <cellStyle name="Normal 66 2 2 5 2 3" xfId="28731" xr:uid="{00000000-0005-0000-0000-00003B700000}"/>
    <cellStyle name="Normal 66 2 2 5 3" xfId="8613" xr:uid="{00000000-0005-0000-0000-0000A5210000}"/>
    <cellStyle name="Normal 66 2 2 5 3 3" xfId="23714" xr:uid="{00000000-0005-0000-0000-0000A25C0000}"/>
    <cellStyle name="Normal 66 2 2 5 5" xfId="18701" xr:uid="{00000000-0005-0000-0000-00000D490000}"/>
    <cellStyle name="Normal 66 2 2 6" xfId="5252" xr:uid="{00000000-0005-0000-0000-000084140000}"/>
    <cellStyle name="Normal 66 2 2 6 2" xfId="15304" xr:uid="{00000000-0005-0000-0000-0000C83B0000}"/>
    <cellStyle name="Normal 66 2 2 6 2 3" xfId="30402" xr:uid="{00000000-0005-0000-0000-0000C2760000}"/>
    <cellStyle name="Normal 66 2 2 6 3" xfId="10284" xr:uid="{00000000-0005-0000-0000-00002C280000}"/>
    <cellStyle name="Normal 66 2 2 6 3 3" xfId="25385" xr:uid="{00000000-0005-0000-0000-000029630000}"/>
    <cellStyle name="Normal 66 2 2 6 5" xfId="20372" xr:uid="{00000000-0005-0000-0000-0000944F0000}"/>
    <cellStyle name="Normal 66 2 2 7" xfId="11962" xr:uid="{00000000-0005-0000-0000-0000BA2E0000}"/>
    <cellStyle name="Normal 66 2 2 7 3" xfId="27060" xr:uid="{00000000-0005-0000-0000-0000B4690000}"/>
    <cellStyle name="Normal 66 2 2 8" xfId="6941" xr:uid="{00000000-0005-0000-0000-00001D1B0000}"/>
    <cellStyle name="Normal 66 2 2 8 3" xfId="22043" xr:uid="{00000000-0005-0000-0000-00001B560000}"/>
    <cellStyle name="Normal 66 2 3" xfId="1968" xr:uid="{00000000-0005-0000-0000-0000B0070000}"/>
    <cellStyle name="Normal 66 2 3 2" xfId="2389" xr:uid="{00000000-0005-0000-0000-000055090000}"/>
    <cellStyle name="Normal 66 2 3 2 2" xfId="3228" xr:uid="{00000000-0005-0000-0000-00009C0C0000}"/>
    <cellStyle name="Normal 66 2 3 2 2 2" xfId="4918" xr:uid="{00000000-0005-0000-0000-000036130000}"/>
    <cellStyle name="Normal 66 2 3 2 2 2 2" xfId="14991" xr:uid="{00000000-0005-0000-0000-00008F3A0000}"/>
    <cellStyle name="Normal 66 2 3 2 2 2 2 3" xfId="30089" xr:uid="{00000000-0005-0000-0000-000089750000}"/>
    <cellStyle name="Normal 66 2 3 2 2 2 3" xfId="9971" xr:uid="{00000000-0005-0000-0000-0000F3260000}"/>
    <cellStyle name="Normal 66 2 3 2 2 2 3 3" xfId="25072" xr:uid="{00000000-0005-0000-0000-0000F0610000}"/>
    <cellStyle name="Normal 66 2 3 2 2 2 5" xfId="20059" xr:uid="{00000000-0005-0000-0000-00005B4E0000}"/>
    <cellStyle name="Normal 66 2 3 2 2 3" xfId="6610" xr:uid="{00000000-0005-0000-0000-0000D2190000}"/>
    <cellStyle name="Normal 66 2 3 2 2 3 2" xfId="16662" xr:uid="{00000000-0005-0000-0000-000016410000}"/>
    <cellStyle name="Normal 66 2 3 2 2 3 3" xfId="11642" xr:uid="{00000000-0005-0000-0000-00007A2D0000}"/>
    <cellStyle name="Normal 66 2 3 2 2 3 3 3" xfId="26743" xr:uid="{00000000-0005-0000-0000-000077680000}"/>
    <cellStyle name="Normal 66 2 3 2 2 3 5" xfId="21730" xr:uid="{00000000-0005-0000-0000-0000E2540000}"/>
    <cellStyle name="Normal 66 2 3 2 2 4" xfId="13320" xr:uid="{00000000-0005-0000-0000-000008340000}"/>
    <cellStyle name="Normal 66 2 3 2 2 4 3" xfId="28418" xr:uid="{00000000-0005-0000-0000-0000026F0000}"/>
    <cellStyle name="Normal 66 2 3 2 2 5" xfId="8299" xr:uid="{00000000-0005-0000-0000-00006B200000}"/>
    <cellStyle name="Normal 66 2 3 2 2 5 3" xfId="23401" xr:uid="{00000000-0005-0000-0000-0000695B0000}"/>
    <cellStyle name="Normal 66 2 3 2 2 7" xfId="18388" xr:uid="{00000000-0005-0000-0000-0000D4470000}"/>
    <cellStyle name="Normal 66 2 3 2 3" xfId="4081" xr:uid="{00000000-0005-0000-0000-0000F10F0000}"/>
    <cellStyle name="Normal 66 2 3 2 3 2" xfId="14155" xr:uid="{00000000-0005-0000-0000-00004B370000}"/>
    <cellStyle name="Normal 66 2 3 2 3 2 3" xfId="29253" xr:uid="{00000000-0005-0000-0000-000045720000}"/>
    <cellStyle name="Normal 66 2 3 2 3 3" xfId="9135" xr:uid="{00000000-0005-0000-0000-0000AF230000}"/>
    <cellStyle name="Normal 66 2 3 2 3 3 3" xfId="24236" xr:uid="{00000000-0005-0000-0000-0000AC5E0000}"/>
    <cellStyle name="Normal 66 2 3 2 3 5" xfId="19223" xr:uid="{00000000-0005-0000-0000-0000174B0000}"/>
    <cellStyle name="Normal 66 2 3 2 4" xfId="5774" xr:uid="{00000000-0005-0000-0000-00008E160000}"/>
    <cellStyle name="Normal 66 2 3 2 4 2" xfId="15826" xr:uid="{00000000-0005-0000-0000-0000D23D0000}"/>
    <cellStyle name="Normal 66 2 3 2 4 2 3" xfId="30924" xr:uid="{00000000-0005-0000-0000-0000CC780000}"/>
    <cellStyle name="Normal 66 2 3 2 4 3" xfId="10806" xr:uid="{00000000-0005-0000-0000-0000362A0000}"/>
    <cellStyle name="Normal 66 2 3 2 4 3 3" xfId="25907" xr:uid="{00000000-0005-0000-0000-000033650000}"/>
    <cellStyle name="Normal 66 2 3 2 4 5" xfId="20894" xr:uid="{00000000-0005-0000-0000-00009E510000}"/>
    <cellStyle name="Normal 66 2 3 2 5" xfId="12484" xr:uid="{00000000-0005-0000-0000-0000C4300000}"/>
    <cellStyle name="Normal 66 2 3 2 5 3" xfId="27582" xr:uid="{00000000-0005-0000-0000-0000BE6B0000}"/>
    <cellStyle name="Normal 66 2 3 2 6" xfId="7463" xr:uid="{00000000-0005-0000-0000-0000271D0000}"/>
    <cellStyle name="Normal 66 2 3 2 6 3" xfId="22565" xr:uid="{00000000-0005-0000-0000-000025580000}"/>
    <cellStyle name="Normal 66 2 3 2 8" xfId="17552" xr:uid="{00000000-0005-0000-0000-000090440000}"/>
    <cellStyle name="Normal 66 2 3 3" xfId="2810" xr:uid="{00000000-0005-0000-0000-0000FA0A0000}"/>
    <cellStyle name="Normal 66 2 3 3 2" xfId="4500" xr:uid="{00000000-0005-0000-0000-000094110000}"/>
    <cellStyle name="Normal 66 2 3 3 2 2" xfId="14573" xr:uid="{00000000-0005-0000-0000-0000ED380000}"/>
    <cellStyle name="Normal 66 2 3 3 2 2 3" xfId="29671" xr:uid="{00000000-0005-0000-0000-0000E7730000}"/>
    <cellStyle name="Normal 66 2 3 3 2 3" xfId="9553" xr:uid="{00000000-0005-0000-0000-000051250000}"/>
    <cellStyle name="Normal 66 2 3 3 2 3 3" xfId="24654" xr:uid="{00000000-0005-0000-0000-00004E600000}"/>
    <cellStyle name="Normal 66 2 3 3 2 5" xfId="19641" xr:uid="{00000000-0005-0000-0000-0000B94C0000}"/>
    <cellStyle name="Normal 66 2 3 3 3" xfId="6192" xr:uid="{00000000-0005-0000-0000-000030180000}"/>
    <cellStyle name="Normal 66 2 3 3 3 2" xfId="16244" xr:uid="{00000000-0005-0000-0000-0000743F0000}"/>
    <cellStyle name="Normal 66 2 3 3 3 3" xfId="11224" xr:uid="{00000000-0005-0000-0000-0000D82B0000}"/>
    <cellStyle name="Normal 66 2 3 3 3 3 3" xfId="26325" xr:uid="{00000000-0005-0000-0000-0000D5660000}"/>
    <cellStyle name="Normal 66 2 3 3 3 5" xfId="21312" xr:uid="{00000000-0005-0000-0000-000040530000}"/>
    <cellStyle name="Normal 66 2 3 3 4" xfId="12902" xr:uid="{00000000-0005-0000-0000-000066320000}"/>
    <cellStyle name="Normal 66 2 3 3 4 3" xfId="28000" xr:uid="{00000000-0005-0000-0000-0000606D0000}"/>
    <cellStyle name="Normal 66 2 3 3 5" xfId="7881" xr:uid="{00000000-0005-0000-0000-0000C91E0000}"/>
    <cellStyle name="Normal 66 2 3 3 5 3" xfId="22983" xr:uid="{00000000-0005-0000-0000-0000C7590000}"/>
    <cellStyle name="Normal 66 2 3 3 7" xfId="17970" xr:uid="{00000000-0005-0000-0000-000032460000}"/>
    <cellStyle name="Normal 66 2 3 4" xfId="3663" xr:uid="{00000000-0005-0000-0000-00004F0E0000}"/>
    <cellStyle name="Normal 66 2 3 4 2" xfId="13737" xr:uid="{00000000-0005-0000-0000-0000A9350000}"/>
    <cellStyle name="Normal 66 2 3 4 2 3" xfId="28835" xr:uid="{00000000-0005-0000-0000-0000A3700000}"/>
    <cellStyle name="Normal 66 2 3 4 3" xfId="8717" xr:uid="{00000000-0005-0000-0000-00000D220000}"/>
    <cellStyle name="Normal 66 2 3 4 3 3" xfId="23818" xr:uid="{00000000-0005-0000-0000-00000A5D0000}"/>
    <cellStyle name="Normal 66 2 3 4 5" xfId="18805" xr:uid="{00000000-0005-0000-0000-000075490000}"/>
    <cellStyle name="Normal 66 2 3 5" xfId="5356" xr:uid="{00000000-0005-0000-0000-0000EC140000}"/>
    <cellStyle name="Normal 66 2 3 5 2" xfId="15408" xr:uid="{00000000-0005-0000-0000-0000303C0000}"/>
    <cellStyle name="Normal 66 2 3 5 2 3" xfId="30506" xr:uid="{00000000-0005-0000-0000-00002A770000}"/>
    <cellStyle name="Normal 66 2 3 5 3" xfId="10388" xr:uid="{00000000-0005-0000-0000-000094280000}"/>
    <cellStyle name="Normal 66 2 3 5 3 3" xfId="25489" xr:uid="{00000000-0005-0000-0000-000091630000}"/>
    <cellStyle name="Normal 66 2 3 5 5" xfId="20476" xr:uid="{00000000-0005-0000-0000-0000FC4F0000}"/>
    <cellStyle name="Normal 66 2 3 6" xfId="12066" xr:uid="{00000000-0005-0000-0000-0000222F0000}"/>
    <cellStyle name="Normal 66 2 3 6 3" xfId="27164" xr:uid="{00000000-0005-0000-0000-00001C6A0000}"/>
    <cellStyle name="Normal 66 2 3 7" xfId="7045" xr:uid="{00000000-0005-0000-0000-0000851B0000}"/>
    <cellStyle name="Normal 66 2 3 7 3" xfId="22147" xr:uid="{00000000-0005-0000-0000-000083560000}"/>
    <cellStyle name="Normal 66 2 3 9" xfId="17134" xr:uid="{00000000-0005-0000-0000-0000EE420000}"/>
    <cellStyle name="Normal 66 2 4" xfId="2181" xr:uid="{00000000-0005-0000-0000-000085080000}"/>
    <cellStyle name="Normal 66 2 4 2" xfId="3020" xr:uid="{00000000-0005-0000-0000-0000CC0B0000}"/>
    <cellStyle name="Normal 66 2 4 2 2" xfId="4710" xr:uid="{00000000-0005-0000-0000-000066120000}"/>
    <cellStyle name="Normal 66 2 4 2 2 2" xfId="14783" xr:uid="{00000000-0005-0000-0000-0000BF390000}"/>
    <cellStyle name="Normal 66 2 4 2 2 2 3" xfId="29881" xr:uid="{00000000-0005-0000-0000-0000B9740000}"/>
    <cellStyle name="Normal 66 2 4 2 2 3" xfId="9763" xr:uid="{00000000-0005-0000-0000-000023260000}"/>
    <cellStyle name="Normal 66 2 4 2 2 3 3" xfId="24864" xr:uid="{00000000-0005-0000-0000-000020610000}"/>
    <cellStyle name="Normal 66 2 4 2 2 5" xfId="19851" xr:uid="{00000000-0005-0000-0000-00008B4D0000}"/>
    <cellStyle name="Normal 66 2 4 2 3" xfId="6402" xr:uid="{00000000-0005-0000-0000-000002190000}"/>
    <cellStyle name="Normal 66 2 4 2 3 2" xfId="16454" xr:uid="{00000000-0005-0000-0000-000046400000}"/>
    <cellStyle name="Normal 66 2 4 2 3 3" xfId="11434" xr:uid="{00000000-0005-0000-0000-0000AA2C0000}"/>
    <cellStyle name="Normal 66 2 4 2 3 3 3" xfId="26535" xr:uid="{00000000-0005-0000-0000-0000A7670000}"/>
    <cellStyle name="Normal 66 2 4 2 3 5" xfId="21522" xr:uid="{00000000-0005-0000-0000-000012540000}"/>
    <cellStyle name="Normal 66 2 4 2 4" xfId="13112" xr:uid="{00000000-0005-0000-0000-000038330000}"/>
    <cellStyle name="Normal 66 2 4 2 4 3" xfId="28210" xr:uid="{00000000-0005-0000-0000-0000326E0000}"/>
    <cellStyle name="Normal 66 2 4 2 5" xfId="8091" xr:uid="{00000000-0005-0000-0000-00009B1F0000}"/>
    <cellStyle name="Normal 66 2 4 2 5 3" xfId="23193" xr:uid="{00000000-0005-0000-0000-0000995A0000}"/>
    <cellStyle name="Normal 66 2 4 2 7" xfId="18180" xr:uid="{00000000-0005-0000-0000-000004470000}"/>
    <cellStyle name="Normal 66 2 4 3" xfId="3873" xr:uid="{00000000-0005-0000-0000-0000210F0000}"/>
    <cellStyle name="Normal 66 2 4 3 2" xfId="13947" xr:uid="{00000000-0005-0000-0000-00007B360000}"/>
    <cellStyle name="Normal 66 2 4 3 2 3" xfId="29045" xr:uid="{00000000-0005-0000-0000-000075710000}"/>
    <cellStyle name="Normal 66 2 4 3 3" xfId="8927" xr:uid="{00000000-0005-0000-0000-0000DF220000}"/>
    <cellStyle name="Normal 66 2 4 3 3 3" xfId="24028" xr:uid="{00000000-0005-0000-0000-0000DC5D0000}"/>
    <cellStyle name="Normal 66 2 4 3 5" xfId="19015" xr:uid="{00000000-0005-0000-0000-0000474A0000}"/>
    <cellStyle name="Normal 66 2 4 4" xfId="5566" xr:uid="{00000000-0005-0000-0000-0000BE150000}"/>
    <cellStyle name="Normal 66 2 4 4 2" xfId="15618" xr:uid="{00000000-0005-0000-0000-0000023D0000}"/>
    <cellStyle name="Normal 66 2 4 4 2 3" xfId="30716" xr:uid="{00000000-0005-0000-0000-0000FC770000}"/>
    <cellStyle name="Normal 66 2 4 4 3" xfId="10598" xr:uid="{00000000-0005-0000-0000-000066290000}"/>
    <cellStyle name="Normal 66 2 4 4 3 3" xfId="25699" xr:uid="{00000000-0005-0000-0000-000063640000}"/>
    <cellStyle name="Normal 66 2 4 4 5" xfId="20686" xr:uid="{00000000-0005-0000-0000-0000CE500000}"/>
    <cellStyle name="Normal 66 2 4 5" xfId="12276" xr:uid="{00000000-0005-0000-0000-0000F42F0000}"/>
    <cellStyle name="Normal 66 2 4 5 3" xfId="27374" xr:uid="{00000000-0005-0000-0000-0000EE6A0000}"/>
    <cellStyle name="Normal 66 2 4 6" xfId="7255" xr:uid="{00000000-0005-0000-0000-0000571C0000}"/>
    <cellStyle name="Normal 66 2 4 6 3" xfId="22357" xr:uid="{00000000-0005-0000-0000-000055570000}"/>
    <cellStyle name="Normal 66 2 4 8" xfId="17344" xr:uid="{00000000-0005-0000-0000-0000C0430000}"/>
    <cellStyle name="Normal 66 2 5" xfId="2602" xr:uid="{00000000-0005-0000-0000-00002A0A0000}"/>
    <cellStyle name="Normal 66 2 5 2" xfId="4292" xr:uid="{00000000-0005-0000-0000-0000C4100000}"/>
    <cellStyle name="Normal 66 2 5 2 2" xfId="14365" xr:uid="{00000000-0005-0000-0000-00001D380000}"/>
    <cellStyle name="Normal 66 2 5 2 2 3" xfId="29463" xr:uid="{00000000-0005-0000-0000-000017730000}"/>
    <cellStyle name="Normal 66 2 5 2 3" xfId="9345" xr:uid="{00000000-0005-0000-0000-000081240000}"/>
    <cellStyle name="Normal 66 2 5 2 3 3" xfId="24446" xr:uid="{00000000-0005-0000-0000-00007E5F0000}"/>
    <cellStyle name="Normal 66 2 5 2 5" xfId="19433" xr:uid="{00000000-0005-0000-0000-0000E94B0000}"/>
    <cellStyle name="Normal 66 2 5 3" xfId="5984" xr:uid="{00000000-0005-0000-0000-000060170000}"/>
    <cellStyle name="Normal 66 2 5 3 2" xfId="16036" xr:uid="{00000000-0005-0000-0000-0000A43E0000}"/>
    <cellStyle name="Normal 66 2 5 3 3" xfId="11016" xr:uid="{00000000-0005-0000-0000-0000082B0000}"/>
    <cellStyle name="Normal 66 2 5 3 3 3" xfId="26117" xr:uid="{00000000-0005-0000-0000-000005660000}"/>
    <cellStyle name="Normal 66 2 5 3 5" xfId="21104" xr:uid="{00000000-0005-0000-0000-000070520000}"/>
    <cellStyle name="Normal 66 2 5 4" xfId="12694" xr:uid="{00000000-0005-0000-0000-000096310000}"/>
    <cellStyle name="Normal 66 2 5 4 3" xfId="27792" xr:uid="{00000000-0005-0000-0000-0000906C0000}"/>
    <cellStyle name="Normal 66 2 5 5" xfId="7673" xr:uid="{00000000-0005-0000-0000-0000F91D0000}"/>
    <cellStyle name="Normal 66 2 5 5 3" xfId="22775" xr:uid="{00000000-0005-0000-0000-0000F7580000}"/>
    <cellStyle name="Normal 66 2 5 7" xfId="17762" xr:uid="{00000000-0005-0000-0000-000062450000}"/>
    <cellStyle name="Normal 66 2 6" xfId="3455" xr:uid="{00000000-0005-0000-0000-00007F0D0000}"/>
    <cellStyle name="Normal 66 2 6 2" xfId="13529" xr:uid="{00000000-0005-0000-0000-0000D9340000}"/>
    <cellStyle name="Normal 66 2 6 2 3" xfId="28627" xr:uid="{00000000-0005-0000-0000-0000D36F0000}"/>
    <cellStyle name="Normal 66 2 6 3" xfId="8509" xr:uid="{00000000-0005-0000-0000-00003D210000}"/>
    <cellStyle name="Normal 66 2 6 3 3" xfId="23610" xr:uid="{00000000-0005-0000-0000-00003A5C0000}"/>
    <cellStyle name="Normal 66 2 6 5" xfId="18597" xr:uid="{00000000-0005-0000-0000-0000A5480000}"/>
    <cellStyle name="Normal 66 2 7" xfId="5148" xr:uid="{00000000-0005-0000-0000-00001C140000}"/>
    <cellStyle name="Normal 66 2 7 2" xfId="15200" xr:uid="{00000000-0005-0000-0000-0000603B0000}"/>
    <cellStyle name="Normal 66 2 7 2 3" xfId="30298" xr:uid="{00000000-0005-0000-0000-00005A760000}"/>
    <cellStyle name="Normal 66 2 7 3" xfId="10180" xr:uid="{00000000-0005-0000-0000-0000C4270000}"/>
    <cellStyle name="Normal 66 2 7 3 3" xfId="25281" xr:uid="{00000000-0005-0000-0000-0000C1620000}"/>
    <cellStyle name="Normal 66 2 7 5" xfId="20268" xr:uid="{00000000-0005-0000-0000-00002C4F0000}"/>
    <cellStyle name="Normal 66 2 8" xfId="11858" xr:uid="{00000000-0005-0000-0000-0000522E0000}"/>
    <cellStyle name="Normal 66 2 8 3" xfId="26956" xr:uid="{00000000-0005-0000-0000-00004C690000}"/>
    <cellStyle name="Normal 66 2 9" xfId="6837" xr:uid="{00000000-0005-0000-0000-0000B51A0000}"/>
    <cellStyle name="Normal 66 2 9 3" xfId="21939" xr:uid="{00000000-0005-0000-0000-0000B3550000}"/>
    <cellStyle name="Normal 66 3" xfId="1801" xr:uid="{00000000-0005-0000-0000-000009070000}"/>
    <cellStyle name="Normal 66 3 10" xfId="16978" xr:uid="{00000000-0005-0000-0000-000052420000}"/>
    <cellStyle name="Normal 66 3 2" xfId="2020" xr:uid="{00000000-0005-0000-0000-0000E4070000}"/>
    <cellStyle name="Normal 66 3 2 2" xfId="2441" xr:uid="{00000000-0005-0000-0000-000089090000}"/>
    <cellStyle name="Normal 66 3 2 2 2" xfId="3280" xr:uid="{00000000-0005-0000-0000-0000D00C0000}"/>
    <cellStyle name="Normal 66 3 2 2 2 2" xfId="4970" xr:uid="{00000000-0005-0000-0000-00006A130000}"/>
    <cellStyle name="Normal 66 3 2 2 2 2 2" xfId="15043" xr:uid="{00000000-0005-0000-0000-0000C33A0000}"/>
    <cellStyle name="Normal 66 3 2 2 2 2 2 3" xfId="30141" xr:uid="{00000000-0005-0000-0000-0000BD750000}"/>
    <cellStyle name="Normal 66 3 2 2 2 2 3" xfId="10023" xr:uid="{00000000-0005-0000-0000-000027270000}"/>
    <cellStyle name="Normal 66 3 2 2 2 2 3 3" xfId="25124" xr:uid="{00000000-0005-0000-0000-000024620000}"/>
    <cellStyle name="Normal 66 3 2 2 2 2 5" xfId="20111" xr:uid="{00000000-0005-0000-0000-00008F4E0000}"/>
    <cellStyle name="Normal 66 3 2 2 2 3" xfId="6662" xr:uid="{00000000-0005-0000-0000-0000061A0000}"/>
    <cellStyle name="Normal 66 3 2 2 2 3 2" xfId="16714" xr:uid="{00000000-0005-0000-0000-00004A410000}"/>
    <cellStyle name="Normal 66 3 2 2 2 3 3" xfId="11694" xr:uid="{00000000-0005-0000-0000-0000AE2D0000}"/>
    <cellStyle name="Normal 66 3 2 2 2 3 3 3" xfId="26795" xr:uid="{00000000-0005-0000-0000-0000AB680000}"/>
    <cellStyle name="Normal 66 3 2 2 2 3 5" xfId="21782" xr:uid="{00000000-0005-0000-0000-000016550000}"/>
    <cellStyle name="Normal 66 3 2 2 2 4" xfId="13372" xr:uid="{00000000-0005-0000-0000-00003C340000}"/>
    <cellStyle name="Normal 66 3 2 2 2 4 3" xfId="28470" xr:uid="{00000000-0005-0000-0000-0000366F0000}"/>
    <cellStyle name="Normal 66 3 2 2 2 5" xfId="8351" xr:uid="{00000000-0005-0000-0000-00009F200000}"/>
    <cellStyle name="Normal 66 3 2 2 2 5 3" xfId="23453" xr:uid="{00000000-0005-0000-0000-00009D5B0000}"/>
    <cellStyle name="Normal 66 3 2 2 2 7" xfId="18440" xr:uid="{00000000-0005-0000-0000-000008480000}"/>
    <cellStyle name="Normal 66 3 2 2 3" xfId="4133" xr:uid="{00000000-0005-0000-0000-000025100000}"/>
    <cellStyle name="Normal 66 3 2 2 3 2" xfId="14207" xr:uid="{00000000-0005-0000-0000-00007F370000}"/>
    <cellStyle name="Normal 66 3 2 2 3 2 3" xfId="29305" xr:uid="{00000000-0005-0000-0000-000079720000}"/>
    <cellStyle name="Normal 66 3 2 2 3 3" xfId="9187" xr:uid="{00000000-0005-0000-0000-0000E3230000}"/>
    <cellStyle name="Normal 66 3 2 2 3 3 3" xfId="24288" xr:uid="{00000000-0005-0000-0000-0000E05E0000}"/>
    <cellStyle name="Normal 66 3 2 2 3 5" xfId="19275" xr:uid="{00000000-0005-0000-0000-00004B4B0000}"/>
    <cellStyle name="Normal 66 3 2 2 4" xfId="5826" xr:uid="{00000000-0005-0000-0000-0000C2160000}"/>
    <cellStyle name="Normal 66 3 2 2 4 2" xfId="15878" xr:uid="{00000000-0005-0000-0000-0000063E0000}"/>
    <cellStyle name="Normal 66 3 2 2 4 3" xfId="10858" xr:uid="{00000000-0005-0000-0000-00006A2A0000}"/>
    <cellStyle name="Normal 66 3 2 2 4 3 3" xfId="25959" xr:uid="{00000000-0005-0000-0000-000067650000}"/>
    <cellStyle name="Normal 66 3 2 2 4 5" xfId="20946" xr:uid="{00000000-0005-0000-0000-0000D2510000}"/>
    <cellStyle name="Normal 66 3 2 2 5" xfId="12536" xr:uid="{00000000-0005-0000-0000-0000F8300000}"/>
    <cellStyle name="Normal 66 3 2 2 5 3" xfId="27634" xr:uid="{00000000-0005-0000-0000-0000F26B0000}"/>
    <cellStyle name="Normal 66 3 2 2 6" xfId="7515" xr:uid="{00000000-0005-0000-0000-00005B1D0000}"/>
    <cellStyle name="Normal 66 3 2 2 6 3" xfId="22617" xr:uid="{00000000-0005-0000-0000-000059580000}"/>
    <cellStyle name="Normal 66 3 2 2 8" xfId="17604" xr:uid="{00000000-0005-0000-0000-0000C4440000}"/>
    <cellStyle name="Normal 66 3 2 3" xfId="2862" xr:uid="{00000000-0005-0000-0000-00002E0B0000}"/>
    <cellStyle name="Normal 66 3 2 3 2" xfId="4552" xr:uid="{00000000-0005-0000-0000-0000C8110000}"/>
    <cellStyle name="Normal 66 3 2 3 2 2" xfId="14625" xr:uid="{00000000-0005-0000-0000-000021390000}"/>
    <cellStyle name="Normal 66 3 2 3 2 2 3" xfId="29723" xr:uid="{00000000-0005-0000-0000-00001B740000}"/>
    <cellStyle name="Normal 66 3 2 3 2 3" xfId="9605" xr:uid="{00000000-0005-0000-0000-000085250000}"/>
    <cellStyle name="Normal 66 3 2 3 2 3 3" xfId="24706" xr:uid="{00000000-0005-0000-0000-000082600000}"/>
    <cellStyle name="Normal 66 3 2 3 2 5" xfId="19693" xr:uid="{00000000-0005-0000-0000-0000ED4C0000}"/>
    <cellStyle name="Normal 66 3 2 3 3" xfId="6244" xr:uid="{00000000-0005-0000-0000-000064180000}"/>
    <cellStyle name="Normal 66 3 2 3 3 2" xfId="16296" xr:uid="{00000000-0005-0000-0000-0000A83F0000}"/>
    <cellStyle name="Normal 66 3 2 3 3 3" xfId="11276" xr:uid="{00000000-0005-0000-0000-00000C2C0000}"/>
    <cellStyle name="Normal 66 3 2 3 3 3 3" xfId="26377" xr:uid="{00000000-0005-0000-0000-000009670000}"/>
    <cellStyle name="Normal 66 3 2 3 3 5" xfId="21364" xr:uid="{00000000-0005-0000-0000-000074530000}"/>
    <cellStyle name="Normal 66 3 2 3 4" xfId="12954" xr:uid="{00000000-0005-0000-0000-00009A320000}"/>
    <cellStyle name="Normal 66 3 2 3 4 3" xfId="28052" xr:uid="{00000000-0005-0000-0000-0000946D0000}"/>
    <cellStyle name="Normal 66 3 2 3 5" xfId="7933" xr:uid="{00000000-0005-0000-0000-0000FD1E0000}"/>
    <cellStyle name="Normal 66 3 2 3 5 3" xfId="23035" xr:uid="{00000000-0005-0000-0000-0000FB590000}"/>
    <cellStyle name="Normal 66 3 2 3 7" xfId="18022" xr:uid="{00000000-0005-0000-0000-000066460000}"/>
    <cellStyle name="Normal 66 3 2 4" xfId="3715" xr:uid="{00000000-0005-0000-0000-0000830E0000}"/>
    <cellStyle name="Normal 66 3 2 4 2" xfId="13789" xr:uid="{00000000-0005-0000-0000-0000DD350000}"/>
    <cellStyle name="Normal 66 3 2 4 2 3" xfId="28887" xr:uid="{00000000-0005-0000-0000-0000D7700000}"/>
    <cellStyle name="Normal 66 3 2 4 3" xfId="8769" xr:uid="{00000000-0005-0000-0000-000041220000}"/>
    <cellStyle name="Normal 66 3 2 4 3 3" xfId="23870" xr:uid="{00000000-0005-0000-0000-00003E5D0000}"/>
    <cellStyle name="Normal 66 3 2 4 5" xfId="18857" xr:uid="{00000000-0005-0000-0000-0000A9490000}"/>
    <cellStyle name="Normal 66 3 2 5" xfId="5408" xr:uid="{00000000-0005-0000-0000-000020150000}"/>
    <cellStyle name="Normal 66 3 2 5 2" xfId="15460" xr:uid="{00000000-0005-0000-0000-0000643C0000}"/>
    <cellStyle name="Normal 66 3 2 5 2 3" xfId="30558" xr:uid="{00000000-0005-0000-0000-00005E770000}"/>
    <cellStyle name="Normal 66 3 2 5 3" xfId="10440" xr:uid="{00000000-0005-0000-0000-0000C8280000}"/>
    <cellStyle name="Normal 66 3 2 5 3 3" xfId="25541" xr:uid="{00000000-0005-0000-0000-0000C5630000}"/>
    <cellStyle name="Normal 66 3 2 5 5" xfId="20528" xr:uid="{00000000-0005-0000-0000-000030500000}"/>
    <cellStyle name="Normal 66 3 2 6" xfId="12118" xr:uid="{00000000-0005-0000-0000-0000562F0000}"/>
    <cellStyle name="Normal 66 3 2 6 3" xfId="27216" xr:uid="{00000000-0005-0000-0000-0000506A0000}"/>
    <cellStyle name="Normal 66 3 2 7" xfId="7097" xr:uid="{00000000-0005-0000-0000-0000B91B0000}"/>
    <cellStyle name="Normal 66 3 2 7 3" xfId="22199" xr:uid="{00000000-0005-0000-0000-0000B7560000}"/>
    <cellStyle name="Normal 66 3 2 9" xfId="17186" xr:uid="{00000000-0005-0000-0000-000022430000}"/>
    <cellStyle name="Normal 66 3 3" xfId="2233" xr:uid="{00000000-0005-0000-0000-0000B9080000}"/>
    <cellStyle name="Normal 66 3 3 2" xfId="3072" xr:uid="{00000000-0005-0000-0000-0000000C0000}"/>
    <cellStyle name="Normal 66 3 3 2 2" xfId="4762" xr:uid="{00000000-0005-0000-0000-00009A120000}"/>
    <cellStyle name="Normal 66 3 3 2 2 2" xfId="14835" xr:uid="{00000000-0005-0000-0000-0000F3390000}"/>
    <cellStyle name="Normal 66 3 3 2 2 2 3" xfId="29933" xr:uid="{00000000-0005-0000-0000-0000ED740000}"/>
    <cellStyle name="Normal 66 3 3 2 2 3" xfId="9815" xr:uid="{00000000-0005-0000-0000-000057260000}"/>
    <cellStyle name="Normal 66 3 3 2 2 3 3" xfId="24916" xr:uid="{00000000-0005-0000-0000-000054610000}"/>
    <cellStyle name="Normal 66 3 3 2 2 5" xfId="19903" xr:uid="{00000000-0005-0000-0000-0000BF4D0000}"/>
    <cellStyle name="Normal 66 3 3 2 3" xfId="6454" xr:uid="{00000000-0005-0000-0000-000036190000}"/>
    <cellStyle name="Normal 66 3 3 2 3 2" xfId="16506" xr:uid="{00000000-0005-0000-0000-00007A400000}"/>
    <cellStyle name="Normal 66 3 3 2 3 3" xfId="11486" xr:uid="{00000000-0005-0000-0000-0000DE2C0000}"/>
    <cellStyle name="Normal 66 3 3 2 3 3 3" xfId="26587" xr:uid="{00000000-0005-0000-0000-0000DB670000}"/>
    <cellStyle name="Normal 66 3 3 2 3 5" xfId="21574" xr:uid="{00000000-0005-0000-0000-000046540000}"/>
    <cellStyle name="Normal 66 3 3 2 4" xfId="13164" xr:uid="{00000000-0005-0000-0000-00006C330000}"/>
    <cellStyle name="Normal 66 3 3 2 4 3" xfId="28262" xr:uid="{00000000-0005-0000-0000-0000666E0000}"/>
    <cellStyle name="Normal 66 3 3 2 5" xfId="8143" xr:uid="{00000000-0005-0000-0000-0000CF1F0000}"/>
    <cellStyle name="Normal 66 3 3 2 5 3" xfId="23245" xr:uid="{00000000-0005-0000-0000-0000CD5A0000}"/>
    <cellStyle name="Normal 66 3 3 2 7" xfId="18232" xr:uid="{00000000-0005-0000-0000-000038470000}"/>
    <cellStyle name="Normal 66 3 3 3" xfId="3925" xr:uid="{00000000-0005-0000-0000-0000550F0000}"/>
    <cellStyle name="Normal 66 3 3 3 2" xfId="13999" xr:uid="{00000000-0005-0000-0000-0000AF360000}"/>
    <cellStyle name="Normal 66 3 3 3 2 3" xfId="29097" xr:uid="{00000000-0005-0000-0000-0000A9710000}"/>
    <cellStyle name="Normal 66 3 3 3 3" xfId="8979" xr:uid="{00000000-0005-0000-0000-000013230000}"/>
    <cellStyle name="Normal 66 3 3 3 3 3" xfId="24080" xr:uid="{00000000-0005-0000-0000-0000105E0000}"/>
    <cellStyle name="Normal 66 3 3 3 5" xfId="19067" xr:uid="{00000000-0005-0000-0000-00007B4A0000}"/>
    <cellStyle name="Normal 66 3 3 4" xfId="5618" xr:uid="{00000000-0005-0000-0000-0000F2150000}"/>
    <cellStyle name="Normal 66 3 3 4 2" xfId="15670" xr:uid="{00000000-0005-0000-0000-0000363D0000}"/>
    <cellStyle name="Normal 66 3 3 4 2 3" xfId="30768" xr:uid="{00000000-0005-0000-0000-000030780000}"/>
    <cellStyle name="Normal 66 3 3 4 3" xfId="10650" xr:uid="{00000000-0005-0000-0000-00009A290000}"/>
    <cellStyle name="Normal 66 3 3 4 3 3" xfId="25751" xr:uid="{00000000-0005-0000-0000-000097640000}"/>
    <cellStyle name="Normal 66 3 3 4 5" xfId="20738" xr:uid="{00000000-0005-0000-0000-000002510000}"/>
    <cellStyle name="Normal 66 3 3 5" xfId="12328" xr:uid="{00000000-0005-0000-0000-000028300000}"/>
    <cellStyle name="Normal 66 3 3 5 3" xfId="27426" xr:uid="{00000000-0005-0000-0000-0000226B0000}"/>
    <cellStyle name="Normal 66 3 3 6" xfId="7307" xr:uid="{00000000-0005-0000-0000-00008B1C0000}"/>
    <cellStyle name="Normal 66 3 3 6 3" xfId="22409" xr:uid="{00000000-0005-0000-0000-000089570000}"/>
    <cellStyle name="Normal 66 3 3 8" xfId="17396" xr:uid="{00000000-0005-0000-0000-0000F4430000}"/>
    <cellStyle name="Normal 66 3 4" xfId="2654" xr:uid="{00000000-0005-0000-0000-00005E0A0000}"/>
    <cellStyle name="Normal 66 3 4 2" xfId="4344" xr:uid="{00000000-0005-0000-0000-0000F8100000}"/>
    <cellStyle name="Normal 66 3 4 2 2" xfId="14417" xr:uid="{00000000-0005-0000-0000-000051380000}"/>
    <cellStyle name="Normal 66 3 4 2 2 3" xfId="29515" xr:uid="{00000000-0005-0000-0000-00004B730000}"/>
    <cellStyle name="Normal 66 3 4 2 3" xfId="9397" xr:uid="{00000000-0005-0000-0000-0000B5240000}"/>
    <cellStyle name="Normal 66 3 4 2 3 3" xfId="24498" xr:uid="{00000000-0005-0000-0000-0000B25F0000}"/>
    <cellStyle name="Normal 66 3 4 2 5" xfId="19485" xr:uid="{00000000-0005-0000-0000-00001D4C0000}"/>
    <cellStyle name="Normal 66 3 4 3" xfId="6036" xr:uid="{00000000-0005-0000-0000-000094170000}"/>
    <cellStyle name="Normal 66 3 4 3 2" xfId="16088" xr:uid="{00000000-0005-0000-0000-0000D83E0000}"/>
    <cellStyle name="Normal 66 3 4 3 3" xfId="11068" xr:uid="{00000000-0005-0000-0000-00003C2B0000}"/>
    <cellStyle name="Normal 66 3 4 3 3 3" xfId="26169" xr:uid="{00000000-0005-0000-0000-000039660000}"/>
    <cellStyle name="Normal 66 3 4 3 5" xfId="21156" xr:uid="{00000000-0005-0000-0000-0000A4520000}"/>
    <cellStyle name="Normal 66 3 4 4" xfId="12746" xr:uid="{00000000-0005-0000-0000-0000CA310000}"/>
    <cellStyle name="Normal 66 3 4 4 3" xfId="27844" xr:uid="{00000000-0005-0000-0000-0000C46C0000}"/>
    <cellStyle name="Normal 66 3 4 5" xfId="7725" xr:uid="{00000000-0005-0000-0000-00002D1E0000}"/>
    <cellStyle name="Normal 66 3 4 5 3" xfId="22827" xr:uid="{00000000-0005-0000-0000-00002B590000}"/>
    <cellStyle name="Normal 66 3 4 7" xfId="17814" xr:uid="{00000000-0005-0000-0000-000096450000}"/>
    <cellStyle name="Normal 66 3 5" xfId="3507" xr:uid="{00000000-0005-0000-0000-0000B30D0000}"/>
    <cellStyle name="Normal 66 3 5 2" xfId="13581" xr:uid="{00000000-0005-0000-0000-00000D350000}"/>
    <cellStyle name="Normal 66 3 5 2 3" xfId="28679" xr:uid="{00000000-0005-0000-0000-000007700000}"/>
    <cellStyle name="Normal 66 3 5 3" xfId="8561" xr:uid="{00000000-0005-0000-0000-000071210000}"/>
    <cellStyle name="Normal 66 3 5 3 3" xfId="23662" xr:uid="{00000000-0005-0000-0000-00006E5C0000}"/>
    <cellStyle name="Normal 66 3 5 5" xfId="18649" xr:uid="{00000000-0005-0000-0000-0000D9480000}"/>
    <cellStyle name="Normal 66 3 6" xfId="5200" xr:uid="{00000000-0005-0000-0000-000050140000}"/>
    <cellStyle name="Normal 66 3 6 2" xfId="15252" xr:uid="{00000000-0005-0000-0000-0000943B0000}"/>
    <cellStyle name="Normal 66 3 6 2 3" xfId="30350" xr:uid="{00000000-0005-0000-0000-00008E760000}"/>
    <cellStyle name="Normal 66 3 6 3" xfId="10232" xr:uid="{00000000-0005-0000-0000-0000F8270000}"/>
    <cellStyle name="Normal 66 3 6 3 3" xfId="25333" xr:uid="{00000000-0005-0000-0000-0000F5620000}"/>
    <cellStyle name="Normal 66 3 6 5" xfId="20320" xr:uid="{00000000-0005-0000-0000-0000604F0000}"/>
    <cellStyle name="Normal 66 3 7" xfId="11910" xr:uid="{00000000-0005-0000-0000-0000862E0000}"/>
    <cellStyle name="Normal 66 3 7 3" xfId="27008" xr:uid="{00000000-0005-0000-0000-000080690000}"/>
    <cellStyle name="Normal 66 3 8" xfId="6889" xr:uid="{00000000-0005-0000-0000-0000E91A0000}"/>
    <cellStyle name="Normal 66 3 8 3" xfId="21991" xr:uid="{00000000-0005-0000-0000-0000E7550000}"/>
    <cellStyle name="Normal 66 4" xfId="1914" xr:uid="{00000000-0005-0000-0000-00007A070000}"/>
    <cellStyle name="Normal 66 4 2" xfId="2337" xr:uid="{00000000-0005-0000-0000-000021090000}"/>
    <cellStyle name="Normal 66 4 2 2" xfId="3176" xr:uid="{00000000-0005-0000-0000-0000680C0000}"/>
    <cellStyle name="Normal 66 4 2 2 2" xfId="4866" xr:uid="{00000000-0005-0000-0000-000002130000}"/>
    <cellStyle name="Normal 66 4 2 2 2 2" xfId="14939" xr:uid="{00000000-0005-0000-0000-00005B3A0000}"/>
    <cellStyle name="Normal 66 4 2 2 2 2 3" xfId="30037" xr:uid="{00000000-0005-0000-0000-000055750000}"/>
    <cellStyle name="Normal 66 4 2 2 2 3" xfId="9919" xr:uid="{00000000-0005-0000-0000-0000BF260000}"/>
    <cellStyle name="Normal 66 4 2 2 2 3 3" xfId="25020" xr:uid="{00000000-0005-0000-0000-0000BC610000}"/>
    <cellStyle name="Normal 66 4 2 2 2 5" xfId="20007" xr:uid="{00000000-0005-0000-0000-0000274E0000}"/>
    <cellStyle name="Normal 66 4 2 2 3" xfId="6558" xr:uid="{00000000-0005-0000-0000-00009E190000}"/>
    <cellStyle name="Normal 66 4 2 2 3 2" xfId="16610" xr:uid="{00000000-0005-0000-0000-0000E2400000}"/>
    <cellStyle name="Normal 66 4 2 2 3 3" xfId="11590" xr:uid="{00000000-0005-0000-0000-0000462D0000}"/>
    <cellStyle name="Normal 66 4 2 2 3 3 3" xfId="26691" xr:uid="{00000000-0005-0000-0000-000043680000}"/>
    <cellStyle name="Normal 66 4 2 2 3 5" xfId="21678" xr:uid="{00000000-0005-0000-0000-0000AE540000}"/>
    <cellStyle name="Normal 66 4 2 2 4" xfId="13268" xr:uid="{00000000-0005-0000-0000-0000D4330000}"/>
    <cellStyle name="Normal 66 4 2 2 4 3" xfId="28366" xr:uid="{00000000-0005-0000-0000-0000CE6E0000}"/>
    <cellStyle name="Normal 66 4 2 2 5" xfId="8247" xr:uid="{00000000-0005-0000-0000-000037200000}"/>
    <cellStyle name="Normal 66 4 2 2 5 3" xfId="23349" xr:uid="{00000000-0005-0000-0000-0000355B0000}"/>
    <cellStyle name="Normal 66 4 2 2 7" xfId="18336" xr:uid="{00000000-0005-0000-0000-0000A0470000}"/>
    <cellStyle name="Normal 66 4 2 3" xfId="4029" xr:uid="{00000000-0005-0000-0000-0000BD0F0000}"/>
    <cellStyle name="Normal 66 4 2 3 2" xfId="14103" xr:uid="{00000000-0005-0000-0000-000017370000}"/>
    <cellStyle name="Normal 66 4 2 3 2 3" xfId="29201" xr:uid="{00000000-0005-0000-0000-000011720000}"/>
    <cellStyle name="Normal 66 4 2 3 3" xfId="9083" xr:uid="{00000000-0005-0000-0000-00007B230000}"/>
    <cellStyle name="Normal 66 4 2 3 3 3" xfId="24184" xr:uid="{00000000-0005-0000-0000-0000785E0000}"/>
    <cellStyle name="Normal 66 4 2 3 5" xfId="19171" xr:uid="{00000000-0005-0000-0000-0000E34A0000}"/>
    <cellStyle name="Normal 66 4 2 4" xfId="5722" xr:uid="{00000000-0005-0000-0000-00005A160000}"/>
    <cellStyle name="Normal 66 4 2 4 2" xfId="15774" xr:uid="{00000000-0005-0000-0000-00009E3D0000}"/>
    <cellStyle name="Normal 66 4 2 4 2 3" xfId="30872" xr:uid="{00000000-0005-0000-0000-000098780000}"/>
    <cellStyle name="Normal 66 4 2 4 3" xfId="10754" xr:uid="{00000000-0005-0000-0000-0000022A0000}"/>
    <cellStyle name="Normal 66 4 2 4 3 3" xfId="25855" xr:uid="{00000000-0005-0000-0000-0000FF640000}"/>
    <cellStyle name="Normal 66 4 2 4 5" xfId="20842" xr:uid="{00000000-0005-0000-0000-00006A510000}"/>
    <cellStyle name="Normal 66 4 2 5" xfId="12432" xr:uid="{00000000-0005-0000-0000-000090300000}"/>
    <cellStyle name="Normal 66 4 2 5 3" xfId="27530" xr:uid="{00000000-0005-0000-0000-00008A6B0000}"/>
    <cellStyle name="Normal 66 4 2 6" xfId="7411" xr:uid="{00000000-0005-0000-0000-0000F31C0000}"/>
    <cellStyle name="Normal 66 4 2 6 3" xfId="22513" xr:uid="{00000000-0005-0000-0000-0000F1570000}"/>
    <cellStyle name="Normal 66 4 2 8" xfId="17500" xr:uid="{00000000-0005-0000-0000-00005C440000}"/>
    <cellStyle name="Normal 66 4 3" xfId="2758" xr:uid="{00000000-0005-0000-0000-0000C60A0000}"/>
    <cellStyle name="Normal 66 4 3 2" xfId="4448" xr:uid="{00000000-0005-0000-0000-000060110000}"/>
    <cellStyle name="Normal 66 4 3 2 2" xfId="14521" xr:uid="{00000000-0005-0000-0000-0000B9380000}"/>
    <cellStyle name="Normal 66 4 3 2 2 3" xfId="29619" xr:uid="{00000000-0005-0000-0000-0000B3730000}"/>
    <cellStyle name="Normal 66 4 3 2 3" xfId="9501" xr:uid="{00000000-0005-0000-0000-00001D250000}"/>
    <cellStyle name="Normal 66 4 3 2 3 3" xfId="24602" xr:uid="{00000000-0005-0000-0000-00001A600000}"/>
    <cellStyle name="Normal 66 4 3 2 5" xfId="19589" xr:uid="{00000000-0005-0000-0000-0000854C0000}"/>
    <cellStyle name="Normal 66 4 3 3" xfId="6140" xr:uid="{00000000-0005-0000-0000-0000FC170000}"/>
    <cellStyle name="Normal 66 4 3 3 2" xfId="16192" xr:uid="{00000000-0005-0000-0000-0000403F0000}"/>
    <cellStyle name="Normal 66 4 3 3 3" xfId="11172" xr:uid="{00000000-0005-0000-0000-0000A42B0000}"/>
    <cellStyle name="Normal 66 4 3 3 3 3" xfId="26273" xr:uid="{00000000-0005-0000-0000-0000A1660000}"/>
    <cellStyle name="Normal 66 4 3 3 5" xfId="21260" xr:uid="{00000000-0005-0000-0000-00000C530000}"/>
    <cellStyle name="Normal 66 4 3 4" xfId="12850" xr:uid="{00000000-0005-0000-0000-000032320000}"/>
    <cellStyle name="Normal 66 4 3 4 3" xfId="27948" xr:uid="{00000000-0005-0000-0000-00002C6D0000}"/>
    <cellStyle name="Normal 66 4 3 5" xfId="7829" xr:uid="{00000000-0005-0000-0000-0000951E0000}"/>
    <cellStyle name="Normal 66 4 3 5 3" xfId="22931" xr:uid="{00000000-0005-0000-0000-000093590000}"/>
    <cellStyle name="Normal 66 4 3 7" xfId="17918" xr:uid="{00000000-0005-0000-0000-0000FE450000}"/>
    <cellStyle name="Normal 66 4 4" xfId="3611" xr:uid="{00000000-0005-0000-0000-00001B0E0000}"/>
    <cellStyle name="Normal 66 4 4 2" xfId="13685" xr:uid="{00000000-0005-0000-0000-000075350000}"/>
    <cellStyle name="Normal 66 4 4 2 3" xfId="28783" xr:uid="{00000000-0005-0000-0000-00006F700000}"/>
    <cellStyle name="Normal 66 4 4 3" xfId="8665" xr:uid="{00000000-0005-0000-0000-0000D9210000}"/>
    <cellStyle name="Normal 66 4 4 3 3" xfId="23766" xr:uid="{00000000-0005-0000-0000-0000D65C0000}"/>
    <cellStyle name="Normal 66 4 4 5" xfId="18753" xr:uid="{00000000-0005-0000-0000-000041490000}"/>
    <cellStyle name="Normal 66 4 5" xfId="5304" xr:uid="{00000000-0005-0000-0000-0000B8140000}"/>
    <cellStyle name="Normal 66 4 5 2" xfId="15356" xr:uid="{00000000-0005-0000-0000-0000FC3B0000}"/>
    <cellStyle name="Normal 66 4 5 2 3" xfId="30454" xr:uid="{00000000-0005-0000-0000-0000F6760000}"/>
    <cellStyle name="Normal 66 4 5 3" xfId="10336" xr:uid="{00000000-0005-0000-0000-000060280000}"/>
    <cellStyle name="Normal 66 4 5 3 3" xfId="25437" xr:uid="{00000000-0005-0000-0000-00005D630000}"/>
    <cellStyle name="Normal 66 4 5 5" xfId="20424" xr:uid="{00000000-0005-0000-0000-0000C84F0000}"/>
    <cellStyle name="Normal 66 4 6" xfId="12014" xr:uid="{00000000-0005-0000-0000-0000EE2E0000}"/>
    <cellStyle name="Normal 66 4 6 3" xfId="27112" xr:uid="{00000000-0005-0000-0000-0000E8690000}"/>
    <cellStyle name="Normal 66 4 7" xfId="6993" xr:uid="{00000000-0005-0000-0000-0000511B0000}"/>
    <cellStyle name="Normal 66 4 7 3" xfId="22095" xr:uid="{00000000-0005-0000-0000-00004F560000}"/>
    <cellStyle name="Normal 66 4 9" xfId="17082" xr:uid="{00000000-0005-0000-0000-0000BA420000}"/>
    <cellStyle name="Normal 66 5" xfId="2127" xr:uid="{00000000-0005-0000-0000-00004F080000}"/>
    <cellStyle name="Normal 66 5 2" xfId="2968" xr:uid="{00000000-0005-0000-0000-0000980B0000}"/>
    <cellStyle name="Normal 66 5 2 2" xfId="4658" xr:uid="{00000000-0005-0000-0000-000032120000}"/>
    <cellStyle name="Normal 66 5 2 2 2" xfId="14731" xr:uid="{00000000-0005-0000-0000-00008B390000}"/>
    <cellStyle name="Normal 66 5 2 2 2 3" xfId="29829" xr:uid="{00000000-0005-0000-0000-000085740000}"/>
    <cellStyle name="Normal 66 5 2 2 3" xfId="9711" xr:uid="{00000000-0005-0000-0000-0000EF250000}"/>
    <cellStyle name="Normal 66 5 2 2 3 3" xfId="24812" xr:uid="{00000000-0005-0000-0000-0000EC600000}"/>
    <cellStyle name="Normal 66 5 2 2 5" xfId="19799" xr:uid="{00000000-0005-0000-0000-0000574D0000}"/>
    <cellStyle name="Normal 66 5 2 3" xfId="6350" xr:uid="{00000000-0005-0000-0000-0000CE180000}"/>
    <cellStyle name="Normal 66 5 2 3 2" xfId="16402" xr:uid="{00000000-0005-0000-0000-000012400000}"/>
    <cellStyle name="Normal 66 5 2 3 3" xfId="11382" xr:uid="{00000000-0005-0000-0000-0000762C0000}"/>
    <cellStyle name="Normal 66 5 2 3 3 3" xfId="26483" xr:uid="{00000000-0005-0000-0000-000073670000}"/>
    <cellStyle name="Normal 66 5 2 3 5" xfId="21470" xr:uid="{00000000-0005-0000-0000-0000DE530000}"/>
    <cellStyle name="Normal 66 5 2 4" xfId="13060" xr:uid="{00000000-0005-0000-0000-000004330000}"/>
    <cellStyle name="Normal 66 5 2 4 3" xfId="28158" xr:uid="{00000000-0005-0000-0000-0000FE6D0000}"/>
    <cellStyle name="Normal 66 5 2 5" xfId="8039" xr:uid="{00000000-0005-0000-0000-0000671F0000}"/>
    <cellStyle name="Normal 66 5 2 5 3" xfId="23141" xr:uid="{00000000-0005-0000-0000-0000655A0000}"/>
    <cellStyle name="Normal 66 5 2 7" xfId="18128" xr:uid="{00000000-0005-0000-0000-0000D0460000}"/>
    <cellStyle name="Normal 66 5 3" xfId="3821" xr:uid="{00000000-0005-0000-0000-0000ED0E0000}"/>
    <cellStyle name="Normal 66 5 3 2" xfId="13895" xr:uid="{00000000-0005-0000-0000-000047360000}"/>
    <cellStyle name="Normal 66 5 3 2 3" xfId="28993" xr:uid="{00000000-0005-0000-0000-000041710000}"/>
    <cellStyle name="Normal 66 5 3 3" xfId="8875" xr:uid="{00000000-0005-0000-0000-0000AB220000}"/>
    <cellStyle name="Normal 66 5 3 3 3" xfId="23976" xr:uid="{00000000-0005-0000-0000-0000A85D0000}"/>
    <cellStyle name="Normal 66 5 3 5" xfId="18963" xr:uid="{00000000-0005-0000-0000-0000134A0000}"/>
    <cellStyle name="Normal 66 5 4" xfId="5514" xr:uid="{00000000-0005-0000-0000-00008A150000}"/>
    <cellStyle name="Normal 66 5 4 2" xfId="15566" xr:uid="{00000000-0005-0000-0000-0000CE3C0000}"/>
    <cellStyle name="Normal 66 5 4 2 3" xfId="30664" xr:uid="{00000000-0005-0000-0000-0000C8770000}"/>
    <cellStyle name="Normal 66 5 4 3" xfId="10546" xr:uid="{00000000-0005-0000-0000-000032290000}"/>
    <cellStyle name="Normal 66 5 4 3 3" xfId="25647" xr:uid="{00000000-0005-0000-0000-00002F640000}"/>
    <cellStyle name="Normal 66 5 4 5" xfId="20634" xr:uid="{00000000-0005-0000-0000-00009A500000}"/>
    <cellStyle name="Normal 66 5 5" xfId="12224" xr:uid="{00000000-0005-0000-0000-0000C02F0000}"/>
    <cellStyle name="Normal 66 5 5 3" xfId="27322" xr:uid="{00000000-0005-0000-0000-0000BA6A0000}"/>
    <cellStyle name="Normal 66 5 6" xfId="7203" xr:uid="{00000000-0005-0000-0000-0000231C0000}"/>
    <cellStyle name="Normal 66 5 6 3" xfId="22305" xr:uid="{00000000-0005-0000-0000-000021570000}"/>
    <cellStyle name="Normal 66 5 8" xfId="17292" xr:uid="{00000000-0005-0000-0000-00008C430000}"/>
    <cellStyle name="Normal 66 6" xfId="2548" xr:uid="{00000000-0005-0000-0000-0000F4090000}"/>
    <cellStyle name="Normal 66 6 2" xfId="4240" xr:uid="{00000000-0005-0000-0000-000090100000}"/>
    <cellStyle name="Normal 66 6 2 2" xfId="14313" xr:uid="{00000000-0005-0000-0000-0000E9370000}"/>
    <cellStyle name="Normal 66 6 2 2 3" xfId="29411" xr:uid="{00000000-0005-0000-0000-0000E3720000}"/>
    <cellStyle name="Normal 66 6 2 3" xfId="9293" xr:uid="{00000000-0005-0000-0000-00004D240000}"/>
    <cellStyle name="Normal 66 6 2 3 3" xfId="24394" xr:uid="{00000000-0005-0000-0000-00004A5F0000}"/>
    <cellStyle name="Normal 66 6 2 5" xfId="19381" xr:uid="{00000000-0005-0000-0000-0000B54B0000}"/>
    <cellStyle name="Normal 66 6 3" xfId="5932" xr:uid="{00000000-0005-0000-0000-00002C170000}"/>
    <cellStyle name="Normal 66 6 3 2" xfId="15984" xr:uid="{00000000-0005-0000-0000-0000703E0000}"/>
    <cellStyle name="Normal 66 6 3 3" xfId="10964" xr:uid="{00000000-0005-0000-0000-0000D42A0000}"/>
    <cellStyle name="Normal 66 6 3 3 3" xfId="26065" xr:uid="{00000000-0005-0000-0000-0000D1650000}"/>
    <cellStyle name="Normal 66 6 3 5" xfId="21052" xr:uid="{00000000-0005-0000-0000-00003C520000}"/>
    <cellStyle name="Normal 66 6 4" xfId="12642" xr:uid="{00000000-0005-0000-0000-000062310000}"/>
    <cellStyle name="Normal 66 6 4 3" xfId="27740" xr:uid="{00000000-0005-0000-0000-00005C6C0000}"/>
    <cellStyle name="Normal 66 6 5" xfId="7621" xr:uid="{00000000-0005-0000-0000-0000C51D0000}"/>
    <cellStyle name="Normal 66 6 5 3" xfId="22723" xr:uid="{00000000-0005-0000-0000-0000C3580000}"/>
    <cellStyle name="Normal 66 6 7" xfId="17710" xr:uid="{00000000-0005-0000-0000-00002E450000}"/>
    <cellStyle name="Normal 66 7" xfId="3400" xr:uid="{00000000-0005-0000-0000-0000480D0000}"/>
    <cellStyle name="Normal 66 7 2" xfId="13477" xr:uid="{00000000-0005-0000-0000-0000A5340000}"/>
    <cellStyle name="Normal 66 7 2 3" xfId="28575" xr:uid="{00000000-0005-0000-0000-00009F6F0000}"/>
    <cellStyle name="Normal 66 7 3" xfId="8457" xr:uid="{00000000-0005-0000-0000-000009210000}"/>
    <cellStyle name="Normal 66 7 3 3" xfId="23558" xr:uid="{00000000-0005-0000-0000-0000065C0000}"/>
    <cellStyle name="Normal 66 7 5" xfId="18545" xr:uid="{00000000-0005-0000-0000-000071480000}"/>
    <cellStyle name="Normal 66 8" xfId="5094" xr:uid="{00000000-0005-0000-0000-0000E6130000}"/>
    <cellStyle name="Normal 66 8 2" xfId="15148" xr:uid="{00000000-0005-0000-0000-00002C3B0000}"/>
    <cellStyle name="Normal 66 8 2 3" xfId="30246" xr:uid="{00000000-0005-0000-0000-000026760000}"/>
    <cellStyle name="Normal 66 8 3" xfId="10128" xr:uid="{00000000-0005-0000-0000-000090270000}"/>
    <cellStyle name="Normal 66 8 3 3" xfId="25229" xr:uid="{00000000-0005-0000-0000-00008D620000}"/>
    <cellStyle name="Normal 66 8 5" xfId="20216" xr:uid="{00000000-0005-0000-0000-0000F84E0000}"/>
    <cellStyle name="Normal 66 9" xfId="11804" xr:uid="{00000000-0005-0000-0000-00001C2E0000}"/>
    <cellStyle name="Normal 66 9 3" xfId="26904" xr:uid="{00000000-0005-0000-0000-000018690000}"/>
    <cellStyle name="Normal 67" xfId="1479" xr:uid="{00000000-0005-0000-0000-0000C7050000}"/>
    <cellStyle name="Normal 67 10" xfId="6784" xr:uid="{00000000-0005-0000-0000-0000801A0000}"/>
    <cellStyle name="Normal 67 10 3" xfId="21888" xr:uid="{00000000-0005-0000-0000-000080550000}"/>
    <cellStyle name="Normal 67 12" xfId="16873" xr:uid="{00000000-0005-0000-0000-0000E9410000}"/>
    <cellStyle name="Normal 67 2" xfId="1748" xr:uid="{00000000-0005-0000-0000-0000D4060000}"/>
    <cellStyle name="Normal 67 2 11" xfId="16927" xr:uid="{00000000-0005-0000-0000-00001F420000}"/>
    <cellStyle name="Normal 67 2 2" xfId="1856" xr:uid="{00000000-0005-0000-0000-000040070000}"/>
    <cellStyle name="Normal 67 2 2 10" xfId="17031" xr:uid="{00000000-0005-0000-0000-000087420000}"/>
    <cellStyle name="Normal 67 2 2 2" xfId="2073" xr:uid="{00000000-0005-0000-0000-000019080000}"/>
    <cellStyle name="Normal 67 2 2 2 2" xfId="2494" xr:uid="{00000000-0005-0000-0000-0000BE090000}"/>
    <cellStyle name="Normal 67 2 2 2 2 2" xfId="3333" xr:uid="{00000000-0005-0000-0000-0000050D0000}"/>
    <cellStyle name="Normal 67 2 2 2 2 2 2" xfId="5023" xr:uid="{00000000-0005-0000-0000-00009F130000}"/>
    <cellStyle name="Normal 67 2 2 2 2 2 2 2" xfId="15096" xr:uid="{00000000-0005-0000-0000-0000F83A0000}"/>
    <cellStyle name="Normal 67 2 2 2 2 2 2 2 3" xfId="30194" xr:uid="{00000000-0005-0000-0000-0000F2750000}"/>
    <cellStyle name="Normal 67 2 2 2 2 2 2 3" xfId="10076" xr:uid="{00000000-0005-0000-0000-00005C270000}"/>
    <cellStyle name="Normal 67 2 2 2 2 2 2 3 3" xfId="25177" xr:uid="{00000000-0005-0000-0000-000059620000}"/>
    <cellStyle name="Normal 67 2 2 2 2 2 2 5" xfId="20164" xr:uid="{00000000-0005-0000-0000-0000C44E0000}"/>
    <cellStyle name="Normal 67 2 2 2 2 2 3" xfId="6715" xr:uid="{00000000-0005-0000-0000-00003B1A0000}"/>
    <cellStyle name="Normal 67 2 2 2 2 2 3 2" xfId="16767" xr:uid="{00000000-0005-0000-0000-00007F410000}"/>
    <cellStyle name="Normal 67 2 2 2 2 2 3 3" xfId="11747" xr:uid="{00000000-0005-0000-0000-0000E32D0000}"/>
    <cellStyle name="Normal 67 2 2 2 2 2 3 3 3" xfId="26848" xr:uid="{00000000-0005-0000-0000-0000E0680000}"/>
    <cellStyle name="Normal 67 2 2 2 2 2 3 5" xfId="21835" xr:uid="{00000000-0005-0000-0000-00004B550000}"/>
    <cellStyle name="Normal 67 2 2 2 2 2 4" xfId="13425" xr:uid="{00000000-0005-0000-0000-000071340000}"/>
    <cellStyle name="Normal 67 2 2 2 2 2 4 3" xfId="28523" xr:uid="{00000000-0005-0000-0000-00006B6F0000}"/>
    <cellStyle name="Normal 67 2 2 2 2 2 5" xfId="8404" xr:uid="{00000000-0005-0000-0000-0000D4200000}"/>
    <cellStyle name="Normal 67 2 2 2 2 2 5 3" xfId="23506" xr:uid="{00000000-0005-0000-0000-0000D25B0000}"/>
    <cellStyle name="Normal 67 2 2 2 2 2 7" xfId="18493" xr:uid="{00000000-0005-0000-0000-00003D480000}"/>
    <cellStyle name="Normal 67 2 2 2 2 3" xfId="4186" xr:uid="{00000000-0005-0000-0000-00005A100000}"/>
    <cellStyle name="Normal 67 2 2 2 2 3 2" xfId="14260" xr:uid="{00000000-0005-0000-0000-0000B4370000}"/>
    <cellStyle name="Normal 67 2 2 2 2 3 2 3" xfId="29358" xr:uid="{00000000-0005-0000-0000-0000AE720000}"/>
    <cellStyle name="Normal 67 2 2 2 2 3 3" xfId="9240" xr:uid="{00000000-0005-0000-0000-000018240000}"/>
    <cellStyle name="Normal 67 2 2 2 2 3 3 3" xfId="24341" xr:uid="{00000000-0005-0000-0000-0000155F0000}"/>
    <cellStyle name="Normal 67 2 2 2 2 3 5" xfId="19328" xr:uid="{00000000-0005-0000-0000-0000804B0000}"/>
    <cellStyle name="Normal 67 2 2 2 2 4" xfId="5879" xr:uid="{00000000-0005-0000-0000-0000F7160000}"/>
    <cellStyle name="Normal 67 2 2 2 2 4 2" xfId="15931" xr:uid="{00000000-0005-0000-0000-00003B3E0000}"/>
    <cellStyle name="Normal 67 2 2 2 2 4 3" xfId="10911" xr:uid="{00000000-0005-0000-0000-00009F2A0000}"/>
    <cellStyle name="Normal 67 2 2 2 2 4 3 3" xfId="26012" xr:uid="{00000000-0005-0000-0000-00009C650000}"/>
    <cellStyle name="Normal 67 2 2 2 2 4 5" xfId="20999" xr:uid="{00000000-0005-0000-0000-000007520000}"/>
    <cellStyle name="Normal 67 2 2 2 2 5" xfId="12589" xr:uid="{00000000-0005-0000-0000-00002D310000}"/>
    <cellStyle name="Normal 67 2 2 2 2 5 3" xfId="27687" xr:uid="{00000000-0005-0000-0000-0000276C0000}"/>
    <cellStyle name="Normal 67 2 2 2 2 6" xfId="7568" xr:uid="{00000000-0005-0000-0000-0000901D0000}"/>
    <cellStyle name="Normal 67 2 2 2 2 6 3" xfId="22670" xr:uid="{00000000-0005-0000-0000-00008E580000}"/>
    <cellStyle name="Normal 67 2 2 2 2 8" xfId="17657" xr:uid="{00000000-0005-0000-0000-0000F9440000}"/>
    <cellStyle name="Normal 67 2 2 2 3" xfId="2915" xr:uid="{00000000-0005-0000-0000-0000630B0000}"/>
    <cellStyle name="Normal 67 2 2 2 3 2" xfId="4605" xr:uid="{00000000-0005-0000-0000-0000FD110000}"/>
    <cellStyle name="Normal 67 2 2 2 3 2 2" xfId="14678" xr:uid="{00000000-0005-0000-0000-000056390000}"/>
    <cellStyle name="Normal 67 2 2 2 3 2 2 3" xfId="29776" xr:uid="{00000000-0005-0000-0000-000050740000}"/>
    <cellStyle name="Normal 67 2 2 2 3 2 3" xfId="9658" xr:uid="{00000000-0005-0000-0000-0000BA250000}"/>
    <cellStyle name="Normal 67 2 2 2 3 2 3 3" xfId="24759" xr:uid="{00000000-0005-0000-0000-0000B7600000}"/>
    <cellStyle name="Normal 67 2 2 2 3 2 5" xfId="19746" xr:uid="{00000000-0005-0000-0000-0000224D0000}"/>
    <cellStyle name="Normal 67 2 2 2 3 3" xfId="6297" xr:uid="{00000000-0005-0000-0000-000099180000}"/>
    <cellStyle name="Normal 67 2 2 2 3 3 2" xfId="16349" xr:uid="{00000000-0005-0000-0000-0000DD3F0000}"/>
    <cellStyle name="Normal 67 2 2 2 3 3 3" xfId="11329" xr:uid="{00000000-0005-0000-0000-0000412C0000}"/>
    <cellStyle name="Normal 67 2 2 2 3 3 3 3" xfId="26430" xr:uid="{00000000-0005-0000-0000-00003E670000}"/>
    <cellStyle name="Normal 67 2 2 2 3 3 5" xfId="21417" xr:uid="{00000000-0005-0000-0000-0000A9530000}"/>
    <cellStyle name="Normal 67 2 2 2 3 4" xfId="13007" xr:uid="{00000000-0005-0000-0000-0000CF320000}"/>
    <cellStyle name="Normal 67 2 2 2 3 4 3" xfId="28105" xr:uid="{00000000-0005-0000-0000-0000C96D0000}"/>
    <cellStyle name="Normal 67 2 2 2 3 5" xfId="7986" xr:uid="{00000000-0005-0000-0000-0000321F0000}"/>
    <cellStyle name="Normal 67 2 2 2 3 5 3" xfId="23088" xr:uid="{00000000-0005-0000-0000-0000305A0000}"/>
    <cellStyle name="Normal 67 2 2 2 3 7" xfId="18075" xr:uid="{00000000-0005-0000-0000-00009B460000}"/>
    <cellStyle name="Normal 67 2 2 2 4" xfId="3768" xr:uid="{00000000-0005-0000-0000-0000B80E0000}"/>
    <cellStyle name="Normal 67 2 2 2 4 2" xfId="13842" xr:uid="{00000000-0005-0000-0000-000012360000}"/>
    <cellStyle name="Normal 67 2 2 2 4 2 3" xfId="28940" xr:uid="{00000000-0005-0000-0000-00000C710000}"/>
    <cellStyle name="Normal 67 2 2 2 4 3" xfId="8822" xr:uid="{00000000-0005-0000-0000-000076220000}"/>
    <cellStyle name="Normal 67 2 2 2 4 3 3" xfId="23923" xr:uid="{00000000-0005-0000-0000-0000735D0000}"/>
    <cellStyle name="Normal 67 2 2 2 4 5" xfId="18910" xr:uid="{00000000-0005-0000-0000-0000DE490000}"/>
    <cellStyle name="Normal 67 2 2 2 5" xfId="5461" xr:uid="{00000000-0005-0000-0000-000055150000}"/>
    <cellStyle name="Normal 67 2 2 2 5 2" xfId="15513" xr:uid="{00000000-0005-0000-0000-0000993C0000}"/>
    <cellStyle name="Normal 67 2 2 2 5 2 3" xfId="30611" xr:uid="{00000000-0005-0000-0000-000093770000}"/>
    <cellStyle name="Normal 67 2 2 2 5 3" xfId="10493" xr:uid="{00000000-0005-0000-0000-0000FD280000}"/>
    <cellStyle name="Normal 67 2 2 2 5 3 3" xfId="25594" xr:uid="{00000000-0005-0000-0000-0000FA630000}"/>
    <cellStyle name="Normal 67 2 2 2 5 5" xfId="20581" xr:uid="{00000000-0005-0000-0000-000065500000}"/>
    <cellStyle name="Normal 67 2 2 2 6" xfId="12171" xr:uid="{00000000-0005-0000-0000-00008B2F0000}"/>
    <cellStyle name="Normal 67 2 2 2 6 3" xfId="27269" xr:uid="{00000000-0005-0000-0000-0000856A0000}"/>
    <cellStyle name="Normal 67 2 2 2 7" xfId="7150" xr:uid="{00000000-0005-0000-0000-0000EE1B0000}"/>
    <cellStyle name="Normal 67 2 2 2 7 3" xfId="22252" xr:uid="{00000000-0005-0000-0000-0000EC560000}"/>
    <cellStyle name="Normal 67 2 2 2 9" xfId="17239" xr:uid="{00000000-0005-0000-0000-000057430000}"/>
    <cellStyle name="Normal 67 2 2 3" xfId="2286" xr:uid="{00000000-0005-0000-0000-0000EE080000}"/>
    <cellStyle name="Normal 67 2 2 3 2" xfId="3125" xr:uid="{00000000-0005-0000-0000-0000350C0000}"/>
    <cellStyle name="Normal 67 2 2 3 2 2" xfId="4815" xr:uid="{00000000-0005-0000-0000-0000CF120000}"/>
    <cellStyle name="Normal 67 2 2 3 2 2 2" xfId="14888" xr:uid="{00000000-0005-0000-0000-0000283A0000}"/>
    <cellStyle name="Normal 67 2 2 3 2 2 2 3" xfId="29986" xr:uid="{00000000-0005-0000-0000-000022750000}"/>
    <cellStyle name="Normal 67 2 2 3 2 2 3" xfId="9868" xr:uid="{00000000-0005-0000-0000-00008C260000}"/>
    <cellStyle name="Normal 67 2 2 3 2 2 3 3" xfId="24969" xr:uid="{00000000-0005-0000-0000-000089610000}"/>
    <cellStyle name="Normal 67 2 2 3 2 2 5" xfId="19956" xr:uid="{00000000-0005-0000-0000-0000F44D0000}"/>
    <cellStyle name="Normal 67 2 2 3 2 3" xfId="6507" xr:uid="{00000000-0005-0000-0000-00006B190000}"/>
    <cellStyle name="Normal 67 2 2 3 2 3 2" xfId="16559" xr:uid="{00000000-0005-0000-0000-0000AF400000}"/>
    <cellStyle name="Normal 67 2 2 3 2 3 3" xfId="11539" xr:uid="{00000000-0005-0000-0000-0000132D0000}"/>
    <cellStyle name="Normal 67 2 2 3 2 3 3 3" xfId="26640" xr:uid="{00000000-0005-0000-0000-000010680000}"/>
    <cellStyle name="Normal 67 2 2 3 2 3 5" xfId="21627" xr:uid="{00000000-0005-0000-0000-00007B540000}"/>
    <cellStyle name="Normal 67 2 2 3 2 4" xfId="13217" xr:uid="{00000000-0005-0000-0000-0000A1330000}"/>
    <cellStyle name="Normal 67 2 2 3 2 4 3" xfId="28315" xr:uid="{00000000-0005-0000-0000-00009B6E0000}"/>
    <cellStyle name="Normal 67 2 2 3 2 5" xfId="8196" xr:uid="{00000000-0005-0000-0000-000004200000}"/>
    <cellStyle name="Normal 67 2 2 3 2 5 3" xfId="23298" xr:uid="{00000000-0005-0000-0000-0000025B0000}"/>
    <cellStyle name="Normal 67 2 2 3 2 7" xfId="18285" xr:uid="{00000000-0005-0000-0000-00006D470000}"/>
    <cellStyle name="Normal 67 2 2 3 3" xfId="3978" xr:uid="{00000000-0005-0000-0000-00008A0F0000}"/>
    <cellStyle name="Normal 67 2 2 3 3 2" xfId="14052" xr:uid="{00000000-0005-0000-0000-0000E4360000}"/>
    <cellStyle name="Normal 67 2 2 3 3 2 3" xfId="29150" xr:uid="{00000000-0005-0000-0000-0000DE710000}"/>
    <cellStyle name="Normal 67 2 2 3 3 3" xfId="9032" xr:uid="{00000000-0005-0000-0000-000048230000}"/>
    <cellStyle name="Normal 67 2 2 3 3 3 3" xfId="24133" xr:uid="{00000000-0005-0000-0000-0000455E0000}"/>
    <cellStyle name="Normal 67 2 2 3 3 5" xfId="19120" xr:uid="{00000000-0005-0000-0000-0000B04A0000}"/>
    <cellStyle name="Normal 67 2 2 3 4" xfId="5671" xr:uid="{00000000-0005-0000-0000-000027160000}"/>
    <cellStyle name="Normal 67 2 2 3 4 2" xfId="15723" xr:uid="{00000000-0005-0000-0000-00006B3D0000}"/>
    <cellStyle name="Normal 67 2 2 3 4 2 3" xfId="30821" xr:uid="{00000000-0005-0000-0000-000065780000}"/>
    <cellStyle name="Normal 67 2 2 3 4 3" xfId="10703" xr:uid="{00000000-0005-0000-0000-0000CF290000}"/>
    <cellStyle name="Normal 67 2 2 3 4 3 3" xfId="25804" xr:uid="{00000000-0005-0000-0000-0000CC640000}"/>
    <cellStyle name="Normal 67 2 2 3 4 5" xfId="20791" xr:uid="{00000000-0005-0000-0000-000037510000}"/>
    <cellStyle name="Normal 67 2 2 3 5" xfId="12381" xr:uid="{00000000-0005-0000-0000-00005D300000}"/>
    <cellStyle name="Normal 67 2 2 3 5 3" xfId="27479" xr:uid="{00000000-0005-0000-0000-0000576B0000}"/>
    <cellStyle name="Normal 67 2 2 3 6" xfId="7360" xr:uid="{00000000-0005-0000-0000-0000C01C0000}"/>
    <cellStyle name="Normal 67 2 2 3 6 3" xfId="22462" xr:uid="{00000000-0005-0000-0000-0000BE570000}"/>
    <cellStyle name="Normal 67 2 2 3 8" xfId="17449" xr:uid="{00000000-0005-0000-0000-000029440000}"/>
    <cellStyle name="Normal 67 2 2 4" xfId="2707" xr:uid="{00000000-0005-0000-0000-0000930A0000}"/>
    <cellStyle name="Normal 67 2 2 4 2" xfId="4397" xr:uid="{00000000-0005-0000-0000-00002D110000}"/>
    <cellStyle name="Normal 67 2 2 4 2 2" xfId="14470" xr:uid="{00000000-0005-0000-0000-000086380000}"/>
    <cellStyle name="Normal 67 2 2 4 2 2 3" xfId="29568" xr:uid="{00000000-0005-0000-0000-000080730000}"/>
    <cellStyle name="Normal 67 2 2 4 2 3" xfId="9450" xr:uid="{00000000-0005-0000-0000-0000EA240000}"/>
    <cellStyle name="Normal 67 2 2 4 2 3 3" xfId="24551" xr:uid="{00000000-0005-0000-0000-0000E75F0000}"/>
    <cellStyle name="Normal 67 2 2 4 2 5" xfId="19538" xr:uid="{00000000-0005-0000-0000-0000524C0000}"/>
    <cellStyle name="Normal 67 2 2 4 3" xfId="6089" xr:uid="{00000000-0005-0000-0000-0000C9170000}"/>
    <cellStyle name="Normal 67 2 2 4 3 2" xfId="16141" xr:uid="{00000000-0005-0000-0000-00000D3F0000}"/>
    <cellStyle name="Normal 67 2 2 4 3 3" xfId="11121" xr:uid="{00000000-0005-0000-0000-0000712B0000}"/>
    <cellStyle name="Normal 67 2 2 4 3 3 3" xfId="26222" xr:uid="{00000000-0005-0000-0000-00006E660000}"/>
    <cellStyle name="Normal 67 2 2 4 3 5" xfId="21209" xr:uid="{00000000-0005-0000-0000-0000D9520000}"/>
    <cellStyle name="Normal 67 2 2 4 4" xfId="12799" xr:uid="{00000000-0005-0000-0000-0000FF310000}"/>
    <cellStyle name="Normal 67 2 2 4 4 3" xfId="27897" xr:uid="{00000000-0005-0000-0000-0000F96C0000}"/>
    <cellStyle name="Normal 67 2 2 4 5" xfId="7778" xr:uid="{00000000-0005-0000-0000-0000621E0000}"/>
    <cellStyle name="Normal 67 2 2 4 5 3" xfId="22880" xr:uid="{00000000-0005-0000-0000-000060590000}"/>
    <cellStyle name="Normal 67 2 2 4 7" xfId="17867" xr:uid="{00000000-0005-0000-0000-0000CB450000}"/>
    <cellStyle name="Normal 67 2 2 5" xfId="3560" xr:uid="{00000000-0005-0000-0000-0000E80D0000}"/>
    <cellStyle name="Normal 67 2 2 5 2" xfId="13634" xr:uid="{00000000-0005-0000-0000-000042350000}"/>
    <cellStyle name="Normal 67 2 2 5 2 3" xfId="28732" xr:uid="{00000000-0005-0000-0000-00003C700000}"/>
    <cellStyle name="Normal 67 2 2 5 3" xfId="8614" xr:uid="{00000000-0005-0000-0000-0000A6210000}"/>
    <cellStyle name="Normal 67 2 2 5 3 3" xfId="23715" xr:uid="{00000000-0005-0000-0000-0000A35C0000}"/>
    <cellStyle name="Normal 67 2 2 5 5" xfId="18702" xr:uid="{00000000-0005-0000-0000-00000E490000}"/>
    <cellStyle name="Normal 67 2 2 6" xfId="5253" xr:uid="{00000000-0005-0000-0000-000085140000}"/>
    <cellStyle name="Normal 67 2 2 6 2" xfId="15305" xr:uid="{00000000-0005-0000-0000-0000C93B0000}"/>
    <cellStyle name="Normal 67 2 2 6 2 3" xfId="30403" xr:uid="{00000000-0005-0000-0000-0000C3760000}"/>
    <cellStyle name="Normal 67 2 2 6 3" xfId="10285" xr:uid="{00000000-0005-0000-0000-00002D280000}"/>
    <cellStyle name="Normal 67 2 2 6 3 3" xfId="25386" xr:uid="{00000000-0005-0000-0000-00002A630000}"/>
    <cellStyle name="Normal 67 2 2 6 5" xfId="20373" xr:uid="{00000000-0005-0000-0000-0000954F0000}"/>
    <cellStyle name="Normal 67 2 2 7" xfId="11963" xr:uid="{00000000-0005-0000-0000-0000BB2E0000}"/>
    <cellStyle name="Normal 67 2 2 7 3" xfId="27061" xr:uid="{00000000-0005-0000-0000-0000B5690000}"/>
    <cellStyle name="Normal 67 2 2 8" xfId="6942" xr:uid="{00000000-0005-0000-0000-00001E1B0000}"/>
    <cellStyle name="Normal 67 2 2 8 3" xfId="22044" xr:uid="{00000000-0005-0000-0000-00001C560000}"/>
    <cellStyle name="Normal 67 2 3" xfId="1969" xr:uid="{00000000-0005-0000-0000-0000B1070000}"/>
    <cellStyle name="Normal 67 2 3 2" xfId="2390" xr:uid="{00000000-0005-0000-0000-000056090000}"/>
    <cellStyle name="Normal 67 2 3 2 2" xfId="3229" xr:uid="{00000000-0005-0000-0000-00009D0C0000}"/>
    <cellStyle name="Normal 67 2 3 2 2 2" xfId="4919" xr:uid="{00000000-0005-0000-0000-000037130000}"/>
    <cellStyle name="Normal 67 2 3 2 2 2 2" xfId="14992" xr:uid="{00000000-0005-0000-0000-0000903A0000}"/>
    <cellStyle name="Normal 67 2 3 2 2 2 2 3" xfId="30090" xr:uid="{00000000-0005-0000-0000-00008A750000}"/>
    <cellStyle name="Normal 67 2 3 2 2 2 3" xfId="9972" xr:uid="{00000000-0005-0000-0000-0000F4260000}"/>
    <cellStyle name="Normal 67 2 3 2 2 2 3 3" xfId="25073" xr:uid="{00000000-0005-0000-0000-0000F1610000}"/>
    <cellStyle name="Normal 67 2 3 2 2 2 5" xfId="20060" xr:uid="{00000000-0005-0000-0000-00005C4E0000}"/>
    <cellStyle name="Normal 67 2 3 2 2 3" xfId="6611" xr:uid="{00000000-0005-0000-0000-0000D3190000}"/>
    <cellStyle name="Normal 67 2 3 2 2 3 2" xfId="16663" xr:uid="{00000000-0005-0000-0000-000017410000}"/>
    <cellStyle name="Normal 67 2 3 2 2 3 3" xfId="11643" xr:uid="{00000000-0005-0000-0000-00007B2D0000}"/>
    <cellStyle name="Normal 67 2 3 2 2 3 3 3" xfId="26744" xr:uid="{00000000-0005-0000-0000-000078680000}"/>
    <cellStyle name="Normal 67 2 3 2 2 3 5" xfId="21731" xr:uid="{00000000-0005-0000-0000-0000E3540000}"/>
    <cellStyle name="Normal 67 2 3 2 2 4" xfId="13321" xr:uid="{00000000-0005-0000-0000-000009340000}"/>
    <cellStyle name="Normal 67 2 3 2 2 4 3" xfId="28419" xr:uid="{00000000-0005-0000-0000-0000036F0000}"/>
    <cellStyle name="Normal 67 2 3 2 2 5" xfId="8300" xr:uid="{00000000-0005-0000-0000-00006C200000}"/>
    <cellStyle name="Normal 67 2 3 2 2 5 3" xfId="23402" xr:uid="{00000000-0005-0000-0000-00006A5B0000}"/>
    <cellStyle name="Normal 67 2 3 2 2 7" xfId="18389" xr:uid="{00000000-0005-0000-0000-0000D5470000}"/>
    <cellStyle name="Normal 67 2 3 2 3" xfId="4082" xr:uid="{00000000-0005-0000-0000-0000F20F0000}"/>
    <cellStyle name="Normal 67 2 3 2 3 2" xfId="14156" xr:uid="{00000000-0005-0000-0000-00004C370000}"/>
    <cellStyle name="Normal 67 2 3 2 3 2 3" xfId="29254" xr:uid="{00000000-0005-0000-0000-000046720000}"/>
    <cellStyle name="Normal 67 2 3 2 3 3" xfId="9136" xr:uid="{00000000-0005-0000-0000-0000B0230000}"/>
    <cellStyle name="Normal 67 2 3 2 3 3 3" xfId="24237" xr:uid="{00000000-0005-0000-0000-0000AD5E0000}"/>
    <cellStyle name="Normal 67 2 3 2 3 5" xfId="19224" xr:uid="{00000000-0005-0000-0000-0000184B0000}"/>
    <cellStyle name="Normal 67 2 3 2 4" xfId="5775" xr:uid="{00000000-0005-0000-0000-00008F160000}"/>
    <cellStyle name="Normal 67 2 3 2 4 2" xfId="15827" xr:uid="{00000000-0005-0000-0000-0000D33D0000}"/>
    <cellStyle name="Normal 67 2 3 2 4 2 3" xfId="30925" xr:uid="{00000000-0005-0000-0000-0000CD780000}"/>
    <cellStyle name="Normal 67 2 3 2 4 3" xfId="10807" xr:uid="{00000000-0005-0000-0000-0000372A0000}"/>
    <cellStyle name="Normal 67 2 3 2 4 3 3" xfId="25908" xr:uid="{00000000-0005-0000-0000-000034650000}"/>
    <cellStyle name="Normal 67 2 3 2 4 5" xfId="20895" xr:uid="{00000000-0005-0000-0000-00009F510000}"/>
    <cellStyle name="Normal 67 2 3 2 5" xfId="12485" xr:uid="{00000000-0005-0000-0000-0000C5300000}"/>
    <cellStyle name="Normal 67 2 3 2 5 3" xfId="27583" xr:uid="{00000000-0005-0000-0000-0000BF6B0000}"/>
    <cellStyle name="Normal 67 2 3 2 6" xfId="7464" xr:uid="{00000000-0005-0000-0000-0000281D0000}"/>
    <cellStyle name="Normal 67 2 3 2 6 3" xfId="22566" xr:uid="{00000000-0005-0000-0000-000026580000}"/>
    <cellStyle name="Normal 67 2 3 2 8" xfId="17553" xr:uid="{00000000-0005-0000-0000-000091440000}"/>
    <cellStyle name="Normal 67 2 3 3" xfId="2811" xr:uid="{00000000-0005-0000-0000-0000FB0A0000}"/>
    <cellStyle name="Normal 67 2 3 3 2" xfId="4501" xr:uid="{00000000-0005-0000-0000-000095110000}"/>
    <cellStyle name="Normal 67 2 3 3 2 2" xfId="14574" xr:uid="{00000000-0005-0000-0000-0000EE380000}"/>
    <cellStyle name="Normal 67 2 3 3 2 2 3" xfId="29672" xr:uid="{00000000-0005-0000-0000-0000E8730000}"/>
    <cellStyle name="Normal 67 2 3 3 2 3" xfId="9554" xr:uid="{00000000-0005-0000-0000-000052250000}"/>
    <cellStyle name="Normal 67 2 3 3 2 3 3" xfId="24655" xr:uid="{00000000-0005-0000-0000-00004F600000}"/>
    <cellStyle name="Normal 67 2 3 3 2 5" xfId="19642" xr:uid="{00000000-0005-0000-0000-0000BA4C0000}"/>
    <cellStyle name="Normal 67 2 3 3 3" xfId="6193" xr:uid="{00000000-0005-0000-0000-000031180000}"/>
    <cellStyle name="Normal 67 2 3 3 3 2" xfId="16245" xr:uid="{00000000-0005-0000-0000-0000753F0000}"/>
    <cellStyle name="Normal 67 2 3 3 3 3" xfId="11225" xr:uid="{00000000-0005-0000-0000-0000D92B0000}"/>
    <cellStyle name="Normal 67 2 3 3 3 3 3" xfId="26326" xr:uid="{00000000-0005-0000-0000-0000D6660000}"/>
    <cellStyle name="Normal 67 2 3 3 3 5" xfId="21313" xr:uid="{00000000-0005-0000-0000-000041530000}"/>
    <cellStyle name="Normal 67 2 3 3 4" xfId="12903" xr:uid="{00000000-0005-0000-0000-000067320000}"/>
    <cellStyle name="Normal 67 2 3 3 4 3" xfId="28001" xr:uid="{00000000-0005-0000-0000-0000616D0000}"/>
    <cellStyle name="Normal 67 2 3 3 5" xfId="7882" xr:uid="{00000000-0005-0000-0000-0000CA1E0000}"/>
    <cellStyle name="Normal 67 2 3 3 5 3" xfId="22984" xr:uid="{00000000-0005-0000-0000-0000C8590000}"/>
    <cellStyle name="Normal 67 2 3 3 7" xfId="17971" xr:uid="{00000000-0005-0000-0000-000033460000}"/>
    <cellStyle name="Normal 67 2 3 4" xfId="3664" xr:uid="{00000000-0005-0000-0000-0000500E0000}"/>
    <cellStyle name="Normal 67 2 3 4 2" xfId="13738" xr:uid="{00000000-0005-0000-0000-0000AA350000}"/>
    <cellStyle name="Normal 67 2 3 4 2 3" xfId="28836" xr:uid="{00000000-0005-0000-0000-0000A4700000}"/>
    <cellStyle name="Normal 67 2 3 4 3" xfId="8718" xr:uid="{00000000-0005-0000-0000-00000E220000}"/>
    <cellStyle name="Normal 67 2 3 4 3 3" xfId="23819" xr:uid="{00000000-0005-0000-0000-00000B5D0000}"/>
    <cellStyle name="Normal 67 2 3 4 5" xfId="18806" xr:uid="{00000000-0005-0000-0000-000076490000}"/>
    <cellStyle name="Normal 67 2 3 5" xfId="5357" xr:uid="{00000000-0005-0000-0000-0000ED140000}"/>
    <cellStyle name="Normal 67 2 3 5 2" xfId="15409" xr:uid="{00000000-0005-0000-0000-0000313C0000}"/>
    <cellStyle name="Normal 67 2 3 5 2 3" xfId="30507" xr:uid="{00000000-0005-0000-0000-00002B770000}"/>
    <cellStyle name="Normal 67 2 3 5 3" xfId="10389" xr:uid="{00000000-0005-0000-0000-000095280000}"/>
    <cellStyle name="Normal 67 2 3 5 3 3" xfId="25490" xr:uid="{00000000-0005-0000-0000-000092630000}"/>
    <cellStyle name="Normal 67 2 3 5 5" xfId="20477" xr:uid="{00000000-0005-0000-0000-0000FD4F0000}"/>
    <cellStyle name="Normal 67 2 3 6" xfId="12067" xr:uid="{00000000-0005-0000-0000-0000232F0000}"/>
    <cellStyle name="Normal 67 2 3 6 3" xfId="27165" xr:uid="{00000000-0005-0000-0000-00001D6A0000}"/>
    <cellStyle name="Normal 67 2 3 7" xfId="7046" xr:uid="{00000000-0005-0000-0000-0000861B0000}"/>
    <cellStyle name="Normal 67 2 3 7 3" xfId="22148" xr:uid="{00000000-0005-0000-0000-000084560000}"/>
    <cellStyle name="Normal 67 2 3 9" xfId="17135" xr:uid="{00000000-0005-0000-0000-0000EF420000}"/>
    <cellStyle name="Normal 67 2 4" xfId="2182" xr:uid="{00000000-0005-0000-0000-000086080000}"/>
    <cellStyle name="Normal 67 2 4 2" xfId="3021" xr:uid="{00000000-0005-0000-0000-0000CD0B0000}"/>
    <cellStyle name="Normal 67 2 4 2 2" xfId="4711" xr:uid="{00000000-0005-0000-0000-000067120000}"/>
    <cellStyle name="Normal 67 2 4 2 2 2" xfId="14784" xr:uid="{00000000-0005-0000-0000-0000C0390000}"/>
    <cellStyle name="Normal 67 2 4 2 2 2 3" xfId="29882" xr:uid="{00000000-0005-0000-0000-0000BA740000}"/>
    <cellStyle name="Normal 67 2 4 2 2 3" xfId="9764" xr:uid="{00000000-0005-0000-0000-000024260000}"/>
    <cellStyle name="Normal 67 2 4 2 2 3 3" xfId="24865" xr:uid="{00000000-0005-0000-0000-000021610000}"/>
    <cellStyle name="Normal 67 2 4 2 2 5" xfId="19852" xr:uid="{00000000-0005-0000-0000-00008C4D0000}"/>
    <cellStyle name="Normal 67 2 4 2 3" xfId="6403" xr:uid="{00000000-0005-0000-0000-000003190000}"/>
    <cellStyle name="Normal 67 2 4 2 3 2" xfId="16455" xr:uid="{00000000-0005-0000-0000-000047400000}"/>
    <cellStyle name="Normal 67 2 4 2 3 3" xfId="11435" xr:uid="{00000000-0005-0000-0000-0000AB2C0000}"/>
    <cellStyle name="Normal 67 2 4 2 3 3 3" xfId="26536" xr:uid="{00000000-0005-0000-0000-0000A8670000}"/>
    <cellStyle name="Normal 67 2 4 2 3 5" xfId="21523" xr:uid="{00000000-0005-0000-0000-000013540000}"/>
    <cellStyle name="Normal 67 2 4 2 4" xfId="13113" xr:uid="{00000000-0005-0000-0000-000039330000}"/>
    <cellStyle name="Normal 67 2 4 2 4 3" xfId="28211" xr:uid="{00000000-0005-0000-0000-0000336E0000}"/>
    <cellStyle name="Normal 67 2 4 2 5" xfId="8092" xr:uid="{00000000-0005-0000-0000-00009C1F0000}"/>
    <cellStyle name="Normal 67 2 4 2 5 3" xfId="23194" xr:uid="{00000000-0005-0000-0000-00009A5A0000}"/>
    <cellStyle name="Normal 67 2 4 2 7" xfId="18181" xr:uid="{00000000-0005-0000-0000-000005470000}"/>
    <cellStyle name="Normal 67 2 4 3" xfId="3874" xr:uid="{00000000-0005-0000-0000-0000220F0000}"/>
    <cellStyle name="Normal 67 2 4 3 2" xfId="13948" xr:uid="{00000000-0005-0000-0000-00007C360000}"/>
    <cellStyle name="Normal 67 2 4 3 2 3" xfId="29046" xr:uid="{00000000-0005-0000-0000-000076710000}"/>
    <cellStyle name="Normal 67 2 4 3 3" xfId="8928" xr:uid="{00000000-0005-0000-0000-0000E0220000}"/>
    <cellStyle name="Normal 67 2 4 3 3 3" xfId="24029" xr:uid="{00000000-0005-0000-0000-0000DD5D0000}"/>
    <cellStyle name="Normal 67 2 4 3 5" xfId="19016" xr:uid="{00000000-0005-0000-0000-0000484A0000}"/>
    <cellStyle name="Normal 67 2 4 4" xfId="5567" xr:uid="{00000000-0005-0000-0000-0000BF150000}"/>
    <cellStyle name="Normal 67 2 4 4 2" xfId="15619" xr:uid="{00000000-0005-0000-0000-0000033D0000}"/>
    <cellStyle name="Normal 67 2 4 4 2 3" xfId="30717" xr:uid="{00000000-0005-0000-0000-0000FD770000}"/>
    <cellStyle name="Normal 67 2 4 4 3" xfId="10599" xr:uid="{00000000-0005-0000-0000-000067290000}"/>
    <cellStyle name="Normal 67 2 4 4 3 3" xfId="25700" xr:uid="{00000000-0005-0000-0000-000064640000}"/>
    <cellStyle name="Normal 67 2 4 4 5" xfId="20687" xr:uid="{00000000-0005-0000-0000-0000CF500000}"/>
    <cellStyle name="Normal 67 2 4 5" xfId="12277" xr:uid="{00000000-0005-0000-0000-0000F52F0000}"/>
    <cellStyle name="Normal 67 2 4 5 3" xfId="27375" xr:uid="{00000000-0005-0000-0000-0000EF6A0000}"/>
    <cellStyle name="Normal 67 2 4 6" xfId="7256" xr:uid="{00000000-0005-0000-0000-0000581C0000}"/>
    <cellStyle name="Normal 67 2 4 6 3" xfId="22358" xr:uid="{00000000-0005-0000-0000-000056570000}"/>
    <cellStyle name="Normal 67 2 4 8" xfId="17345" xr:uid="{00000000-0005-0000-0000-0000C1430000}"/>
    <cellStyle name="Normal 67 2 5" xfId="2603" xr:uid="{00000000-0005-0000-0000-00002B0A0000}"/>
    <cellStyle name="Normal 67 2 5 2" xfId="4293" xr:uid="{00000000-0005-0000-0000-0000C5100000}"/>
    <cellStyle name="Normal 67 2 5 2 2" xfId="14366" xr:uid="{00000000-0005-0000-0000-00001E380000}"/>
    <cellStyle name="Normal 67 2 5 2 2 3" xfId="29464" xr:uid="{00000000-0005-0000-0000-000018730000}"/>
    <cellStyle name="Normal 67 2 5 2 3" xfId="9346" xr:uid="{00000000-0005-0000-0000-000082240000}"/>
    <cellStyle name="Normal 67 2 5 2 3 3" xfId="24447" xr:uid="{00000000-0005-0000-0000-00007F5F0000}"/>
    <cellStyle name="Normal 67 2 5 2 5" xfId="19434" xr:uid="{00000000-0005-0000-0000-0000EA4B0000}"/>
    <cellStyle name="Normal 67 2 5 3" xfId="5985" xr:uid="{00000000-0005-0000-0000-000061170000}"/>
    <cellStyle name="Normal 67 2 5 3 2" xfId="16037" xr:uid="{00000000-0005-0000-0000-0000A53E0000}"/>
    <cellStyle name="Normal 67 2 5 3 3" xfId="11017" xr:uid="{00000000-0005-0000-0000-0000092B0000}"/>
    <cellStyle name="Normal 67 2 5 3 3 3" xfId="26118" xr:uid="{00000000-0005-0000-0000-000006660000}"/>
    <cellStyle name="Normal 67 2 5 3 5" xfId="21105" xr:uid="{00000000-0005-0000-0000-000071520000}"/>
    <cellStyle name="Normal 67 2 5 4" xfId="12695" xr:uid="{00000000-0005-0000-0000-000097310000}"/>
    <cellStyle name="Normal 67 2 5 4 3" xfId="27793" xr:uid="{00000000-0005-0000-0000-0000916C0000}"/>
    <cellStyle name="Normal 67 2 5 5" xfId="7674" xr:uid="{00000000-0005-0000-0000-0000FA1D0000}"/>
    <cellStyle name="Normal 67 2 5 5 3" xfId="22776" xr:uid="{00000000-0005-0000-0000-0000F8580000}"/>
    <cellStyle name="Normal 67 2 5 7" xfId="17763" xr:uid="{00000000-0005-0000-0000-000063450000}"/>
    <cellStyle name="Normal 67 2 6" xfId="3456" xr:uid="{00000000-0005-0000-0000-0000800D0000}"/>
    <cellStyle name="Normal 67 2 6 2" xfId="13530" xr:uid="{00000000-0005-0000-0000-0000DA340000}"/>
    <cellStyle name="Normal 67 2 6 2 3" xfId="28628" xr:uid="{00000000-0005-0000-0000-0000D46F0000}"/>
    <cellStyle name="Normal 67 2 6 3" xfId="8510" xr:uid="{00000000-0005-0000-0000-00003E210000}"/>
    <cellStyle name="Normal 67 2 6 3 3" xfId="23611" xr:uid="{00000000-0005-0000-0000-00003B5C0000}"/>
    <cellStyle name="Normal 67 2 6 5" xfId="18598" xr:uid="{00000000-0005-0000-0000-0000A6480000}"/>
    <cellStyle name="Normal 67 2 7" xfId="5149" xr:uid="{00000000-0005-0000-0000-00001D140000}"/>
    <cellStyle name="Normal 67 2 7 2" xfId="15201" xr:uid="{00000000-0005-0000-0000-0000613B0000}"/>
    <cellStyle name="Normal 67 2 7 2 3" xfId="30299" xr:uid="{00000000-0005-0000-0000-00005B760000}"/>
    <cellStyle name="Normal 67 2 7 3" xfId="10181" xr:uid="{00000000-0005-0000-0000-0000C5270000}"/>
    <cellStyle name="Normal 67 2 7 3 3" xfId="25282" xr:uid="{00000000-0005-0000-0000-0000C2620000}"/>
    <cellStyle name="Normal 67 2 7 5" xfId="20269" xr:uid="{00000000-0005-0000-0000-00002D4F0000}"/>
    <cellStyle name="Normal 67 2 8" xfId="11859" xr:uid="{00000000-0005-0000-0000-0000532E0000}"/>
    <cellStyle name="Normal 67 2 8 3" xfId="26957" xr:uid="{00000000-0005-0000-0000-00004D690000}"/>
    <cellStyle name="Normal 67 2 9" xfId="6838" xr:uid="{00000000-0005-0000-0000-0000B61A0000}"/>
    <cellStyle name="Normal 67 2 9 3" xfId="21940" xr:uid="{00000000-0005-0000-0000-0000B4550000}"/>
    <cellStyle name="Normal 67 3" xfId="1802" xr:uid="{00000000-0005-0000-0000-00000A070000}"/>
    <cellStyle name="Normal 67 3 10" xfId="16979" xr:uid="{00000000-0005-0000-0000-000053420000}"/>
    <cellStyle name="Normal 67 3 2" xfId="2021" xr:uid="{00000000-0005-0000-0000-0000E5070000}"/>
    <cellStyle name="Normal 67 3 2 2" xfId="2442" xr:uid="{00000000-0005-0000-0000-00008A090000}"/>
    <cellStyle name="Normal 67 3 2 2 2" xfId="3281" xr:uid="{00000000-0005-0000-0000-0000D10C0000}"/>
    <cellStyle name="Normal 67 3 2 2 2 2" xfId="4971" xr:uid="{00000000-0005-0000-0000-00006B130000}"/>
    <cellStyle name="Normal 67 3 2 2 2 2 2" xfId="15044" xr:uid="{00000000-0005-0000-0000-0000C43A0000}"/>
    <cellStyle name="Normal 67 3 2 2 2 2 2 3" xfId="30142" xr:uid="{00000000-0005-0000-0000-0000BE750000}"/>
    <cellStyle name="Normal 67 3 2 2 2 2 3" xfId="10024" xr:uid="{00000000-0005-0000-0000-000028270000}"/>
    <cellStyle name="Normal 67 3 2 2 2 2 3 3" xfId="25125" xr:uid="{00000000-0005-0000-0000-000025620000}"/>
    <cellStyle name="Normal 67 3 2 2 2 2 5" xfId="20112" xr:uid="{00000000-0005-0000-0000-0000904E0000}"/>
    <cellStyle name="Normal 67 3 2 2 2 3" xfId="6663" xr:uid="{00000000-0005-0000-0000-0000071A0000}"/>
    <cellStyle name="Normal 67 3 2 2 2 3 2" xfId="16715" xr:uid="{00000000-0005-0000-0000-00004B410000}"/>
    <cellStyle name="Normal 67 3 2 2 2 3 3" xfId="11695" xr:uid="{00000000-0005-0000-0000-0000AF2D0000}"/>
    <cellStyle name="Normal 67 3 2 2 2 3 3 3" xfId="26796" xr:uid="{00000000-0005-0000-0000-0000AC680000}"/>
    <cellStyle name="Normal 67 3 2 2 2 3 5" xfId="21783" xr:uid="{00000000-0005-0000-0000-000017550000}"/>
    <cellStyle name="Normal 67 3 2 2 2 4" xfId="13373" xr:uid="{00000000-0005-0000-0000-00003D340000}"/>
    <cellStyle name="Normal 67 3 2 2 2 4 3" xfId="28471" xr:uid="{00000000-0005-0000-0000-0000376F0000}"/>
    <cellStyle name="Normal 67 3 2 2 2 5" xfId="8352" xr:uid="{00000000-0005-0000-0000-0000A0200000}"/>
    <cellStyle name="Normal 67 3 2 2 2 5 3" xfId="23454" xr:uid="{00000000-0005-0000-0000-00009E5B0000}"/>
    <cellStyle name="Normal 67 3 2 2 2 7" xfId="18441" xr:uid="{00000000-0005-0000-0000-000009480000}"/>
    <cellStyle name="Normal 67 3 2 2 3" xfId="4134" xr:uid="{00000000-0005-0000-0000-000026100000}"/>
    <cellStyle name="Normal 67 3 2 2 3 2" xfId="14208" xr:uid="{00000000-0005-0000-0000-000080370000}"/>
    <cellStyle name="Normal 67 3 2 2 3 2 3" xfId="29306" xr:uid="{00000000-0005-0000-0000-00007A720000}"/>
    <cellStyle name="Normal 67 3 2 2 3 3" xfId="9188" xr:uid="{00000000-0005-0000-0000-0000E4230000}"/>
    <cellStyle name="Normal 67 3 2 2 3 3 3" xfId="24289" xr:uid="{00000000-0005-0000-0000-0000E15E0000}"/>
    <cellStyle name="Normal 67 3 2 2 3 5" xfId="19276" xr:uid="{00000000-0005-0000-0000-00004C4B0000}"/>
    <cellStyle name="Normal 67 3 2 2 4" xfId="5827" xr:uid="{00000000-0005-0000-0000-0000C3160000}"/>
    <cellStyle name="Normal 67 3 2 2 4 2" xfId="15879" xr:uid="{00000000-0005-0000-0000-0000073E0000}"/>
    <cellStyle name="Normal 67 3 2 2 4 3" xfId="10859" xr:uid="{00000000-0005-0000-0000-00006B2A0000}"/>
    <cellStyle name="Normal 67 3 2 2 4 3 3" xfId="25960" xr:uid="{00000000-0005-0000-0000-000068650000}"/>
    <cellStyle name="Normal 67 3 2 2 4 5" xfId="20947" xr:uid="{00000000-0005-0000-0000-0000D3510000}"/>
    <cellStyle name="Normal 67 3 2 2 5" xfId="12537" xr:uid="{00000000-0005-0000-0000-0000F9300000}"/>
    <cellStyle name="Normal 67 3 2 2 5 3" xfId="27635" xr:uid="{00000000-0005-0000-0000-0000F36B0000}"/>
    <cellStyle name="Normal 67 3 2 2 6" xfId="7516" xr:uid="{00000000-0005-0000-0000-00005C1D0000}"/>
    <cellStyle name="Normal 67 3 2 2 6 3" xfId="22618" xr:uid="{00000000-0005-0000-0000-00005A580000}"/>
    <cellStyle name="Normal 67 3 2 2 8" xfId="17605" xr:uid="{00000000-0005-0000-0000-0000C5440000}"/>
    <cellStyle name="Normal 67 3 2 3" xfId="2863" xr:uid="{00000000-0005-0000-0000-00002F0B0000}"/>
    <cellStyle name="Normal 67 3 2 3 2" xfId="4553" xr:uid="{00000000-0005-0000-0000-0000C9110000}"/>
    <cellStyle name="Normal 67 3 2 3 2 2" xfId="14626" xr:uid="{00000000-0005-0000-0000-000022390000}"/>
    <cellStyle name="Normal 67 3 2 3 2 2 3" xfId="29724" xr:uid="{00000000-0005-0000-0000-00001C740000}"/>
    <cellStyle name="Normal 67 3 2 3 2 3" xfId="9606" xr:uid="{00000000-0005-0000-0000-000086250000}"/>
    <cellStyle name="Normal 67 3 2 3 2 3 3" xfId="24707" xr:uid="{00000000-0005-0000-0000-000083600000}"/>
    <cellStyle name="Normal 67 3 2 3 2 5" xfId="19694" xr:uid="{00000000-0005-0000-0000-0000EE4C0000}"/>
    <cellStyle name="Normal 67 3 2 3 3" xfId="6245" xr:uid="{00000000-0005-0000-0000-000065180000}"/>
    <cellStyle name="Normal 67 3 2 3 3 2" xfId="16297" xr:uid="{00000000-0005-0000-0000-0000A93F0000}"/>
    <cellStyle name="Normal 67 3 2 3 3 3" xfId="11277" xr:uid="{00000000-0005-0000-0000-00000D2C0000}"/>
    <cellStyle name="Normal 67 3 2 3 3 3 3" xfId="26378" xr:uid="{00000000-0005-0000-0000-00000A670000}"/>
    <cellStyle name="Normal 67 3 2 3 3 5" xfId="21365" xr:uid="{00000000-0005-0000-0000-000075530000}"/>
    <cellStyle name="Normal 67 3 2 3 4" xfId="12955" xr:uid="{00000000-0005-0000-0000-00009B320000}"/>
    <cellStyle name="Normal 67 3 2 3 4 3" xfId="28053" xr:uid="{00000000-0005-0000-0000-0000956D0000}"/>
    <cellStyle name="Normal 67 3 2 3 5" xfId="7934" xr:uid="{00000000-0005-0000-0000-0000FE1E0000}"/>
    <cellStyle name="Normal 67 3 2 3 5 3" xfId="23036" xr:uid="{00000000-0005-0000-0000-0000FC590000}"/>
    <cellStyle name="Normal 67 3 2 3 7" xfId="18023" xr:uid="{00000000-0005-0000-0000-000067460000}"/>
    <cellStyle name="Normal 67 3 2 4" xfId="3716" xr:uid="{00000000-0005-0000-0000-0000840E0000}"/>
    <cellStyle name="Normal 67 3 2 4 2" xfId="13790" xr:uid="{00000000-0005-0000-0000-0000DE350000}"/>
    <cellStyle name="Normal 67 3 2 4 2 3" xfId="28888" xr:uid="{00000000-0005-0000-0000-0000D8700000}"/>
    <cellStyle name="Normal 67 3 2 4 3" xfId="8770" xr:uid="{00000000-0005-0000-0000-000042220000}"/>
    <cellStyle name="Normal 67 3 2 4 3 3" xfId="23871" xr:uid="{00000000-0005-0000-0000-00003F5D0000}"/>
    <cellStyle name="Normal 67 3 2 4 5" xfId="18858" xr:uid="{00000000-0005-0000-0000-0000AA490000}"/>
    <cellStyle name="Normal 67 3 2 5" xfId="5409" xr:uid="{00000000-0005-0000-0000-000021150000}"/>
    <cellStyle name="Normal 67 3 2 5 2" xfId="15461" xr:uid="{00000000-0005-0000-0000-0000653C0000}"/>
    <cellStyle name="Normal 67 3 2 5 2 3" xfId="30559" xr:uid="{00000000-0005-0000-0000-00005F770000}"/>
    <cellStyle name="Normal 67 3 2 5 3" xfId="10441" xr:uid="{00000000-0005-0000-0000-0000C9280000}"/>
    <cellStyle name="Normal 67 3 2 5 3 3" xfId="25542" xr:uid="{00000000-0005-0000-0000-0000C6630000}"/>
    <cellStyle name="Normal 67 3 2 5 5" xfId="20529" xr:uid="{00000000-0005-0000-0000-000031500000}"/>
    <cellStyle name="Normal 67 3 2 6" xfId="12119" xr:uid="{00000000-0005-0000-0000-0000572F0000}"/>
    <cellStyle name="Normal 67 3 2 6 3" xfId="27217" xr:uid="{00000000-0005-0000-0000-0000516A0000}"/>
    <cellStyle name="Normal 67 3 2 7" xfId="7098" xr:uid="{00000000-0005-0000-0000-0000BA1B0000}"/>
    <cellStyle name="Normal 67 3 2 7 3" xfId="22200" xr:uid="{00000000-0005-0000-0000-0000B8560000}"/>
    <cellStyle name="Normal 67 3 2 9" xfId="17187" xr:uid="{00000000-0005-0000-0000-000023430000}"/>
    <cellStyle name="Normal 67 3 3" xfId="2234" xr:uid="{00000000-0005-0000-0000-0000BA080000}"/>
    <cellStyle name="Normal 67 3 3 2" xfId="3073" xr:uid="{00000000-0005-0000-0000-0000010C0000}"/>
    <cellStyle name="Normal 67 3 3 2 2" xfId="4763" xr:uid="{00000000-0005-0000-0000-00009B120000}"/>
    <cellStyle name="Normal 67 3 3 2 2 2" xfId="14836" xr:uid="{00000000-0005-0000-0000-0000F4390000}"/>
    <cellStyle name="Normal 67 3 3 2 2 2 3" xfId="29934" xr:uid="{00000000-0005-0000-0000-0000EE740000}"/>
    <cellStyle name="Normal 67 3 3 2 2 3" xfId="9816" xr:uid="{00000000-0005-0000-0000-000058260000}"/>
    <cellStyle name="Normal 67 3 3 2 2 3 3" xfId="24917" xr:uid="{00000000-0005-0000-0000-000055610000}"/>
    <cellStyle name="Normal 67 3 3 2 2 5" xfId="19904" xr:uid="{00000000-0005-0000-0000-0000C04D0000}"/>
    <cellStyle name="Normal 67 3 3 2 3" xfId="6455" xr:uid="{00000000-0005-0000-0000-000037190000}"/>
    <cellStyle name="Normal 67 3 3 2 3 2" xfId="16507" xr:uid="{00000000-0005-0000-0000-00007B400000}"/>
    <cellStyle name="Normal 67 3 3 2 3 3" xfId="11487" xr:uid="{00000000-0005-0000-0000-0000DF2C0000}"/>
    <cellStyle name="Normal 67 3 3 2 3 3 3" xfId="26588" xr:uid="{00000000-0005-0000-0000-0000DC670000}"/>
    <cellStyle name="Normal 67 3 3 2 3 5" xfId="21575" xr:uid="{00000000-0005-0000-0000-000047540000}"/>
    <cellStyle name="Normal 67 3 3 2 4" xfId="13165" xr:uid="{00000000-0005-0000-0000-00006D330000}"/>
    <cellStyle name="Normal 67 3 3 2 4 3" xfId="28263" xr:uid="{00000000-0005-0000-0000-0000676E0000}"/>
    <cellStyle name="Normal 67 3 3 2 5" xfId="8144" xr:uid="{00000000-0005-0000-0000-0000D01F0000}"/>
    <cellStyle name="Normal 67 3 3 2 5 3" xfId="23246" xr:uid="{00000000-0005-0000-0000-0000CE5A0000}"/>
    <cellStyle name="Normal 67 3 3 2 7" xfId="18233" xr:uid="{00000000-0005-0000-0000-000039470000}"/>
    <cellStyle name="Normal 67 3 3 3" xfId="3926" xr:uid="{00000000-0005-0000-0000-0000560F0000}"/>
    <cellStyle name="Normal 67 3 3 3 2" xfId="14000" xr:uid="{00000000-0005-0000-0000-0000B0360000}"/>
    <cellStyle name="Normal 67 3 3 3 2 3" xfId="29098" xr:uid="{00000000-0005-0000-0000-0000AA710000}"/>
    <cellStyle name="Normal 67 3 3 3 3" xfId="8980" xr:uid="{00000000-0005-0000-0000-000014230000}"/>
    <cellStyle name="Normal 67 3 3 3 3 3" xfId="24081" xr:uid="{00000000-0005-0000-0000-0000115E0000}"/>
    <cellStyle name="Normal 67 3 3 3 5" xfId="19068" xr:uid="{00000000-0005-0000-0000-00007C4A0000}"/>
    <cellStyle name="Normal 67 3 3 4" xfId="5619" xr:uid="{00000000-0005-0000-0000-0000F3150000}"/>
    <cellStyle name="Normal 67 3 3 4 2" xfId="15671" xr:uid="{00000000-0005-0000-0000-0000373D0000}"/>
    <cellStyle name="Normal 67 3 3 4 2 3" xfId="30769" xr:uid="{00000000-0005-0000-0000-000031780000}"/>
    <cellStyle name="Normal 67 3 3 4 3" xfId="10651" xr:uid="{00000000-0005-0000-0000-00009B290000}"/>
    <cellStyle name="Normal 67 3 3 4 3 3" xfId="25752" xr:uid="{00000000-0005-0000-0000-000098640000}"/>
    <cellStyle name="Normal 67 3 3 4 5" xfId="20739" xr:uid="{00000000-0005-0000-0000-000003510000}"/>
    <cellStyle name="Normal 67 3 3 5" xfId="12329" xr:uid="{00000000-0005-0000-0000-000029300000}"/>
    <cellStyle name="Normal 67 3 3 5 3" xfId="27427" xr:uid="{00000000-0005-0000-0000-0000236B0000}"/>
    <cellStyle name="Normal 67 3 3 6" xfId="7308" xr:uid="{00000000-0005-0000-0000-00008C1C0000}"/>
    <cellStyle name="Normal 67 3 3 6 3" xfId="22410" xr:uid="{00000000-0005-0000-0000-00008A570000}"/>
    <cellStyle name="Normal 67 3 3 8" xfId="17397" xr:uid="{00000000-0005-0000-0000-0000F5430000}"/>
    <cellStyle name="Normal 67 3 4" xfId="2655" xr:uid="{00000000-0005-0000-0000-00005F0A0000}"/>
    <cellStyle name="Normal 67 3 4 2" xfId="4345" xr:uid="{00000000-0005-0000-0000-0000F9100000}"/>
    <cellStyle name="Normal 67 3 4 2 2" xfId="14418" xr:uid="{00000000-0005-0000-0000-000052380000}"/>
    <cellStyle name="Normal 67 3 4 2 2 3" xfId="29516" xr:uid="{00000000-0005-0000-0000-00004C730000}"/>
    <cellStyle name="Normal 67 3 4 2 3" xfId="9398" xr:uid="{00000000-0005-0000-0000-0000B6240000}"/>
    <cellStyle name="Normal 67 3 4 2 3 3" xfId="24499" xr:uid="{00000000-0005-0000-0000-0000B35F0000}"/>
    <cellStyle name="Normal 67 3 4 2 5" xfId="19486" xr:uid="{00000000-0005-0000-0000-00001E4C0000}"/>
    <cellStyle name="Normal 67 3 4 3" xfId="6037" xr:uid="{00000000-0005-0000-0000-000095170000}"/>
    <cellStyle name="Normal 67 3 4 3 2" xfId="16089" xr:uid="{00000000-0005-0000-0000-0000D93E0000}"/>
    <cellStyle name="Normal 67 3 4 3 3" xfId="11069" xr:uid="{00000000-0005-0000-0000-00003D2B0000}"/>
    <cellStyle name="Normal 67 3 4 3 3 3" xfId="26170" xr:uid="{00000000-0005-0000-0000-00003A660000}"/>
    <cellStyle name="Normal 67 3 4 3 5" xfId="21157" xr:uid="{00000000-0005-0000-0000-0000A5520000}"/>
    <cellStyle name="Normal 67 3 4 4" xfId="12747" xr:uid="{00000000-0005-0000-0000-0000CB310000}"/>
    <cellStyle name="Normal 67 3 4 4 3" xfId="27845" xr:uid="{00000000-0005-0000-0000-0000C56C0000}"/>
    <cellStyle name="Normal 67 3 4 5" xfId="7726" xr:uid="{00000000-0005-0000-0000-00002E1E0000}"/>
    <cellStyle name="Normal 67 3 4 5 3" xfId="22828" xr:uid="{00000000-0005-0000-0000-00002C590000}"/>
    <cellStyle name="Normal 67 3 4 7" xfId="17815" xr:uid="{00000000-0005-0000-0000-000097450000}"/>
    <cellStyle name="Normal 67 3 5" xfId="3508" xr:uid="{00000000-0005-0000-0000-0000B40D0000}"/>
    <cellStyle name="Normal 67 3 5 2" xfId="13582" xr:uid="{00000000-0005-0000-0000-00000E350000}"/>
    <cellStyle name="Normal 67 3 5 2 3" xfId="28680" xr:uid="{00000000-0005-0000-0000-000008700000}"/>
    <cellStyle name="Normal 67 3 5 3" xfId="8562" xr:uid="{00000000-0005-0000-0000-000072210000}"/>
    <cellStyle name="Normal 67 3 5 3 3" xfId="23663" xr:uid="{00000000-0005-0000-0000-00006F5C0000}"/>
    <cellStyle name="Normal 67 3 5 5" xfId="18650" xr:uid="{00000000-0005-0000-0000-0000DA480000}"/>
    <cellStyle name="Normal 67 3 6" xfId="5201" xr:uid="{00000000-0005-0000-0000-000051140000}"/>
    <cellStyle name="Normal 67 3 6 2" xfId="15253" xr:uid="{00000000-0005-0000-0000-0000953B0000}"/>
    <cellStyle name="Normal 67 3 6 2 3" xfId="30351" xr:uid="{00000000-0005-0000-0000-00008F760000}"/>
    <cellStyle name="Normal 67 3 6 3" xfId="10233" xr:uid="{00000000-0005-0000-0000-0000F9270000}"/>
    <cellStyle name="Normal 67 3 6 3 3" xfId="25334" xr:uid="{00000000-0005-0000-0000-0000F6620000}"/>
    <cellStyle name="Normal 67 3 6 5" xfId="20321" xr:uid="{00000000-0005-0000-0000-0000614F0000}"/>
    <cellStyle name="Normal 67 3 7" xfId="11911" xr:uid="{00000000-0005-0000-0000-0000872E0000}"/>
    <cellStyle name="Normal 67 3 7 3" xfId="27009" xr:uid="{00000000-0005-0000-0000-000081690000}"/>
    <cellStyle name="Normal 67 3 8" xfId="6890" xr:uid="{00000000-0005-0000-0000-0000EA1A0000}"/>
    <cellStyle name="Normal 67 3 8 3" xfId="21992" xr:uid="{00000000-0005-0000-0000-0000E8550000}"/>
    <cellStyle name="Normal 67 4" xfId="1915" xr:uid="{00000000-0005-0000-0000-00007B070000}"/>
    <cellStyle name="Normal 67 4 2" xfId="2338" xr:uid="{00000000-0005-0000-0000-000022090000}"/>
    <cellStyle name="Normal 67 4 2 2" xfId="3177" xr:uid="{00000000-0005-0000-0000-0000690C0000}"/>
    <cellStyle name="Normal 67 4 2 2 2" xfId="4867" xr:uid="{00000000-0005-0000-0000-000003130000}"/>
    <cellStyle name="Normal 67 4 2 2 2 2" xfId="14940" xr:uid="{00000000-0005-0000-0000-00005C3A0000}"/>
    <cellStyle name="Normal 67 4 2 2 2 2 3" xfId="30038" xr:uid="{00000000-0005-0000-0000-000056750000}"/>
    <cellStyle name="Normal 67 4 2 2 2 3" xfId="9920" xr:uid="{00000000-0005-0000-0000-0000C0260000}"/>
    <cellStyle name="Normal 67 4 2 2 2 3 3" xfId="25021" xr:uid="{00000000-0005-0000-0000-0000BD610000}"/>
    <cellStyle name="Normal 67 4 2 2 2 5" xfId="20008" xr:uid="{00000000-0005-0000-0000-0000284E0000}"/>
    <cellStyle name="Normal 67 4 2 2 3" xfId="6559" xr:uid="{00000000-0005-0000-0000-00009F190000}"/>
    <cellStyle name="Normal 67 4 2 2 3 2" xfId="16611" xr:uid="{00000000-0005-0000-0000-0000E3400000}"/>
    <cellStyle name="Normal 67 4 2 2 3 3" xfId="11591" xr:uid="{00000000-0005-0000-0000-0000472D0000}"/>
    <cellStyle name="Normal 67 4 2 2 3 3 3" xfId="26692" xr:uid="{00000000-0005-0000-0000-000044680000}"/>
    <cellStyle name="Normal 67 4 2 2 3 5" xfId="21679" xr:uid="{00000000-0005-0000-0000-0000AF540000}"/>
    <cellStyle name="Normal 67 4 2 2 4" xfId="13269" xr:uid="{00000000-0005-0000-0000-0000D5330000}"/>
    <cellStyle name="Normal 67 4 2 2 4 3" xfId="28367" xr:uid="{00000000-0005-0000-0000-0000CF6E0000}"/>
    <cellStyle name="Normal 67 4 2 2 5" xfId="8248" xr:uid="{00000000-0005-0000-0000-000038200000}"/>
    <cellStyle name="Normal 67 4 2 2 5 3" xfId="23350" xr:uid="{00000000-0005-0000-0000-0000365B0000}"/>
    <cellStyle name="Normal 67 4 2 2 7" xfId="18337" xr:uid="{00000000-0005-0000-0000-0000A1470000}"/>
    <cellStyle name="Normal 67 4 2 3" xfId="4030" xr:uid="{00000000-0005-0000-0000-0000BE0F0000}"/>
    <cellStyle name="Normal 67 4 2 3 2" xfId="14104" xr:uid="{00000000-0005-0000-0000-000018370000}"/>
    <cellStyle name="Normal 67 4 2 3 2 3" xfId="29202" xr:uid="{00000000-0005-0000-0000-000012720000}"/>
    <cellStyle name="Normal 67 4 2 3 3" xfId="9084" xr:uid="{00000000-0005-0000-0000-00007C230000}"/>
    <cellStyle name="Normal 67 4 2 3 3 3" xfId="24185" xr:uid="{00000000-0005-0000-0000-0000795E0000}"/>
    <cellStyle name="Normal 67 4 2 3 5" xfId="19172" xr:uid="{00000000-0005-0000-0000-0000E44A0000}"/>
    <cellStyle name="Normal 67 4 2 4" xfId="5723" xr:uid="{00000000-0005-0000-0000-00005B160000}"/>
    <cellStyle name="Normal 67 4 2 4 2" xfId="15775" xr:uid="{00000000-0005-0000-0000-00009F3D0000}"/>
    <cellStyle name="Normal 67 4 2 4 2 3" xfId="30873" xr:uid="{00000000-0005-0000-0000-000099780000}"/>
    <cellStyle name="Normal 67 4 2 4 3" xfId="10755" xr:uid="{00000000-0005-0000-0000-0000032A0000}"/>
    <cellStyle name="Normal 67 4 2 4 3 3" xfId="25856" xr:uid="{00000000-0005-0000-0000-000000650000}"/>
    <cellStyle name="Normal 67 4 2 4 5" xfId="20843" xr:uid="{00000000-0005-0000-0000-00006B510000}"/>
    <cellStyle name="Normal 67 4 2 5" xfId="12433" xr:uid="{00000000-0005-0000-0000-000091300000}"/>
    <cellStyle name="Normal 67 4 2 5 3" xfId="27531" xr:uid="{00000000-0005-0000-0000-00008B6B0000}"/>
    <cellStyle name="Normal 67 4 2 6" xfId="7412" xr:uid="{00000000-0005-0000-0000-0000F41C0000}"/>
    <cellStyle name="Normal 67 4 2 6 3" xfId="22514" xr:uid="{00000000-0005-0000-0000-0000F2570000}"/>
    <cellStyle name="Normal 67 4 2 8" xfId="17501" xr:uid="{00000000-0005-0000-0000-00005D440000}"/>
    <cellStyle name="Normal 67 4 3" xfId="2759" xr:uid="{00000000-0005-0000-0000-0000C70A0000}"/>
    <cellStyle name="Normal 67 4 3 2" xfId="4449" xr:uid="{00000000-0005-0000-0000-000061110000}"/>
    <cellStyle name="Normal 67 4 3 2 2" xfId="14522" xr:uid="{00000000-0005-0000-0000-0000BA380000}"/>
    <cellStyle name="Normal 67 4 3 2 2 3" xfId="29620" xr:uid="{00000000-0005-0000-0000-0000B4730000}"/>
    <cellStyle name="Normal 67 4 3 2 3" xfId="9502" xr:uid="{00000000-0005-0000-0000-00001E250000}"/>
    <cellStyle name="Normal 67 4 3 2 3 3" xfId="24603" xr:uid="{00000000-0005-0000-0000-00001B600000}"/>
    <cellStyle name="Normal 67 4 3 2 5" xfId="19590" xr:uid="{00000000-0005-0000-0000-0000864C0000}"/>
    <cellStyle name="Normal 67 4 3 3" xfId="6141" xr:uid="{00000000-0005-0000-0000-0000FD170000}"/>
    <cellStyle name="Normal 67 4 3 3 2" xfId="16193" xr:uid="{00000000-0005-0000-0000-0000413F0000}"/>
    <cellStyle name="Normal 67 4 3 3 3" xfId="11173" xr:uid="{00000000-0005-0000-0000-0000A52B0000}"/>
    <cellStyle name="Normal 67 4 3 3 3 3" xfId="26274" xr:uid="{00000000-0005-0000-0000-0000A2660000}"/>
    <cellStyle name="Normal 67 4 3 3 5" xfId="21261" xr:uid="{00000000-0005-0000-0000-00000D530000}"/>
    <cellStyle name="Normal 67 4 3 4" xfId="12851" xr:uid="{00000000-0005-0000-0000-000033320000}"/>
    <cellStyle name="Normal 67 4 3 4 3" xfId="27949" xr:uid="{00000000-0005-0000-0000-00002D6D0000}"/>
    <cellStyle name="Normal 67 4 3 5" xfId="7830" xr:uid="{00000000-0005-0000-0000-0000961E0000}"/>
    <cellStyle name="Normal 67 4 3 5 3" xfId="22932" xr:uid="{00000000-0005-0000-0000-000094590000}"/>
    <cellStyle name="Normal 67 4 3 7" xfId="17919" xr:uid="{00000000-0005-0000-0000-0000FF450000}"/>
    <cellStyle name="Normal 67 4 4" xfId="3612" xr:uid="{00000000-0005-0000-0000-00001C0E0000}"/>
    <cellStyle name="Normal 67 4 4 2" xfId="13686" xr:uid="{00000000-0005-0000-0000-000076350000}"/>
    <cellStyle name="Normal 67 4 4 2 3" xfId="28784" xr:uid="{00000000-0005-0000-0000-000070700000}"/>
    <cellStyle name="Normal 67 4 4 3" xfId="8666" xr:uid="{00000000-0005-0000-0000-0000DA210000}"/>
    <cellStyle name="Normal 67 4 4 3 3" xfId="23767" xr:uid="{00000000-0005-0000-0000-0000D75C0000}"/>
    <cellStyle name="Normal 67 4 4 5" xfId="18754" xr:uid="{00000000-0005-0000-0000-000042490000}"/>
    <cellStyle name="Normal 67 4 5" xfId="5305" xr:uid="{00000000-0005-0000-0000-0000B9140000}"/>
    <cellStyle name="Normal 67 4 5 2" xfId="15357" xr:uid="{00000000-0005-0000-0000-0000FD3B0000}"/>
    <cellStyle name="Normal 67 4 5 2 3" xfId="30455" xr:uid="{00000000-0005-0000-0000-0000F7760000}"/>
    <cellStyle name="Normal 67 4 5 3" xfId="10337" xr:uid="{00000000-0005-0000-0000-000061280000}"/>
    <cellStyle name="Normal 67 4 5 3 3" xfId="25438" xr:uid="{00000000-0005-0000-0000-00005E630000}"/>
    <cellStyle name="Normal 67 4 5 5" xfId="20425" xr:uid="{00000000-0005-0000-0000-0000C94F0000}"/>
    <cellStyle name="Normal 67 4 6" xfId="12015" xr:uid="{00000000-0005-0000-0000-0000EF2E0000}"/>
    <cellStyle name="Normal 67 4 6 3" xfId="27113" xr:uid="{00000000-0005-0000-0000-0000E9690000}"/>
    <cellStyle name="Normal 67 4 7" xfId="6994" xr:uid="{00000000-0005-0000-0000-0000521B0000}"/>
    <cellStyle name="Normal 67 4 7 3" xfId="22096" xr:uid="{00000000-0005-0000-0000-000050560000}"/>
    <cellStyle name="Normal 67 4 9" xfId="17083" xr:uid="{00000000-0005-0000-0000-0000BB420000}"/>
    <cellStyle name="Normal 67 5" xfId="2128" xr:uid="{00000000-0005-0000-0000-000050080000}"/>
    <cellStyle name="Normal 67 5 2" xfId="2969" xr:uid="{00000000-0005-0000-0000-0000990B0000}"/>
    <cellStyle name="Normal 67 5 2 2" xfId="4659" xr:uid="{00000000-0005-0000-0000-000033120000}"/>
    <cellStyle name="Normal 67 5 2 2 2" xfId="14732" xr:uid="{00000000-0005-0000-0000-00008C390000}"/>
    <cellStyle name="Normal 67 5 2 2 2 3" xfId="29830" xr:uid="{00000000-0005-0000-0000-000086740000}"/>
    <cellStyle name="Normal 67 5 2 2 3" xfId="9712" xr:uid="{00000000-0005-0000-0000-0000F0250000}"/>
    <cellStyle name="Normal 67 5 2 2 3 3" xfId="24813" xr:uid="{00000000-0005-0000-0000-0000ED600000}"/>
    <cellStyle name="Normal 67 5 2 2 5" xfId="19800" xr:uid="{00000000-0005-0000-0000-0000584D0000}"/>
    <cellStyle name="Normal 67 5 2 3" xfId="6351" xr:uid="{00000000-0005-0000-0000-0000CF180000}"/>
    <cellStyle name="Normal 67 5 2 3 2" xfId="16403" xr:uid="{00000000-0005-0000-0000-000013400000}"/>
    <cellStyle name="Normal 67 5 2 3 3" xfId="11383" xr:uid="{00000000-0005-0000-0000-0000772C0000}"/>
    <cellStyle name="Normal 67 5 2 3 3 3" xfId="26484" xr:uid="{00000000-0005-0000-0000-000074670000}"/>
    <cellStyle name="Normal 67 5 2 3 5" xfId="21471" xr:uid="{00000000-0005-0000-0000-0000DF530000}"/>
    <cellStyle name="Normal 67 5 2 4" xfId="13061" xr:uid="{00000000-0005-0000-0000-000005330000}"/>
    <cellStyle name="Normal 67 5 2 4 3" xfId="28159" xr:uid="{00000000-0005-0000-0000-0000FF6D0000}"/>
    <cellStyle name="Normal 67 5 2 5" xfId="8040" xr:uid="{00000000-0005-0000-0000-0000681F0000}"/>
    <cellStyle name="Normal 67 5 2 5 3" xfId="23142" xr:uid="{00000000-0005-0000-0000-0000665A0000}"/>
    <cellStyle name="Normal 67 5 2 7" xfId="18129" xr:uid="{00000000-0005-0000-0000-0000D1460000}"/>
    <cellStyle name="Normal 67 5 3" xfId="3822" xr:uid="{00000000-0005-0000-0000-0000EE0E0000}"/>
    <cellStyle name="Normal 67 5 3 2" xfId="13896" xr:uid="{00000000-0005-0000-0000-000048360000}"/>
    <cellStyle name="Normal 67 5 3 2 3" xfId="28994" xr:uid="{00000000-0005-0000-0000-000042710000}"/>
    <cellStyle name="Normal 67 5 3 3" xfId="8876" xr:uid="{00000000-0005-0000-0000-0000AC220000}"/>
    <cellStyle name="Normal 67 5 3 3 3" xfId="23977" xr:uid="{00000000-0005-0000-0000-0000A95D0000}"/>
    <cellStyle name="Normal 67 5 3 5" xfId="18964" xr:uid="{00000000-0005-0000-0000-0000144A0000}"/>
    <cellStyle name="Normal 67 5 4" xfId="5515" xr:uid="{00000000-0005-0000-0000-00008B150000}"/>
    <cellStyle name="Normal 67 5 4 2" xfId="15567" xr:uid="{00000000-0005-0000-0000-0000CF3C0000}"/>
    <cellStyle name="Normal 67 5 4 2 3" xfId="30665" xr:uid="{00000000-0005-0000-0000-0000C9770000}"/>
    <cellStyle name="Normal 67 5 4 3" xfId="10547" xr:uid="{00000000-0005-0000-0000-000033290000}"/>
    <cellStyle name="Normal 67 5 4 3 3" xfId="25648" xr:uid="{00000000-0005-0000-0000-000030640000}"/>
    <cellStyle name="Normal 67 5 4 5" xfId="20635" xr:uid="{00000000-0005-0000-0000-00009B500000}"/>
    <cellStyle name="Normal 67 5 5" xfId="12225" xr:uid="{00000000-0005-0000-0000-0000C12F0000}"/>
    <cellStyle name="Normal 67 5 5 3" xfId="27323" xr:uid="{00000000-0005-0000-0000-0000BB6A0000}"/>
    <cellStyle name="Normal 67 5 6" xfId="7204" xr:uid="{00000000-0005-0000-0000-0000241C0000}"/>
    <cellStyle name="Normal 67 5 6 3" xfId="22306" xr:uid="{00000000-0005-0000-0000-000022570000}"/>
    <cellStyle name="Normal 67 5 8" xfId="17293" xr:uid="{00000000-0005-0000-0000-00008D430000}"/>
    <cellStyle name="Normal 67 6" xfId="2549" xr:uid="{00000000-0005-0000-0000-0000F5090000}"/>
    <cellStyle name="Normal 67 6 2" xfId="4241" xr:uid="{00000000-0005-0000-0000-000091100000}"/>
    <cellStyle name="Normal 67 6 2 2" xfId="14314" xr:uid="{00000000-0005-0000-0000-0000EA370000}"/>
    <cellStyle name="Normal 67 6 2 2 3" xfId="29412" xr:uid="{00000000-0005-0000-0000-0000E4720000}"/>
    <cellStyle name="Normal 67 6 2 3" xfId="9294" xr:uid="{00000000-0005-0000-0000-00004E240000}"/>
    <cellStyle name="Normal 67 6 2 3 3" xfId="24395" xr:uid="{00000000-0005-0000-0000-00004B5F0000}"/>
    <cellStyle name="Normal 67 6 2 5" xfId="19382" xr:uid="{00000000-0005-0000-0000-0000B64B0000}"/>
    <cellStyle name="Normal 67 6 3" xfId="5933" xr:uid="{00000000-0005-0000-0000-00002D170000}"/>
    <cellStyle name="Normal 67 6 3 2" xfId="15985" xr:uid="{00000000-0005-0000-0000-0000713E0000}"/>
    <cellStyle name="Normal 67 6 3 3" xfId="10965" xr:uid="{00000000-0005-0000-0000-0000D52A0000}"/>
    <cellStyle name="Normal 67 6 3 3 3" xfId="26066" xr:uid="{00000000-0005-0000-0000-0000D2650000}"/>
    <cellStyle name="Normal 67 6 3 5" xfId="21053" xr:uid="{00000000-0005-0000-0000-00003D520000}"/>
    <cellStyle name="Normal 67 6 4" xfId="12643" xr:uid="{00000000-0005-0000-0000-000063310000}"/>
    <cellStyle name="Normal 67 6 4 3" xfId="27741" xr:uid="{00000000-0005-0000-0000-00005D6C0000}"/>
    <cellStyle name="Normal 67 6 5" xfId="7622" xr:uid="{00000000-0005-0000-0000-0000C61D0000}"/>
    <cellStyle name="Normal 67 6 5 3" xfId="22724" xr:uid="{00000000-0005-0000-0000-0000C4580000}"/>
    <cellStyle name="Normal 67 6 7" xfId="17711" xr:uid="{00000000-0005-0000-0000-00002F450000}"/>
    <cellStyle name="Normal 67 7" xfId="3401" xr:uid="{00000000-0005-0000-0000-0000490D0000}"/>
    <cellStyle name="Normal 67 7 2" xfId="13478" xr:uid="{00000000-0005-0000-0000-0000A6340000}"/>
    <cellStyle name="Normal 67 7 2 3" xfId="28576" xr:uid="{00000000-0005-0000-0000-0000A06F0000}"/>
    <cellStyle name="Normal 67 7 3" xfId="8458" xr:uid="{00000000-0005-0000-0000-00000A210000}"/>
    <cellStyle name="Normal 67 7 3 3" xfId="23559" xr:uid="{00000000-0005-0000-0000-0000075C0000}"/>
    <cellStyle name="Normal 67 7 5" xfId="18546" xr:uid="{00000000-0005-0000-0000-000072480000}"/>
    <cellStyle name="Normal 67 8" xfId="5095" xr:uid="{00000000-0005-0000-0000-0000E7130000}"/>
    <cellStyle name="Normal 67 8 2" xfId="15149" xr:uid="{00000000-0005-0000-0000-00002D3B0000}"/>
    <cellStyle name="Normal 67 8 2 3" xfId="30247" xr:uid="{00000000-0005-0000-0000-000027760000}"/>
    <cellStyle name="Normal 67 8 3" xfId="10129" xr:uid="{00000000-0005-0000-0000-000091270000}"/>
    <cellStyle name="Normal 67 8 3 3" xfId="25230" xr:uid="{00000000-0005-0000-0000-00008E620000}"/>
    <cellStyle name="Normal 67 8 5" xfId="20217" xr:uid="{00000000-0005-0000-0000-0000F94E0000}"/>
    <cellStyle name="Normal 67 9" xfId="11805" xr:uid="{00000000-0005-0000-0000-00001D2E0000}"/>
    <cellStyle name="Normal 67 9 3" xfId="26905" xr:uid="{00000000-0005-0000-0000-000019690000}"/>
    <cellStyle name="Normal 68" xfId="1480" xr:uid="{00000000-0005-0000-0000-0000C8050000}"/>
    <cellStyle name="Normal 69" xfId="1481" xr:uid="{00000000-0005-0000-0000-0000C9050000}"/>
    <cellStyle name="Normal 7" xfId="133" xr:uid="{00000000-0005-0000-0000-000085000000}"/>
    <cellStyle name="Normal 7 11" xfId="974" xr:uid="{00000000-0005-0000-0000-0000CE030000}"/>
    <cellStyle name="Normal 7 12" xfId="413" xr:uid="{00000000-0005-0000-0000-00009D010000}"/>
    <cellStyle name="Normal 7 2" xfId="783" xr:uid="{00000000-0005-0000-0000-00000F030000}"/>
    <cellStyle name="Normal 7 2 2" xfId="1483" xr:uid="{00000000-0005-0000-0000-0000CB050000}"/>
    <cellStyle name="Normal 7 3" xfId="664" xr:uid="{00000000-0005-0000-0000-000098020000}"/>
    <cellStyle name="Normal 7 4" xfId="1484" xr:uid="{00000000-0005-0000-0000-0000CC050000}"/>
    <cellStyle name="Normal 7 5" xfId="1485" xr:uid="{00000000-0005-0000-0000-0000CD050000}"/>
    <cellStyle name="Normal 7 6" xfId="1486" xr:uid="{00000000-0005-0000-0000-0000CE050000}"/>
    <cellStyle name="Normal 7 6 10" xfId="6785" xr:uid="{00000000-0005-0000-0000-0000811A0000}"/>
    <cellStyle name="Normal 7 6 10 3" xfId="21889" xr:uid="{00000000-0005-0000-0000-000081550000}"/>
    <cellStyle name="Normal 7 6 12" xfId="16874" xr:uid="{00000000-0005-0000-0000-0000EA410000}"/>
    <cellStyle name="Normal 7 6 2" xfId="1749" xr:uid="{00000000-0005-0000-0000-0000D5060000}"/>
    <cellStyle name="Normal 7 6 2 11" xfId="16928" xr:uid="{00000000-0005-0000-0000-000020420000}"/>
    <cellStyle name="Normal 7 6 2 2" xfId="1857" xr:uid="{00000000-0005-0000-0000-000041070000}"/>
    <cellStyle name="Normal 7 6 2 2 10" xfId="17032" xr:uid="{00000000-0005-0000-0000-000088420000}"/>
    <cellStyle name="Normal 7 6 2 2 2" xfId="2074" xr:uid="{00000000-0005-0000-0000-00001A080000}"/>
    <cellStyle name="Normal 7 6 2 2 2 2" xfId="2495" xr:uid="{00000000-0005-0000-0000-0000BF090000}"/>
    <cellStyle name="Normal 7 6 2 2 2 2 2" xfId="3334" xr:uid="{00000000-0005-0000-0000-0000060D0000}"/>
    <cellStyle name="Normal 7 6 2 2 2 2 2 2" xfId="5024" xr:uid="{00000000-0005-0000-0000-0000A0130000}"/>
    <cellStyle name="Normal 7 6 2 2 2 2 2 2 2" xfId="15097" xr:uid="{00000000-0005-0000-0000-0000F93A0000}"/>
    <cellStyle name="Normal 7 6 2 2 2 2 2 2 2 3" xfId="30195" xr:uid="{00000000-0005-0000-0000-0000F3750000}"/>
    <cellStyle name="Normal 7 6 2 2 2 2 2 2 3" xfId="10077" xr:uid="{00000000-0005-0000-0000-00005D270000}"/>
    <cellStyle name="Normal 7 6 2 2 2 2 2 2 3 3" xfId="25178" xr:uid="{00000000-0005-0000-0000-00005A620000}"/>
    <cellStyle name="Normal 7 6 2 2 2 2 2 2 5" xfId="20165" xr:uid="{00000000-0005-0000-0000-0000C54E0000}"/>
    <cellStyle name="Normal 7 6 2 2 2 2 2 3" xfId="6716" xr:uid="{00000000-0005-0000-0000-00003C1A0000}"/>
    <cellStyle name="Normal 7 6 2 2 2 2 2 3 2" xfId="16768" xr:uid="{00000000-0005-0000-0000-000080410000}"/>
    <cellStyle name="Normal 7 6 2 2 2 2 2 3 3" xfId="11748" xr:uid="{00000000-0005-0000-0000-0000E42D0000}"/>
    <cellStyle name="Normal 7 6 2 2 2 2 2 3 3 3" xfId="26849" xr:uid="{00000000-0005-0000-0000-0000E1680000}"/>
    <cellStyle name="Normal 7 6 2 2 2 2 2 3 5" xfId="21836" xr:uid="{00000000-0005-0000-0000-00004C550000}"/>
    <cellStyle name="Normal 7 6 2 2 2 2 2 4" xfId="13426" xr:uid="{00000000-0005-0000-0000-000072340000}"/>
    <cellStyle name="Normal 7 6 2 2 2 2 2 4 3" xfId="28524" xr:uid="{00000000-0005-0000-0000-00006C6F0000}"/>
    <cellStyle name="Normal 7 6 2 2 2 2 2 5" xfId="8405" xr:uid="{00000000-0005-0000-0000-0000D5200000}"/>
    <cellStyle name="Normal 7 6 2 2 2 2 2 5 3" xfId="23507" xr:uid="{00000000-0005-0000-0000-0000D35B0000}"/>
    <cellStyle name="Normal 7 6 2 2 2 2 2 7" xfId="18494" xr:uid="{00000000-0005-0000-0000-00003E480000}"/>
    <cellStyle name="Normal 7 6 2 2 2 2 3" xfId="4187" xr:uid="{00000000-0005-0000-0000-00005B100000}"/>
    <cellStyle name="Normal 7 6 2 2 2 2 3 2" xfId="14261" xr:uid="{00000000-0005-0000-0000-0000B5370000}"/>
    <cellStyle name="Normal 7 6 2 2 2 2 3 2 3" xfId="29359" xr:uid="{00000000-0005-0000-0000-0000AF720000}"/>
    <cellStyle name="Normal 7 6 2 2 2 2 3 3" xfId="9241" xr:uid="{00000000-0005-0000-0000-000019240000}"/>
    <cellStyle name="Normal 7 6 2 2 2 2 3 3 3" xfId="24342" xr:uid="{00000000-0005-0000-0000-0000165F0000}"/>
    <cellStyle name="Normal 7 6 2 2 2 2 3 5" xfId="19329" xr:uid="{00000000-0005-0000-0000-0000814B0000}"/>
    <cellStyle name="Normal 7 6 2 2 2 2 4" xfId="5880" xr:uid="{00000000-0005-0000-0000-0000F8160000}"/>
    <cellStyle name="Normal 7 6 2 2 2 2 4 2" xfId="15932" xr:uid="{00000000-0005-0000-0000-00003C3E0000}"/>
    <cellStyle name="Normal 7 6 2 2 2 2 4 3" xfId="10912" xr:uid="{00000000-0005-0000-0000-0000A02A0000}"/>
    <cellStyle name="Normal 7 6 2 2 2 2 4 3 3" xfId="26013" xr:uid="{00000000-0005-0000-0000-00009D650000}"/>
    <cellStyle name="Normal 7 6 2 2 2 2 4 5" xfId="21000" xr:uid="{00000000-0005-0000-0000-000008520000}"/>
    <cellStyle name="Normal 7 6 2 2 2 2 5" xfId="12590" xr:uid="{00000000-0005-0000-0000-00002E310000}"/>
    <cellStyle name="Normal 7 6 2 2 2 2 5 3" xfId="27688" xr:uid="{00000000-0005-0000-0000-0000286C0000}"/>
    <cellStyle name="Normal 7 6 2 2 2 2 6" xfId="7569" xr:uid="{00000000-0005-0000-0000-0000911D0000}"/>
    <cellStyle name="Normal 7 6 2 2 2 2 6 3" xfId="22671" xr:uid="{00000000-0005-0000-0000-00008F580000}"/>
    <cellStyle name="Normal 7 6 2 2 2 2 8" xfId="17658" xr:uid="{00000000-0005-0000-0000-0000FA440000}"/>
    <cellStyle name="Normal 7 6 2 2 2 3" xfId="2916" xr:uid="{00000000-0005-0000-0000-0000640B0000}"/>
    <cellStyle name="Normal 7 6 2 2 2 3 2" xfId="4606" xr:uid="{00000000-0005-0000-0000-0000FE110000}"/>
    <cellStyle name="Normal 7 6 2 2 2 3 2 2" xfId="14679" xr:uid="{00000000-0005-0000-0000-000057390000}"/>
    <cellStyle name="Normal 7 6 2 2 2 3 2 2 3" xfId="29777" xr:uid="{00000000-0005-0000-0000-000051740000}"/>
    <cellStyle name="Normal 7 6 2 2 2 3 2 3" xfId="9659" xr:uid="{00000000-0005-0000-0000-0000BB250000}"/>
    <cellStyle name="Normal 7 6 2 2 2 3 2 3 3" xfId="24760" xr:uid="{00000000-0005-0000-0000-0000B8600000}"/>
    <cellStyle name="Normal 7 6 2 2 2 3 2 5" xfId="19747" xr:uid="{00000000-0005-0000-0000-0000234D0000}"/>
    <cellStyle name="Normal 7 6 2 2 2 3 3" xfId="6298" xr:uid="{00000000-0005-0000-0000-00009A180000}"/>
    <cellStyle name="Normal 7 6 2 2 2 3 3 2" xfId="16350" xr:uid="{00000000-0005-0000-0000-0000DE3F0000}"/>
    <cellStyle name="Normal 7 6 2 2 2 3 3 3" xfId="11330" xr:uid="{00000000-0005-0000-0000-0000422C0000}"/>
    <cellStyle name="Normal 7 6 2 2 2 3 3 3 3" xfId="26431" xr:uid="{00000000-0005-0000-0000-00003F670000}"/>
    <cellStyle name="Normal 7 6 2 2 2 3 3 5" xfId="21418" xr:uid="{00000000-0005-0000-0000-0000AA530000}"/>
    <cellStyle name="Normal 7 6 2 2 2 3 4" xfId="13008" xr:uid="{00000000-0005-0000-0000-0000D0320000}"/>
    <cellStyle name="Normal 7 6 2 2 2 3 4 3" xfId="28106" xr:uid="{00000000-0005-0000-0000-0000CA6D0000}"/>
    <cellStyle name="Normal 7 6 2 2 2 3 5" xfId="7987" xr:uid="{00000000-0005-0000-0000-0000331F0000}"/>
    <cellStyle name="Normal 7 6 2 2 2 3 5 3" xfId="23089" xr:uid="{00000000-0005-0000-0000-0000315A0000}"/>
    <cellStyle name="Normal 7 6 2 2 2 3 7" xfId="18076" xr:uid="{00000000-0005-0000-0000-00009C460000}"/>
    <cellStyle name="Normal 7 6 2 2 2 4" xfId="3769" xr:uid="{00000000-0005-0000-0000-0000B90E0000}"/>
    <cellStyle name="Normal 7 6 2 2 2 4 2" xfId="13843" xr:uid="{00000000-0005-0000-0000-000013360000}"/>
    <cellStyle name="Normal 7 6 2 2 2 4 2 3" xfId="28941" xr:uid="{00000000-0005-0000-0000-00000D710000}"/>
    <cellStyle name="Normal 7 6 2 2 2 4 3" xfId="8823" xr:uid="{00000000-0005-0000-0000-000077220000}"/>
    <cellStyle name="Normal 7 6 2 2 2 4 3 3" xfId="23924" xr:uid="{00000000-0005-0000-0000-0000745D0000}"/>
    <cellStyle name="Normal 7 6 2 2 2 4 5" xfId="18911" xr:uid="{00000000-0005-0000-0000-0000DF490000}"/>
    <cellStyle name="Normal 7 6 2 2 2 5" xfId="5462" xr:uid="{00000000-0005-0000-0000-000056150000}"/>
    <cellStyle name="Normal 7 6 2 2 2 5 2" xfId="15514" xr:uid="{00000000-0005-0000-0000-00009A3C0000}"/>
    <cellStyle name="Normal 7 6 2 2 2 5 2 3" xfId="30612" xr:uid="{00000000-0005-0000-0000-000094770000}"/>
    <cellStyle name="Normal 7 6 2 2 2 5 3" xfId="10494" xr:uid="{00000000-0005-0000-0000-0000FE280000}"/>
    <cellStyle name="Normal 7 6 2 2 2 5 3 3" xfId="25595" xr:uid="{00000000-0005-0000-0000-0000FB630000}"/>
    <cellStyle name="Normal 7 6 2 2 2 5 5" xfId="20582" xr:uid="{00000000-0005-0000-0000-000066500000}"/>
    <cellStyle name="Normal 7 6 2 2 2 6" xfId="12172" xr:uid="{00000000-0005-0000-0000-00008C2F0000}"/>
    <cellStyle name="Normal 7 6 2 2 2 6 3" xfId="27270" xr:uid="{00000000-0005-0000-0000-0000866A0000}"/>
    <cellStyle name="Normal 7 6 2 2 2 7" xfId="7151" xr:uid="{00000000-0005-0000-0000-0000EF1B0000}"/>
    <cellStyle name="Normal 7 6 2 2 2 7 3" xfId="22253" xr:uid="{00000000-0005-0000-0000-0000ED560000}"/>
    <cellStyle name="Normal 7 6 2 2 2 9" xfId="17240" xr:uid="{00000000-0005-0000-0000-000058430000}"/>
    <cellStyle name="Normal 7 6 2 2 3" xfId="2287" xr:uid="{00000000-0005-0000-0000-0000EF080000}"/>
    <cellStyle name="Normal 7 6 2 2 3 2" xfId="3126" xr:uid="{00000000-0005-0000-0000-0000360C0000}"/>
    <cellStyle name="Normal 7 6 2 2 3 2 2" xfId="4816" xr:uid="{00000000-0005-0000-0000-0000D0120000}"/>
    <cellStyle name="Normal 7 6 2 2 3 2 2 2" xfId="14889" xr:uid="{00000000-0005-0000-0000-0000293A0000}"/>
    <cellStyle name="Normal 7 6 2 2 3 2 2 2 3" xfId="29987" xr:uid="{00000000-0005-0000-0000-000023750000}"/>
    <cellStyle name="Normal 7 6 2 2 3 2 2 3" xfId="9869" xr:uid="{00000000-0005-0000-0000-00008D260000}"/>
    <cellStyle name="Normal 7 6 2 2 3 2 2 3 3" xfId="24970" xr:uid="{00000000-0005-0000-0000-00008A610000}"/>
    <cellStyle name="Normal 7 6 2 2 3 2 2 5" xfId="19957" xr:uid="{00000000-0005-0000-0000-0000F54D0000}"/>
    <cellStyle name="Normal 7 6 2 2 3 2 3" xfId="6508" xr:uid="{00000000-0005-0000-0000-00006C190000}"/>
    <cellStyle name="Normal 7 6 2 2 3 2 3 2" xfId="16560" xr:uid="{00000000-0005-0000-0000-0000B0400000}"/>
    <cellStyle name="Normal 7 6 2 2 3 2 3 3" xfId="11540" xr:uid="{00000000-0005-0000-0000-0000142D0000}"/>
    <cellStyle name="Normal 7 6 2 2 3 2 3 3 3" xfId="26641" xr:uid="{00000000-0005-0000-0000-000011680000}"/>
    <cellStyle name="Normal 7 6 2 2 3 2 3 5" xfId="21628" xr:uid="{00000000-0005-0000-0000-00007C540000}"/>
    <cellStyle name="Normal 7 6 2 2 3 2 4" xfId="13218" xr:uid="{00000000-0005-0000-0000-0000A2330000}"/>
    <cellStyle name="Normal 7 6 2 2 3 2 4 3" xfId="28316" xr:uid="{00000000-0005-0000-0000-00009C6E0000}"/>
    <cellStyle name="Normal 7 6 2 2 3 2 5" xfId="8197" xr:uid="{00000000-0005-0000-0000-000005200000}"/>
    <cellStyle name="Normal 7 6 2 2 3 2 5 3" xfId="23299" xr:uid="{00000000-0005-0000-0000-0000035B0000}"/>
    <cellStyle name="Normal 7 6 2 2 3 2 7" xfId="18286" xr:uid="{00000000-0005-0000-0000-00006E470000}"/>
    <cellStyle name="Normal 7 6 2 2 3 3" xfId="3979" xr:uid="{00000000-0005-0000-0000-00008B0F0000}"/>
    <cellStyle name="Normal 7 6 2 2 3 3 2" xfId="14053" xr:uid="{00000000-0005-0000-0000-0000E5360000}"/>
    <cellStyle name="Normal 7 6 2 2 3 3 2 3" xfId="29151" xr:uid="{00000000-0005-0000-0000-0000DF710000}"/>
    <cellStyle name="Normal 7 6 2 2 3 3 3" xfId="9033" xr:uid="{00000000-0005-0000-0000-000049230000}"/>
    <cellStyle name="Normal 7 6 2 2 3 3 3 3" xfId="24134" xr:uid="{00000000-0005-0000-0000-0000465E0000}"/>
    <cellStyle name="Normal 7 6 2 2 3 3 5" xfId="19121" xr:uid="{00000000-0005-0000-0000-0000B14A0000}"/>
    <cellStyle name="Normal 7 6 2 2 3 4" xfId="5672" xr:uid="{00000000-0005-0000-0000-000028160000}"/>
    <cellStyle name="Normal 7 6 2 2 3 4 2" xfId="15724" xr:uid="{00000000-0005-0000-0000-00006C3D0000}"/>
    <cellStyle name="Normal 7 6 2 2 3 4 2 3" xfId="30822" xr:uid="{00000000-0005-0000-0000-000066780000}"/>
    <cellStyle name="Normal 7 6 2 2 3 4 3" xfId="10704" xr:uid="{00000000-0005-0000-0000-0000D0290000}"/>
    <cellStyle name="Normal 7 6 2 2 3 4 3 3" xfId="25805" xr:uid="{00000000-0005-0000-0000-0000CD640000}"/>
    <cellStyle name="Normal 7 6 2 2 3 4 5" xfId="20792" xr:uid="{00000000-0005-0000-0000-000038510000}"/>
    <cellStyle name="Normal 7 6 2 2 3 5" xfId="12382" xr:uid="{00000000-0005-0000-0000-00005E300000}"/>
    <cellStyle name="Normal 7 6 2 2 3 5 3" xfId="27480" xr:uid="{00000000-0005-0000-0000-0000586B0000}"/>
    <cellStyle name="Normal 7 6 2 2 3 6" xfId="7361" xr:uid="{00000000-0005-0000-0000-0000C11C0000}"/>
    <cellStyle name="Normal 7 6 2 2 3 6 3" xfId="22463" xr:uid="{00000000-0005-0000-0000-0000BF570000}"/>
    <cellStyle name="Normal 7 6 2 2 3 8" xfId="17450" xr:uid="{00000000-0005-0000-0000-00002A440000}"/>
    <cellStyle name="Normal 7 6 2 2 4" xfId="2708" xr:uid="{00000000-0005-0000-0000-0000940A0000}"/>
    <cellStyle name="Normal 7 6 2 2 4 2" xfId="4398" xr:uid="{00000000-0005-0000-0000-00002E110000}"/>
    <cellStyle name="Normal 7 6 2 2 4 2 2" xfId="14471" xr:uid="{00000000-0005-0000-0000-000087380000}"/>
    <cellStyle name="Normal 7 6 2 2 4 2 2 3" xfId="29569" xr:uid="{00000000-0005-0000-0000-000081730000}"/>
    <cellStyle name="Normal 7 6 2 2 4 2 3" xfId="9451" xr:uid="{00000000-0005-0000-0000-0000EB240000}"/>
    <cellStyle name="Normal 7 6 2 2 4 2 3 3" xfId="24552" xr:uid="{00000000-0005-0000-0000-0000E85F0000}"/>
    <cellStyle name="Normal 7 6 2 2 4 2 5" xfId="19539" xr:uid="{00000000-0005-0000-0000-0000534C0000}"/>
    <cellStyle name="Normal 7 6 2 2 4 3" xfId="6090" xr:uid="{00000000-0005-0000-0000-0000CA170000}"/>
    <cellStyle name="Normal 7 6 2 2 4 3 2" xfId="16142" xr:uid="{00000000-0005-0000-0000-00000E3F0000}"/>
    <cellStyle name="Normal 7 6 2 2 4 3 3" xfId="11122" xr:uid="{00000000-0005-0000-0000-0000722B0000}"/>
    <cellStyle name="Normal 7 6 2 2 4 3 3 3" xfId="26223" xr:uid="{00000000-0005-0000-0000-00006F660000}"/>
    <cellStyle name="Normal 7 6 2 2 4 3 5" xfId="21210" xr:uid="{00000000-0005-0000-0000-0000DA520000}"/>
    <cellStyle name="Normal 7 6 2 2 4 4" xfId="12800" xr:uid="{00000000-0005-0000-0000-000000320000}"/>
    <cellStyle name="Normal 7 6 2 2 4 4 3" xfId="27898" xr:uid="{00000000-0005-0000-0000-0000FA6C0000}"/>
    <cellStyle name="Normal 7 6 2 2 4 5" xfId="7779" xr:uid="{00000000-0005-0000-0000-0000631E0000}"/>
    <cellStyle name="Normal 7 6 2 2 4 5 3" xfId="22881" xr:uid="{00000000-0005-0000-0000-000061590000}"/>
    <cellStyle name="Normal 7 6 2 2 4 7" xfId="17868" xr:uid="{00000000-0005-0000-0000-0000CC450000}"/>
    <cellStyle name="Normal 7 6 2 2 5" xfId="3561" xr:uid="{00000000-0005-0000-0000-0000E90D0000}"/>
    <cellStyle name="Normal 7 6 2 2 5 2" xfId="13635" xr:uid="{00000000-0005-0000-0000-000043350000}"/>
    <cellStyle name="Normal 7 6 2 2 5 2 3" xfId="28733" xr:uid="{00000000-0005-0000-0000-00003D700000}"/>
    <cellStyle name="Normal 7 6 2 2 5 3" xfId="8615" xr:uid="{00000000-0005-0000-0000-0000A7210000}"/>
    <cellStyle name="Normal 7 6 2 2 5 3 3" xfId="23716" xr:uid="{00000000-0005-0000-0000-0000A45C0000}"/>
    <cellStyle name="Normal 7 6 2 2 5 5" xfId="18703" xr:uid="{00000000-0005-0000-0000-00000F490000}"/>
    <cellStyle name="Normal 7 6 2 2 6" xfId="5254" xr:uid="{00000000-0005-0000-0000-000086140000}"/>
    <cellStyle name="Normal 7 6 2 2 6 2" xfId="15306" xr:uid="{00000000-0005-0000-0000-0000CA3B0000}"/>
    <cellStyle name="Normal 7 6 2 2 6 2 3" xfId="30404" xr:uid="{00000000-0005-0000-0000-0000C4760000}"/>
    <cellStyle name="Normal 7 6 2 2 6 3" xfId="10286" xr:uid="{00000000-0005-0000-0000-00002E280000}"/>
    <cellStyle name="Normal 7 6 2 2 6 3 3" xfId="25387" xr:uid="{00000000-0005-0000-0000-00002B630000}"/>
    <cellStyle name="Normal 7 6 2 2 6 5" xfId="20374" xr:uid="{00000000-0005-0000-0000-0000964F0000}"/>
    <cellStyle name="Normal 7 6 2 2 7" xfId="11964" xr:uid="{00000000-0005-0000-0000-0000BC2E0000}"/>
    <cellStyle name="Normal 7 6 2 2 7 3" xfId="27062" xr:uid="{00000000-0005-0000-0000-0000B6690000}"/>
    <cellStyle name="Normal 7 6 2 2 8" xfId="6943" xr:uid="{00000000-0005-0000-0000-00001F1B0000}"/>
    <cellStyle name="Normal 7 6 2 2 8 3" xfId="22045" xr:uid="{00000000-0005-0000-0000-00001D560000}"/>
    <cellStyle name="Normal 7 6 2 3" xfId="1970" xr:uid="{00000000-0005-0000-0000-0000B2070000}"/>
    <cellStyle name="Normal 7 6 2 3 2" xfId="2391" xr:uid="{00000000-0005-0000-0000-000057090000}"/>
    <cellStyle name="Normal 7 6 2 3 2 2" xfId="3230" xr:uid="{00000000-0005-0000-0000-00009E0C0000}"/>
    <cellStyle name="Normal 7 6 2 3 2 2 2" xfId="4920" xr:uid="{00000000-0005-0000-0000-000038130000}"/>
    <cellStyle name="Normal 7 6 2 3 2 2 2 2" xfId="14993" xr:uid="{00000000-0005-0000-0000-0000913A0000}"/>
    <cellStyle name="Normal 7 6 2 3 2 2 2 2 3" xfId="30091" xr:uid="{00000000-0005-0000-0000-00008B750000}"/>
    <cellStyle name="Normal 7 6 2 3 2 2 2 3" xfId="9973" xr:uid="{00000000-0005-0000-0000-0000F5260000}"/>
    <cellStyle name="Normal 7 6 2 3 2 2 2 3 3" xfId="25074" xr:uid="{00000000-0005-0000-0000-0000F2610000}"/>
    <cellStyle name="Normal 7 6 2 3 2 2 2 5" xfId="20061" xr:uid="{00000000-0005-0000-0000-00005D4E0000}"/>
    <cellStyle name="Normal 7 6 2 3 2 2 3" xfId="6612" xr:uid="{00000000-0005-0000-0000-0000D4190000}"/>
    <cellStyle name="Normal 7 6 2 3 2 2 3 2" xfId="16664" xr:uid="{00000000-0005-0000-0000-000018410000}"/>
    <cellStyle name="Normal 7 6 2 3 2 2 3 3" xfId="11644" xr:uid="{00000000-0005-0000-0000-00007C2D0000}"/>
    <cellStyle name="Normal 7 6 2 3 2 2 3 3 3" xfId="26745" xr:uid="{00000000-0005-0000-0000-000079680000}"/>
    <cellStyle name="Normal 7 6 2 3 2 2 3 5" xfId="21732" xr:uid="{00000000-0005-0000-0000-0000E4540000}"/>
    <cellStyle name="Normal 7 6 2 3 2 2 4" xfId="13322" xr:uid="{00000000-0005-0000-0000-00000A340000}"/>
    <cellStyle name="Normal 7 6 2 3 2 2 4 3" xfId="28420" xr:uid="{00000000-0005-0000-0000-0000046F0000}"/>
    <cellStyle name="Normal 7 6 2 3 2 2 5" xfId="8301" xr:uid="{00000000-0005-0000-0000-00006D200000}"/>
    <cellStyle name="Normal 7 6 2 3 2 2 5 3" xfId="23403" xr:uid="{00000000-0005-0000-0000-00006B5B0000}"/>
    <cellStyle name="Normal 7 6 2 3 2 2 7" xfId="18390" xr:uid="{00000000-0005-0000-0000-0000D6470000}"/>
    <cellStyle name="Normal 7 6 2 3 2 3" xfId="4083" xr:uid="{00000000-0005-0000-0000-0000F30F0000}"/>
    <cellStyle name="Normal 7 6 2 3 2 3 2" xfId="14157" xr:uid="{00000000-0005-0000-0000-00004D370000}"/>
    <cellStyle name="Normal 7 6 2 3 2 3 2 3" xfId="29255" xr:uid="{00000000-0005-0000-0000-000047720000}"/>
    <cellStyle name="Normal 7 6 2 3 2 3 3" xfId="9137" xr:uid="{00000000-0005-0000-0000-0000B1230000}"/>
    <cellStyle name="Normal 7 6 2 3 2 3 3 3" xfId="24238" xr:uid="{00000000-0005-0000-0000-0000AE5E0000}"/>
    <cellStyle name="Normal 7 6 2 3 2 3 5" xfId="19225" xr:uid="{00000000-0005-0000-0000-0000194B0000}"/>
    <cellStyle name="Normal 7 6 2 3 2 4" xfId="5776" xr:uid="{00000000-0005-0000-0000-000090160000}"/>
    <cellStyle name="Normal 7 6 2 3 2 4 2" xfId="15828" xr:uid="{00000000-0005-0000-0000-0000D43D0000}"/>
    <cellStyle name="Normal 7 6 2 3 2 4 2 3" xfId="30926" xr:uid="{00000000-0005-0000-0000-0000CE780000}"/>
    <cellStyle name="Normal 7 6 2 3 2 4 3" xfId="10808" xr:uid="{00000000-0005-0000-0000-0000382A0000}"/>
    <cellStyle name="Normal 7 6 2 3 2 4 3 3" xfId="25909" xr:uid="{00000000-0005-0000-0000-000035650000}"/>
    <cellStyle name="Normal 7 6 2 3 2 4 5" xfId="20896" xr:uid="{00000000-0005-0000-0000-0000A0510000}"/>
    <cellStyle name="Normal 7 6 2 3 2 5" xfId="12486" xr:uid="{00000000-0005-0000-0000-0000C6300000}"/>
    <cellStyle name="Normal 7 6 2 3 2 5 3" xfId="27584" xr:uid="{00000000-0005-0000-0000-0000C06B0000}"/>
    <cellStyle name="Normal 7 6 2 3 2 6" xfId="7465" xr:uid="{00000000-0005-0000-0000-0000291D0000}"/>
    <cellStyle name="Normal 7 6 2 3 2 6 3" xfId="22567" xr:uid="{00000000-0005-0000-0000-000027580000}"/>
    <cellStyle name="Normal 7 6 2 3 2 8" xfId="17554" xr:uid="{00000000-0005-0000-0000-000092440000}"/>
    <cellStyle name="Normal 7 6 2 3 3" xfId="2812" xr:uid="{00000000-0005-0000-0000-0000FC0A0000}"/>
    <cellStyle name="Normal 7 6 2 3 3 2" xfId="4502" xr:uid="{00000000-0005-0000-0000-000096110000}"/>
    <cellStyle name="Normal 7 6 2 3 3 2 2" xfId="14575" xr:uid="{00000000-0005-0000-0000-0000EF380000}"/>
    <cellStyle name="Normal 7 6 2 3 3 2 2 3" xfId="29673" xr:uid="{00000000-0005-0000-0000-0000E9730000}"/>
    <cellStyle name="Normal 7 6 2 3 3 2 3" xfId="9555" xr:uid="{00000000-0005-0000-0000-000053250000}"/>
    <cellStyle name="Normal 7 6 2 3 3 2 3 3" xfId="24656" xr:uid="{00000000-0005-0000-0000-000050600000}"/>
    <cellStyle name="Normal 7 6 2 3 3 2 5" xfId="19643" xr:uid="{00000000-0005-0000-0000-0000BB4C0000}"/>
    <cellStyle name="Normal 7 6 2 3 3 3" xfId="6194" xr:uid="{00000000-0005-0000-0000-000032180000}"/>
    <cellStyle name="Normal 7 6 2 3 3 3 2" xfId="16246" xr:uid="{00000000-0005-0000-0000-0000763F0000}"/>
    <cellStyle name="Normal 7 6 2 3 3 3 3" xfId="11226" xr:uid="{00000000-0005-0000-0000-0000DA2B0000}"/>
    <cellStyle name="Normal 7 6 2 3 3 3 3 3" xfId="26327" xr:uid="{00000000-0005-0000-0000-0000D7660000}"/>
    <cellStyle name="Normal 7 6 2 3 3 3 5" xfId="21314" xr:uid="{00000000-0005-0000-0000-000042530000}"/>
    <cellStyle name="Normal 7 6 2 3 3 4" xfId="12904" xr:uid="{00000000-0005-0000-0000-000068320000}"/>
    <cellStyle name="Normal 7 6 2 3 3 4 3" xfId="28002" xr:uid="{00000000-0005-0000-0000-0000626D0000}"/>
    <cellStyle name="Normal 7 6 2 3 3 5" xfId="7883" xr:uid="{00000000-0005-0000-0000-0000CB1E0000}"/>
    <cellStyle name="Normal 7 6 2 3 3 5 3" xfId="22985" xr:uid="{00000000-0005-0000-0000-0000C9590000}"/>
    <cellStyle name="Normal 7 6 2 3 3 7" xfId="17972" xr:uid="{00000000-0005-0000-0000-000034460000}"/>
    <cellStyle name="Normal 7 6 2 3 4" xfId="3665" xr:uid="{00000000-0005-0000-0000-0000510E0000}"/>
    <cellStyle name="Normal 7 6 2 3 4 2" xfId="13739" xr:uid="{00000000-0005-0000-0000-0000AB350000}"/>
    <cellStyle name="Normal 7 6 2 3 4 2 3" xfId="28837" xr:uid="{00000000-0005-0000-0000-0000A5700000}"/>
    <cellStyle name="Normal 7 6 2 3 4 3" xfId="8719" xr:uid="{00000000-0005-0000-0000-00000F220000}"/>
    <cellStyle name="Normal 7 6 2 3 4 3 3" xfId="23820" xr:uid="{00000000-0005-0000-0000-00000C5D0000}"/>
    <cellStyle name="Normal 7 6 2 3 4 5" xfId="18807" xr:uid="{00000000-0005-0000-0000-000077490000}"/>
    <cellStyle name="Normal 7 6 2 3 5" xfId="5358" xr:uid="{00000000-0005-0000-0000-0000EE140000}"/>
    <cellStyle name="Normal 7 6 2 3 5 2" xfId="15410" xr:uid="{00000000-0005-0000-0000-0000323C0000}"/>
    <cellStyle name="Normal 7 6 2 3 5 2 3" xfId="30508" xr:uid="{00000000-0005-0000-0000-00002C770000}"/>
    <cellStyle name="Normal 7 6 2 3 5 3" xfId="10390" xr:uid="{00000000-0005-0000-0000-000096280000}"/>
    <cellStyle name="Normal 7 6 2 3 5 3 3" xfId="25491" xr:uid="{00000000-0005-0000-0000-000093630000}"/>
    <cellStyle name="Normal 7 6 2 3 5 5" xfId="20478" xr:uid="{00000000-0005-0000-0000-0000FE4F0000}"/>
    <cellStyle name="Normal 7 6 2 3 6" xfId="12068" xr:uid="{00000000-0005-0000-0000-0000242F0000}"/>
    <cellStyle name="Normal 7 6 2 3 6 3" xfId="27166" xr:uid="{00000000-0005-0000-0000-00001E6A0000}"/>
    <cellStyle name="Normal 7 6 2 3 7" xfId="7047" xr:uid="{00000000-0005-0000-0000-0000871B0000}"/>
    <cellStyle name="Normal 7 6 2 3 7 3" xfId="22149" xr:uid="{00000000-0005-0000-0000-000085560000}"/>
    <cellStyle name="Normal 7 6 2 3 9" xfId="17136" xr:uid="{00000000-0005-0000-0000-0000F0420000}"/>
    <cellStyle name="Normal 7 6 2 4" xfId="2183" xr:uid="{00000000-0005-0000-0000-000087080000}"/>
    <cellStyle name="Normal 7 6 2 4 2" xfId="3022" xr:uid="{00000000-0005-0000-0000-0000CE0B0000}"/>
    <cellStyle name="Normal 7 6 2 4 2 2" xfId="4712" xr:uid="{00000000-0005-0000-0000-000068120000}"/>
    <cellStyle name="Normal 7 6 2 4 2 2 2" xfId="14785" xr:uid="{00000000-0005-0000-0000-0000C1390000}"/>
    <cellStyle name="Normal 7 6 2 4 2 2 2 3" xfId="29883" xr:uid="{00000000-0005-0000-0000-0000BB740000}"/>
    <cellStyle name="Normal 7 6 2 4 2 2 3" xfId="9765" xr:uid="{00000000-0005-0000-0000-000025260000}"/>
    <cellStyle name="Normal 7 6 2 4 2 2 3 3" xfId="24866" xr:uid="{00000000-0005-0000-0000-000022610000}"/>
    <cellStyle name="Normal 7 6 2 4 2 2 5" xfId="19853" xr:uid="{00000000-0005-0000-0000-00008D4D0000}"/>
    <cellStyle name="Normal 7 6 2 4 2 3" xfId="6404" xr:uid="{00000000-0005-0000-0000-000004190000}"/>
    <cellStyle name="Normal 7 6 2 4 2 3 2" xfId="16456" xr:uid="{00000000-0005-0000-0000-000048400000}"/>
    <cellStyle name="Normal 7 6 2 4 2 3 3" xfId="11436" xr:uid="{00000000-0005-0000-0000-0000AC2C0000}"/>
    <cellStyle name="Normal 7 6 2 4 2 3 3 3" xfId="26537" xr:uid="{00000000-0005-0000-0000-0000A9670000}"/>
    <cellStyle name="Normal 7 6 2 4 2 3 5" xfId="21524" xr:uid="{00000000-0005-0000-0000-000014540000}"/>
    <cellStyle name="Normal 7 6 2 4 2 4" xfId="13114" xr:uid="{00000000-0005-0000-0000-00003A330000}"/>
    <cellStyle name="Normal 7 6 2 4 2 4 3" xfId="28212" xr:uid="{00000000-0005-0000-0000-0000346E0000}"/>
    <cellStyle name="Normal 7 6 2 4 2 5" xfId="8093" xr:uid="{00000000-0005-0000-0000-00009D1F0000}"/>
    <cellStyle name="Normal 7 6 2 4 2 5 3" xfId="23195" xr:uid="{00000000-0005-0000-0000-00009B5A0000}"/>
    <cellStyle name="Normal 7 6 2 4 2 7" xfId="18182" xr:uid="{00000000-0005-0000-0000-000006470000}"/>
    <cellStyle name="Normal 7 6 2 4 3" xfId="3875" xr:uid="{00000000-0005-0000-0000-0000230F0000}"/>
    <cellStyle name="Normal 7 6 2 4 3 2" xfId="13949" xr:uid="{00000000-0005-0000-0000-00007D360000}"/>
    <cellStyle name="Normal 7 6 2 4 3 2 3" xfId="29047" xr:uid="{00000000-0005-0000-0000-000077710000}"/>
    <cellStyle name="Normal 7 6 2 4 3 3" xfId="8929" xr:uid="{00000000-0005-0000-0000-0000E1220000}"/>
    <cellStyle name="Normal 7 6 2 4 3 3 3" xfId="24030" xr:uid="{00000000-0005-0000-0000-0000DE5D0000}"/>
    <cellStyle name="Normal 7 6 2 4 3 5" xfId="19017" xr:uid="{00000000-0005-0000-0000-0000494A0000}"/>
    <cellStyle name="Normal 7 6 2 4 4" xfId="5568" xr:uid="{00000000-0005-0000-0000-0000C0150000}"/>
    <cellStyle name="Normal 7 6 2 4 4 2" xfId="15620" xr:uid="{00000000-0005-0000-0000-0000043D0000}"/>
    <cellStyle name="Normal 7 6 2 4 4 2 3" xfId="30718" xr:uid="{00000000-0005-0000-0000-0000FE770000}"/>
    <cellStyle name="Normal 7 6 2 4 4 3" xfId="10600" xr:uid="{00000000-0005-0000-0000-000068290000}"/>
    <cellStyle name="Normal 7 6 2 4 4 3 3" xfId="25701" xr:uid="{00000000-0005-0000-0000-000065640000}"/>
    <cellStyle name="Normal 7 6 2 4 4 5" xfId="20688" xr:uid="{00000000-0005-0000-0000-0000D0500000}"/>
    <cellStyle name="Normal 7 6 2 4 5" xfId="12278" xr:uid="{00000000-0005-0000-0000-0000F62F0000}"/>
    <cellStyle name="Normal 7 6 2 4 5 3" xfId="27376" xr:uid="{00000000-0005-0000-0000-0000F06A0000}"/>
    <cellStyle name="Normal 7 6 2 4 6" xfId="7257" xr:uid="{00000000-0005-0000-0000-0000591C0000}"/>
    <cellStyle name="Normal 7 6 2 4 6 3" xfId="22359" xr:uid="{00000000-0005-0000-0000-000057570000}"/>
    <cellStyle name="Normal 7 6 2 4 8" xfId="17346" xr:uid="{00000000-0005-0000-0000-0000C2430000}"/>
    <cellStyle name="Normal 7 6 2 5" xfId="2604" xr:uid="{00000000-0005-0000-0000-00002C0A0000}"/>
    <cellStyle name="Normal 7 6 2 5 2" xfId="4294" xr:uid="{00000000-0005-0000-0000-0000C6100000}"/>
    <cellStyle name="Normal 7 6 2 5 2 2" xfId="14367" xr:uid="{00000000-0005-0000-0000-00001F380000}"/>
    <cellStyle name="Normal 7 6 2 5 2 2 3" xfId="29465" xr:uid="{00000000-0005-0000-0000-000019730000}"/>
    <cellStyle name="Normal 7 6 2 5 2 3" xfId="9347" xr:uid="{00000000-0005-0000-0000-000083240000}"/>
    <cellStyle name="Normal 7 6 2 5 2 3 3" xfId="24448" xr:uid="{00000000-0005-0000-0000-0000805F0000}"/>
    <cellStyle name="Normal 7 6 2 5 2 5" xfId="19435" xr:uid="{00000000-0005-0000-0000-0000EB4B0000}"/>
    <cellStyle name="Normal 7 6 2 5 3" xfId="5986" xr:uid="{00000000-0005-0000-0000-000062170000}"/>
    <cellStyle name="Normal 7 6 2 5 3 2" xfId="16038" xr:uid="{00000000-0005-0000-0000-0000A63E0000}"/>
    <cellStyle name="Normal 7 6 2 5 3 3" xfId="11018" xr:uid="{00000000-0005-0000-0000-00000A2B0000}"/>
    <cellStyle name="Normal 7 6 2 5 3 3 3" xfId="26119" xr:uid="{00000000-0005-0000-0000-000007660000}"/>
    <cellStyle name="Normal 7 6 2 5 3 5" xfId="21106" xr:uid="{00000000-0005-0000-0000-000072520000}"/>
    <cellStyle name="Normal 7 6 2 5 4" xfId="12696" xr:uid="{00000000-0005-0000-0000-000098310000}"/>
    <cellStyle name="Normal 7 6 2 5 4 3" xfId="27794" xr:uid="{00000000-0005-0000-0000-0000926C0000}"/>
    <cellStyle name="Normal 7 6 2 5 5" xfId="7675" xr:uid="{00000000-0005-0000-0000-0000FB1D0000}"/>
    <cellStyle name="Normal 7 6 2 5 5 3" xfId="22777" xr:uid="{00000000-0005-0000-0000-0000F9580000}"/>
    <cellStyle name="Normal 7 6 2 5 7" xfId="17764" xr:uid="{00000000-0005-0000-0000-000064450000}"/>
    <cellStyle name="Normal 7 6 2 6" xfId="3457" xr:uid="{00000000-0005-0000-0000-0000810D0000}"/>
    <cellStyle name="Normal 7 6 2 6 2" xfId="13531" xr:uid="{00000000-0005-0000-0000-0000DB340000}"/>
    <cellStyle name="Normal 7 6 2 6 2 3" xfId="28629" xr:uid="{00000000-0005-0000-0000-0000D56F0000}"/>
    <cellStyle name="Normal 7 6 2 6 3" xfId="8511" xr:uid="{00000000-0005-0000-0000-00003F210000}"/>
    <cellStyle name="Normal 7 6 2 6 3 3" xfId="23612" xr:uid="{00000000-0005-0000-0000-00003C5C0000}"/>
    <cellStyle name="Normal 7 6 2 6 5" xfId="18599" xr:uid="{00000000-0005-0000-0000-0000A7480000}"/>
    <cellStyle name="Normal 7 6 2 7" xfId="5150" xr:uid="{00000000-0005-0000-0000-00001E140000}"/>
    <cellStyle name="Normal 7 6 2 7 2" xfId="15202" xr:uid="{00000000-0005-0000-0000-0000623B0000}"/>
    <cellStyle name="Normal 7 6 2 7 2 3" xfId="30300" xr:uid="{00000000-0005-0000-0000-00005C760000}"/>
    <cellStyle name="Normal 7 6 2 7 3" xfId="10182" xr:uid="{00000000-0005-0000-0000-0000C6270000}"/>
    <cellStyle name="Normal 7 6 2 7 3 3" xfId="25283" xr:uid="{00000000-0005-0000-0000-0000C3620000}"/>
    <cellStyle name="Normal 7 6 2 7 5" xfId="20270" xr:uid="{00000000-0005-0000-0000-00002E4F0000}"/>
    <cellStyle name="Normal 7 6 2 8" xfId="11860" xr:uid="{00000000-0005-0000-0000-0000542E0000}"/>
    <cellStyle name="Normal 7 6 2 8 3" xfId="26958" xr:uid="{00000000-0005-0000-0000-00004E690000}"/>
    <cellStyle name="Normal 7 6 2 9" xfId="6839" xr:uid="{00000000-0005-0000-0000-0000B71A0000}"/>
    <cellStyle name="Normal 7 6 2 9 3" xfId="21941" xr:uid="{00000000-0005-0000-0000-0000B5550000}"/>
    <cellStyle name="Normal 7 6 3" xfId="1803" xr:uid="{00000000-0005-0000-0000-00000B070000}"/>
    <cellStyle name="Normal 7 6 3 10" xfId="16980" xr:uid="{00000000-0005-0000-0000-000054420000}"/>
    <cellStyle name="Normal 7 6 3 2" xfId="2022" xr:uid="{00000000-0005-0000-0000-0000E6070000}"/>
    <cellStyle name="Normal 7 6 3 2 2" xfId="2443" xr:uid="{00000000-0005-0000-0000-00008B090000}"/>
    <cellStyle name="Normal 7 6 3 2 2 2" xfId="3282" xr:uid="{00000000-0005-0000-0000-0000D20C0000}"/>
    <cellStyle name="Normal 7 6 3 2 2 2 2" xfId="4972" xr:uid="{00000000-0005-0000-0000-00006C130000}"/>
    <cellStyle name="Normal 7 6 3 2 2 2 2 2" xfId="15045" xr:uid="{00000000-0005-0000-0000-0000C53A0000}"/>
    <cellStyle name="Normal 7 6 3 2 2 2 2 2 3" xfId="30143" xr:uid="{00000000-0005-0000-0000-0000BF750000}"/>
    <cellStyle name="Normal 7 6 3 2 2 2 2 3" xfId="10025" xr:uid="{00000000-0005-0000-0000-000029270000}"/>
    <cellStyle name="Normal 7 6 3 2 2 2 2 3 3" xfId="25126" xr:uid="{00000000-0005-0000-0000-000026620000}"/>
    <cellStyle name="Normal 7 6 3 2 2 2 2 5" xfId="20113" xr:uid="{00000000-0005-0000-0000-0000914E0000}"/>
    <cellStyle name="Normal 7 6 3 2 2 2 3" xfId="6664" xr:uid="{00000000-0005-0000-0000-0000081A0000}"/>
    <cellStyle name="Normal 7 6 3 2 2 2 3 2" xfId="16716" xr:uid="{00000000-0005-0000-0000-00004C410000}"/>
    <cellStyle name="Normal 7 6 3 2 2 2 3 3" xfId="11696" xr:uid="{00000000-0005-0000-0000-0000B02D0000}"/>
    <cellStyle name="Normal 7 6 3 2 2 2 3 3 3" xfId="26797" xr:uid="{00000000-0005-0000-0000-0000AD680000}"/>
    <cellStyle name="Normal 7 6 3 2 2 2 3 5" xfId="21784" xr:uid="{00000000-0005-0000-0000-000018550000}"/>
    <cellStyle name="Normal 7 6 3 2 2 2 4" xfId="13374" xr:uid="{00000000-0005-0000-0000-00003E340000}"/>
    <cellStyle name="Normal 7 6 3 2 2 2 4 3" xfId="28472" xr:uid="{00000000-0005-0000-0000-0000386F0000}"/>
    <cellStyle name="Normal 7 6 3 2 2 2 5" xfId="8353" xr:uid="{00000000-0005-0000-0000-0000A1200000}"/>
    <cellStyle name="Normal 7 6 3 2 2 2 5 3" xfId="23455" xr:uid="{00000000-0005-0000-0000-00009F5B0000}"/>
    <cellStyle name="Normal 7 6 3 2 2 2 7" xfId="18442" xr:uid="{00000000-0005-0000-0000-00000A480000}"/>
    <cellStyle name="Normal 7 6 3 2 2 3" xfId="4135" xr:uid="{00000000-0005-0000-0000-000027100000}"/>
    <cellStyle name="Normal 7 6 3 2 2 3 2" xfId="14209" xr:uid="{00000000-0005-0000-0000-000081370000}"/>
    <cellStyle name="Normal 7 6 3 2 2 3 2 3" xfId="29307" xr:uid="{00000000-0005-0000-0000-00007B720000}"/>
    <cellStyle name="Normal 7 6 3 2 2 3 3" xfId="9189" xr:uid="{00000000-0005-0000-0000-0000E5230000}"/>
    <cellStyle name="Normal 7 6 3 2 2 3 3 3" xfId="24290" xr:uid="{00000000-0005-0000-0000-0000E25E0000}"/>
    <cellStyle name="Normal 7 6 3 2 2 3 5" xfId="19277" xr:uid="{00000000-0005-0000-0000-00004D4B0000}"/>
    <cellStyle name="Normal 7 6 3 2 2 4" xfId="5828" xr:uid="{00000000-0005-0000-0000-0000C4160000}"/>
    <cellStyle name="Normal 7 6 3 2 2 4 2" xfId="15880" xr:uid="{00000000-0005-0000-0000-0000083E0000}"/>
    <cellStyle name="Normal 7 6 3 2 2 4 3" xfId="10860" xr:uid="{00000000-0005-0000-0000-00006C2A0000}"/>
    <cellStyle name="Normal 7 6 3 2 2 4 3 3" xfId="25961" xr:uid="{00000000-0005-0000-0000-000069650000}"/>
    <cellStyle name="Normal 7 6 3 2 2 4 5" xfId="20948" xr:uid="{00000000-0005-0000-0000-0000D4510000}"/>
    <cellStyle name="Normal 7 6 3 2 2 5" xfId="12538" xr:uid="{00000000-0005-0000-0000-0000FA300000}"/>
    <cellStyle name="Normal 7 6 3 2 2 5 3" xfId="27636" xr:uid="{00000000-0005-0000-0000-0000F46B0000}"/>
    <cellStyle name="Normal 7 6 3 2 2 6" xfId="7517" xr:uid="{00000000-0005-0000-0000-00005D1D0000}"/>
    <cellStyle name="Normal 7 6 3 2 2 6 3" xfId="22619" xr:uid="{00000000-0005-0000-0000-00005B580000}"/>
    <cellStyle name="Normal 7 6 3 2 2 8" xfId="17606" xr:uid="{00000000-0005-0000-0000-0000C6440000}"/>
    <cellStyle name="Normal 7 6 3 2 3" xfId="2864" xr:uid="{00000000-0005-0000-0000-0000300B0000}"/>
    <cellStyle name="Normal 7 6 3 2 3 2" xfId="4554" xr:uid="{00000000-0005-0000-0000-0000CA110000}"/>
    <cellStyle name="Normal 7 6 3 2 3 2 2" xfId="14627" xr:uid="{00000000-0005-0000-0000-000023390000}"/>
    <cellStyle name="Normal 7 6 3 2 3 2 2 3" xfId="29725" xr:uid="{00000000-0005-0000-0000-00001D740000}"/>
    <cellStyle name="Normal 7 6 3 2 3 2 3" xfId="9607" xr:uid="{00000000-0005-0000-0000-000087250000}"/>
    <cellStyle name="Normal 7 6 3 2 3 2 3 3" xfId="24708" xr:uid="{00000000-0005-0000-0000-000084600000}"/>
    <cellStyle name="Normal 7 6 3 2 3 2 5" xfId="19695" xr:uid="{00000000-0005-0000-0000-0000EF4C0000}"/>
    <cellStyle name="Normal 7 6 3 2 3 3" xfId="6246" xr:uid="{00000000-0005-0000-0000-000066180000}"/>
    <cellStyle name="Normal 7 6 3 2 3 3 2" xfId="16298" xr:uid="{00000000-0005-0000-0000-0000AA3F0000}"/>
    <cellStyle name="Normal 7 6 3 2 3 3 3" xfId="11278" xr:uid="{00000000-0005-0000-0000-00000E2C0000}"/>
    <cellStyle name="Normal 7 6 3 2 3 3 3 3" xfId="26379" xr:uid="{00000000-0005-0000-0000-00000B670000}"/>
    <cellStyle name="Normal 7 6 3 2 3 3 5" xfId="21366" xr:uid="{00000000-0005-0000-0000-000076530000}"/>
    <cellStyle name="Normal 7 6 3 2 3 4" xfId="12956" xr:uid="{00000000-0005-0000-0000-00009C320000}"/>
    <cellStyle name="Normal 7 6 3 2 3 4 3" xfId="28054" xr:uid="{00000000-0005-0000-0000-0000966D0000}"/>
    <cellStyle name="Normal 7 6 3 2 3 5" xfId="7935" xr:uid="{00000000-0005-0000-0000-0000FF1E0000}"/>
    <cellStyle name="Normal 7 6 3 2 3 5 3" xfId="23037" xr:uid="{00000000-0005-0000-0000-0000FD590000}"/>
    <cellStyle name="Normal 7 6 3 2 3 7" xfId="18024" xr:uid="{00000000-0005-0000-0000-000068460000}"/>
    <cellStyle name="Normal 7 6 3 2 4" xfId="3717" xr:uid="{00000000-0005-0000-0000-0000850E0000}"/>
    <cellStyle name="Normal 7 6 3 2 4 2" xfId="13791" xr:uid="{00000000-0005-0000-0000-0000DF350000}"/>
    <cellStyle name="Normal 7 6 3 2 4 2 3" xfId="28889" xr:uid="{00000000-0005-0000-0000-0000D9700000}"/>
    <cellStyle name="Normal 7 6 3 2 4 3" xfId="8771" xr:uid="{00000000-0005-0000-0000-000043220000}"/>
    <cellStyle name="Normal 7 6 3 2 4 3 3" xfId="23872" xr:uid="{00000000-0005-0000-0000-0000405D0000}"/>
    <cellStyle name="Normal 7 6 3 2 4 5" xfId="18859" xr:uid="{00000000-0005-0000-0000-0000AB490000}"/>
    <cellStyle name="Normal 7 6 3 2 5" xfId="5410" xr:uid="{00000000-0005-0000-0000-000022150000}"/>
    <cellStyle name="Normal 7 6 3 2 5 2" xfId="15462" xr:uid="{00000000-0005-0000-0000-0000663C0000}"/>
    <cellStyle name="Normal 7 6 3 2 5 2 3" xfId="30560" xr:uid="{00000000-0005-0000-0000-000060770000}"/>
    <cellStyle name="Normal 7 6 3 2 5 3" xfId="10442" xr:uid="{00000000-0005-0000-0000-0000CA280000}"/>
    <cellStyle name="Normal 7 6 3 2 5 3 3" xfId="25543" xr:uid="{00000000-0005-0000-0000-0000C7630000}"/>
    <cellStyle name="Normal 7 6 3 2 5 5" xfId="20530" xr:uid="{00000000-0005-0000-0000-000032500000}"/>
    <cellStyle name="Normal 7 6 3 2 6" xfId="12120" xr:uid="{00000000-0005-0000-0000-0000582F0000}"/>
    <cellStyle name="Normal 7 6 3 2 6 3" xfId="27218" xr:uid="{00000000-0005-0000-0000-0000526A0000}"/>
    <cellStyle name="Normal 7 6 3 2 7" xfId="7099" xr:uid="{00000000-0005-0000-0000-0000BB1B0000}"/>
    <cellStyle name="Normal 7 6 3 2 7 3" xfId="22201" xr:uid="{00000000-0005-0000-0000-0000B9560000}"/>
    <cellStyle name="Normal 7 6 3 2 9" xfId="17188" xr:uid="{00000000-0005-0000-0000-000024430000}"/>
    <cellStyle name="Normal 7 6 3 3" xfId="2235" xr:uid="{00000000-0005-0000-0000-0000BB080000}"/>
    <cellStyle name="Normal 7 6 3 3 2" xfId="3074" xr:uid="{00000000-0005-0000-0000-0000020C0000}"/>
    <cellStyle name="Normal 7 6 3 3 2 2" xfId="4764" xr:uid="{00000000-0005-0000-0000-00009C120000}"/>
    <cellStyle name="Normal 7 6 3 3 2 2 2" xfId="14837" xr:uid="{00000000-0005-0000-0000-0000F5390000}"/>
    <cellStyle name="Normal 7 6 3 3 2 2 2 3" xfId="29935" xr:uid="{00000000-0005-0000-0000-0000EF740000}"/>
    <cellStyle name="Normal 7 6 3 3 2 2 3" xfId="9817" xr:uid="{00000000-0005-0000-0000-000059260000}"/>
    <cellStyle name="Normal 7 6 3 3 2 2 3 3" xfId="24918" xr:uid="{00000000-0005-0000-0000-000056610000}"/>
    <cellStyle name="Normal 7 6 3 3 2 2 5" xfId="19905" xr:uid="{00000000-0005-0000-0000-0000C14D0000}"/>
    <cellStyle name="Normal 7 6 3 3 2 3" xfId="6456" xr:uid="{00000000-0005-0000-0000-000038190000}"/>
    <cellStyle name="Normal 7 6 3 3 2 3 2" xfId="16508" xr:uid="{00000000-0005-0000-0000-00007C400000}"/>
    <cellStyle name="Normal 7 6 3 3 2 3 3" xfId="11488" xr:uid="{00000000-0005-0000-0000-0000E02C0000}"/>
    <cellStyle name="Normal 7 6 3 3 2 3 3 3" xfId="26589" xr:uid="{00000000-0005-0000-0000-0000DD670000}"/>
    <cellStyle name="Normal 7 6 3 3 2 3 5" xfId="21576" xr:uid="{00000000-0005-0000-0000-000048540000}"/>
    <cellStyle name="Normal 7 6 3 3 2 4" xfId="13166" xr:uid="{00000000-0005-0000-0000-00006E330000}"/>
    <cellStyle name="Normal 7 6 3 3 2 4 3" xfId="28264" xr:uid="{00000000-0005-0000-0000-0000686E0000}"/>
    <cellStyle name="Normal 7 6 3 3 2 5" xfId="8145" xr:uid="{00000000-0005-0000-0000-0000D11F0000}"/>
    <cellStyle name="Normal 7 6 3 3 2 5 3" xfId="23247" xr:uid="{00000000-0005-0000-0000-0000CF5A0000}"/>
    <cellStyle name="Normal 7 6 3 3 2 7" xfId="18234" xr:uid="{00000000-0005-0000-0000-00003A470000}"/>
    <cellStyle name="Normal 7 6 3 3 3" xfId="3927" xr:uid="{00000000-0005-0000-0000-0000570F0000}"/>
    <cellStyle name="Normal 7 6 3 3 3 2" xfId="14001" xr:uid="{00000000-0005-0000-0000-0000B1360000}"/>
    <cellStyle name="Normal 7 6 3 3 3 2 3" xfId="29099" xr:uid="{00000000-0005-0000-0000-0000AB710000}"/>
    <cellStyle name="Normal 7 6 3 3 3 3" xfId="8981" xr:uid="{00000000-0005-0000-0000-000015230000}"/>
    <cellStyle name="Normal 7 6 3 3 3 3 3" xfId="24082" xr:uid="{00000000-0005-0000-0000-0000125E0000}"/>
    <cellStyle name="Normal 7 6 3 3 3 5" xfId="19069" xr:uid="{00000000-0005-0000-0000-00007D4A0000}"/>
    <cellStyle name="Normal 7 6 3 3 4" xfId="5620" xr:uid="{00000000-0005-0000-0000-0000F4150000}"/>
    <cellStyle name="Normal 7 6 3 3 4 2" xfId="15672" xr:uid="{00000000-0005-0000-0000-0000383D0000}"/>
    <cellStyle name="Normal 7 6 3 3 4 2 3" xfId="30770" xr:uid="{00000000-0005-0000-0000-000032780000}"/>
    <cellStyle name="Normal 7 6 3 3 4 3" xfId="10652" xr:uid="{00000000-0005-0000-0000-00009C290000}"/>
    <cellStyle name="Normal 7 6 3 3 4 3 3" xfId="25753" xr:uid="{00000000-0005-0000-0000-000099640000}"/>
    <cellStyle name="Normal 7 6 3 3 4 5" xfId="20740" xr:uid="{00000000-0005-0000-0000-000004510000}"/>
    <cellStyle name="Normal 7 6 3 3 5" xfId="12330" xr:uid="{00000000-0005-0000-0000-00002A300000}"/>
    <cellStyle name="Normal 7 6 3 3 5 3" xfId="27428" xr:uid="{00000000-0005-0000-0000-0000246B0000}"/>
    <cellStyle name="Normal 7 6 3 3 6" xfId="7309" xr:uid="{00000000-0005-0000-0000-00008D1C0000}"/>
    <cellStyle name="Normal 7 6 3 3 6 3" xfId="22411" xr:uid="{00000000-0005-0000-0000-00008B570000}"/>
    <cellStyle name="Normal 7 6 3 3 8" xfId="17398" xr:uid="{00000000-0005-0000-0000-0000F6430000}"/>
    <cellStyle name="Normal 7 6 3 4" xfId="2656" xr:uid="{00000000-0005-0000-0000-0000600A0000}"/>
    <cellStyle name="Normal 7 6 3 4 2" xfId="4346" xr:uid="{00000000-0005-0000-0000-0000FA100000}"/>
    <cellStyle name="Normal 7 6 3 4 2 2" xfId="14419" xr:uid="{00000000-0005-0000-0000-000053380000}"/>
    <cellStyle name="Normal 7 6 3 4 2 2 3" xfId="29517" xr:uid="{00000000-0005-0000-0000-00004D730000}"/>
    <cellStyle name="Normal 7 6 3 4 2 3" xfId="9399" xr:uid="{00000000-0005-0000-0000-0000B7240000}"/>
    <cellStyle name="Normal 7 6 3 4 2 3 3" xfId="24500" xr:uid="{00000000-0005-0000-0000-0000B45F0000}"/>
    <cellStyle name="Normal 7 6 3 4 2 5" xfId="19487" xr:uid="{00000000-0005-0000-0000-00001F4C0000}"/>
    <cellStyle name="Normal 7 6 3 4 3" xfId="6038" xr:uid="{00000000-0005-0000-0000-000096170000}"/>
    <cellStyle name="Normal 7 6 3 4 3 2" xfId="16090" xr:uid="{00000000-0005-0000-0000-0000DA3E0000}"/>
    <cellStyle name="Normal 7 6 3 4 3 3" xfId="11070" xr:uid="{00000000-0005-0000-0000-00003E2B0000}"/>
    <cellStyle name="Normal 7 6 3 4 3 3 3" xfId="26171" xr:uid="{00000000-0005-0000-0000-00003B660000}"/>
    <cellStyle name="Normal 7 6 3 4 3 5" xfId="21158" xr:uid="{00000000-0005-0000-0000-0000A6520000}"/>
    <cellStyle name="Normal 7 6 3 4 4" xfId="12748" xr:uid="{00000000-0005-0000-0000-0000CC310000}"/>
    <cellStyle name="Normal 7 6 3 4 4 3" xfId="27846" xr:uid="{00000000-0005-0000-0000-0000C66C0000}"/>
    <cellStyle name="Normal 7 6 3 4 5" xfId="7727" xr:uid="{00000000-0005-0000-0000-00002F1E0000}"/>
    <cellStyle name="Normal 7 6 3 4 5 3" xfId="22829" xr:uid="{00000000-0005-0000-0000-00002D590000}"/>
    <cellStyle name="Normal 7 6 3 4 7" xfId="17816" xr:uid="{00000000-0005-0000-0000-000098450000}"/>
    <cellStyle name="Normal 7 6 3 5" xfId="3509" xr:uid="{00000000-0005-0000-0000-0000B50D0000}"/>
    <cellStyle name="Normal 7 6 3 5 2" xfId="13583" xr:uid="{00000000-0005-0000-0000-00000F350000}"/>
    <cellStyle name="Normal 7 6 3 5 2 3" xfId="28681" xr:uid="{00000000-0005-0000-0000-000009700000}"/>
    <cellStyle name="Normal 7 6 3 5 3" xfId="8563" xr:uid="{00000000-0005-0000-0000-000073210000}"/>
    <cellStyle name="Normal 7 6 3 5 3 3" xfId="23664" xr:uid="{00000000-0005-0000-0000-0000705C0000}"/>
    <cellStyle name="Normal 7 6 3 5 5" xfId="18651" xr:uid="{00000000-0005-0000-0000-0000DB480000}"/>
    <cellStyle name="Normal 7 6 3 6" xfId="5202" xr:uid="{00000000-0005-0000-0000-000052140000}"/>
    <cellStyle name="Normal 7 6 3 6 2" xfId="15254" xr:uid="{00000000-0005-0000-0000-0000963B0000}"/>
    <cellStyle name="Normal 7 6 3 6 2 3" xfId="30352" xr:uid="{00000000-0005-0000-0000-000090760000}"/>
    <cellStyle name="Normal 7 6 3 6 3" xfId="10234" xr:uid="{00000000-0005-0000-0000-0000FA270000}"/>
    <cellStyle name="Normal 7 6 3 6 3 3" xfId="25335" xr:uid="{00000000-0005-0000-0000-0000F7620000}"/>
    <cellStyle name="Normal 7 6 3 6 5" xfId="20322" xr:uid="{00000000-0005-0000-0000-0000624F0000}"/>
    <cellStyle name="Normal 7 6 3 7" xfId="11912" xr:uid="{00000000-0005-0000-0000-0000882E0000}"/>
    <cellStyle name="Normal 7 6 3 7 3" xfId="27010" xr:uid="{00000000-0005-0000-0000-000082690000}"/>
    <cellStyle name="Normal 7 6 3 8" xfId="6891" xr:uid="{00000000-0005-0000-0000-0000EB1A0000}"/>
    <cellStyle name="Normal 7 6 3 8 3" xfId="21993" xr:uid="{00000000-0005-0000-0000-0000E9550000}"/>
    <cellStyle name="Normal 7 6 4" xfId="1916" xr:uid="{00000000-0005-0000-0000-00007C070000}"/>
    <cellStyle name="Normal 7 6 4 2" xfId="2339" xr:uid="{00000000-0005-0000-0000-000023090000}"/>
    <cellStyle name="Normal 7 6 4 2 2" xfId="3178" xr:uid="{00000000-0005-0000-0000-00006A0C0000}"/>
    <cellStyle name="Normal 7 6 4 2 2 2" xfId="4868" xr:uid="{00000000-0005-0000-0000-000004130000}"/>
    <cellStyle name="Normal 7 6 4 2 2 2 2" xfId="14941" xr:uid="{00000000-0005-0000-0000-00005D3A0000}"/>
    <cellStyle name="Normal 7 6 4 2 2 2 2 3" xfId="30039" xr:uid="{00000000-0005-0000-0000-000057750000}"/>
    <cellStyle name="Normal 7 6 4 2 2 2 3" xfId="9921" xr:uid="{00000000-0005-0000-0000-0000C1260000}"/>
    <cellStyle name="Normal 7 6 4 2 2 2 3 3" xfId="25022" xr:uid="{00000000-0005-0000-0000-0000BE610000}"/>
    <cellStyle name="Normal 7 6 4 2 2 2 5" xfId="20009" xr:uid="{00000000-0005-0000-0000-0000294E0000}"/>
    <cellStyle name="Normal 7 6 4 2 2 3" xfId="6560" xr:uid="{00000000-0005-0000-0000-0000A0190000}"/>
    <cellStyle name="Normal 7 6 4 2 2 3 2" xfId="16612" xr:uid="{00000000-0005-0000-0000-0000E4400000}"/>
    <cellStyle name="Normal 7 6 4 2 2 3 3" xfId="11592" xr:uid="{00000000-0005-0000-0000-0000482D0000}"/>
    <cellStyle name="Normal 7 6 4 2 2 3 3 3" xfId="26693" xr:uid="{00000000-0005-0000-0000-000045680000}"/>
    <cellStyle name="Normal 7 6 4 2 2 3 5" xfId="21680" xr:uid="{00000000-0005-0000-0000-0000B0540000}"/>
    <cellStyle name="Normal 7 6 4 2 2 4" xfId="13270" xr:uid="{00000000-0005-0000-0000-0000D6330000}"/>
    <cellStyle name="Normal 7 6 4 2 2 4 3" xfId="28368" xr:uid="{00000000-0005-0000-0000-0000D06E0000}"/>
    <cellStyle name="Normal 7 6 4 2 2 5" xfId="8249" xr:uid="{00000000-0005-0000-0000-000039200000}"/>
    <cellStyle name="Normal 7 6 4 2 2 5 3" xfId="23351" xr:uid="{00000000-0005-0000-0000-0000375B0000}"/>
    <cellStyle name="Normal 7 6 4 2 2 7" xfId="18338" xr:uid="{00000000-0005-0000-0000-0000A2470000}"/>
    <cellStyle name="Normal 7 6 4 2 3" xfId="4031" xr:uid="{00000000-0005-0000-0000-0000BF0F0000}"/>
    <cellStyle name="Normal 7 6 4 2 3 2" xfId="14105" xr:uid="{00000000-0005-0000-0000-000019370000}"/>
    <cellStyle name="Normal 7 6 4 2 3 2 3" xfId="29203" xr:uid="{00000000-0005-0000-0000-000013720000}"/>
    <cellStyle name="Normal 7 6 4 2 3 3" xfId="9085" xr:uid="{00000000-0005-0000-0000-00007D230000}"/>
    <cellStyle name="Normal 7 6 4 2 3 3 3" xfId="24186" xr:uid="{00000000-0005-0000-0000-00007A5E0000}"/>
    <cellStyle name="Normal 7 6 4 2 3 5" xfId="19173" xr:uid="{00000000-0005-0000-0000-0000E54A0000}"/>
    <cellStyle name="Normal 7 6 4 2 4" xfId="5724" xr:uid="{00000000-0005-0000-0000-00005C160000}"/>
    <cellStyle name="Normal 7 6 4 2 4 2" xfId="15776" xr:uid="{00000000-0005-0000-0000-0000A03D0000}"/>
    <cellStyle name="Normal 7 6 4 2 4 2 3" xfId="30874" xr:uid="{00000000-0005-0000-0000-00009A780000}"/>
    <cellStyle name="Normal 7 6 4 2 4 3" xfId="10756" xr:uid="{00000000-0005-0000-0000-0000042A0000}"/>
    <cellStyle name="Normal 7 6 4 2 4 3 3" xfId="25857" xr:uid="{00000000-0005-0000-0000-000001650000}"/>
    <cellStyle name="Normal 7 6 4 2 4 5" xfId="20844" xr:uid="{00000000-0005-0000-0000-00006C510000}"/>
    <cellStyle name="Normal 7 6 4 2 5" xfId="12434" xr:uid="{00000000-0005-0000-0000-000092300000}"/>
    <cellStyle name="Normal 7 6 4 2 5 3" xfId="27532" xr:uid="{00000000-0005-0000-0000-00008C6B0000}"/>
    <cellStyle name="Normal 7 6 4 2 6" xfId="7413" xr:uid="{00000000-0005-0000-0000-0000F51C0000}"/>
    <cellStyle name="Normal 7 6 4 2 6 3" xfId="22515" xr:uid="{00000000-0005-0000-0000-0000F3570000}"/>
    <cellStyle name="Normal 7 6 4 2 8" xfId="17502" xr:uid="{00000000-0005-0000-0000-00005E440000}"/>
    <cellStyle name="Normal 7 6 4 3" xfId="2760" xr:uid="{00000000-0005-0000-0000-0000C80A0000}"/>
    <cellStyle name="Normal 7 6 4 3 2" xfId="4450" xr:uid="{00000000-0005-0000-0000-000062110000}"/>
    <cellStyle name="Normal 7 6 4 3 2 2" xfId="14523" xr:uid="{00000000-0005-0000-0000-0000BB380000}"/>
    <cellStyle name="Normal 7 6 4 3 2 2 3" xfId="29621" xr:uid="{00000000-0005-0000-0000-0000B5730000}"/>
    <cellStyle name="Normal 7 6 4 3 2 3" xfId="9503" xr:uid="{00000000-0005-0000-0000-00001F250000}"/>
    <cellStyle name="Normal 7 6 4 3 2 3 3" xfId="24604" xr:uid="{00000000-0005-0000-0000-00001C600000}"/>
    <cellStyle name="Normal 7 6 4 3 2 5" xfId="19591" xr:uid="{00000000-0005-0000-0000-0000874C0000}"/>
    <cellStyle name="Normal 7 6 4 3 3" xfId="6142" xr:uid="{00000000-0005-0000-0000-0000FE170000}"/>
    <cellStyle name="Normal 7 6 4 3 3 2" xfId="16194" xr:uid="{00000000-0005-0000-0000-0000423F0000}"/>
    <cellStyle name="Normal 7 6 4 3 3 3" xfId="11174" xr:uid="{00000000-0005-0000-0000-0000A62B0000}"/>
    <cellStyle name="Normal 7 6 4 3 3 3 3" xfId="26275" xr:uid="{00000000-0005-0000-0000-0000A3660000}"/>
    <cellStyle name="Normal 7 6 4 3 3 5" xfId="21262" xr:uid="{00000000-0005-0000-0000-00000E530000}"/>
    <cellStyle name="Normal 7 6 4 3 4" xfId="12852" xr:uid="{00000000-0005-0000-0000-000034320000}"/>
    <cellStyle name="Normal 7 6 4 3 4 3" xfId="27950" xr:uid="{00000000-0005-0000-0000-00002E6D0000}"/>
    <cellStyle name="Normal 7 6 4 3 5" xfId="7831" xr:uid="{00000000-0005-0000-0000-0000971E0000}"/>
    <cellStyle name="Normal 7 6 4 3 5 3" xfId="22933" xr:uid="{00000000-0005-0000-0000-000095590000}"/>
    <cellStyle name="Normal 7 6 4 3 7" xfId="17920" xr:uid="{00000000-0005-0000-0000-000000460000}"/>
    <cellStyle name="Normal 7 6 4 4" xfId="3613" xr:uid="{00000000-0005-0000-0000-00001D0E0000}"/>
    <cellStyle name="Normal 7 6 4 4 2" xfId="13687" xr:uid="{00000000-0005-0000-0000-000077350000}"/>
    <cellStyle name="Normal 7 6 4 4 2 3" xfId="28785" xr:uid="{00000000-0005-0000-0000-000071700000}"/>
    <cellStyle name="Normal 7 6 4 4 3" xfId="8667" xr:uid="{00000000-0005-0000-0000-0000DB210000}"/>
    <cellStyle name="Normal 7 6 4 4 3 3" xfId="23768" xr:uid="{00000000-0005-0000-0000-0000D85C0000}"/>
    <cellStyle name="Normal 7 6 4 4 5" xfId="18755" xr:uid="{00000000-0005-0000-0000-000043490000}"/>
    <cellStyle name="Normal 7 6 4 5" xfId="5306" xr:uid="{00000000-0005-0000-0000-0000BA140000}"/>
    <cellStyle name="Normal 7 6 4 5 2" xfId="15358" xr:uid="{00000000-0005-0000-0000-0000FE3B0000}"/>
    <cellStyle name="Normal 7 6 4 5 2 3" xfId="30456" xr:uid="{00000000-0005-0000-0000-0000F8760000}"/>
    <cellStyle name="Normal 7 6 4 5 3" xfId="10338" xr:uid="{00000000-0005-0000-0000-000062280000}"/>
    <cellStyle name="Normal 7 6 4 5 3 3" xfId="25439" xr:uid="{00000000-0005-0000-0000-00005F630000}"/>
    <cellStyle name="Normal 7 6 4 5 5" xfId="20426" xr:uid="{00000000-0005-0000-0000-0000CA4F0000}"/>
    <cellStyle name="Normal 7 6 4 6" xfId="12016" xr:uid="{00000000-0005-0000-0000-0000F02E0000}"/>
    <cellStyle name="Normal 7 6 4 6 3" xfId="27114" xr:uid="{00000000-0005-0000-0000-0000EA690000}"/>
    <cellStyle name="Normal 7 6 4 7" xfId="6995" xr:uid="{00000000-0005-0000-0000-0000531B0000}"/>
    <cellStyle name="Normal 7 6 4 7 3" xfId="22097" xr:uid="{00000000-0005-0000-0000-000051560000}"/>
    <cellStyle name="Normal 7 6 4 9" xfId="17084" xr:uid="{00000000-0005-0000-0000-0000BC420000}"/>
    <cellStyle name="Normal 7 6 5" xfId="2129" xr:uid="{00000000-0005-0000-0000-000051080000}"/>
    <cellStyle name="Normal 7 6 5 2" xfId="2970" xr:uid="{00000000-0005-0000-0000-00009A0B0000}"/>
    <cellStyle name="Normal 7 6 5 2 2" xfId="4660" xr:uid="{00000000-0005-0000-0000-000034120000}"/>
    <cellStyle name="Normal 7 6 5 2 2 2" xfId="14733" xr:uid="{00000000-0005-0000-0000-00008D390000}"/>
    <cellStyle name="Normal 7 6 5 2 2 2 3" xfId="29831" xr:uid="{00000000-0005-0000-0000-000087740000}"/>
    <cellStyle name="Normal 7 6 5 2 2 3" xfId="9713" xr:uid="{00000000-0005-0000-0000-0000F1250000}"/>
    <cellStyle name="Normal 7 6 5 2 2 3 3" xfId="24814" xr:uid="{00000000-0005-0000-0000-0000EE600000}"/>
    <cellStyle name="Normal 7 6 5 2 2 5" xfId="19801" xr:uid="{00000000-0005-0000-0000-0000594D0000}"/>
    <cellStyle name="Normal 7 6 5 2 3" xfId="6352" xr:uid="{00000000-0005-0000-0000-0000D0180000}"/>
    <cellStyle name="Normal 7 6 5 2 3 2" xfId="16404" xr:uid="{00000000-0005-0000-0000-000014400000}"/>
    <cellStyle name="Normal 7 6 5 2 3 3" xfId="11384" xr:uid="{00000000-0005-0000-0000-0000782C0000}"/>
    <cellStyle name="Normal 7 6 5 2 3 3 3" xfId="26485" xr:uid="{00000000-0005-0000-0000-000075670000}"/>
    <cellStyle name="Normal 7 6 5 2 3 5" xfId="21472" xr:uid="{00000000-0005-0000-0000-0000E0530000}"/>
    <cellStyle name="Normal 7 6 5 2 4" xfId="13062" xr:uid="{00000000-0005-0000-0000-000006330000}"/>
    <cellStyle name="Normal 7 6 5 2 4 3" xfId="28160" xr:uid="{00000000-0005-0000-0000-0000006E0000}"/>
    <cellStyle name="Normal 7 6 5 2 5" xfId="8041" xr:uid="{00000000-0005-0000-0000-0000691F0000}"/>
    <cellStyle name="Normal 7 6 5 2 5 3" xfId="23143" xr:uid="{00000000-0005-0000-0000-0000675A0000}"/>
    <cellStyle name="Normal 7 6 5 2 7" xfId="18130" xr:uid="{00000000-0005-0000-0000-0000D2460000}"/>
    <cellStyle name="Normal 7 6 5 3" xfId="3823" xr:uid="{00000000-0005-0000-0000-0000EF0E0000}"/>
    <cellStyle name="Normal 7 6 5 3 2" xfId="13897" xr:uid="{00000000-0005-0000-0000-000049360000}"/>
    <cellStyle name="Normal 7 6 5 3 2 3" xfId="28995" xr:uid="{00000000-0005-0000-0000-000043710000}"/>
    <cellStyle name="Normal 7 6 5 3 3" xfId="8877" xr:uid="{00000000-0005-0000-0000-0000AD220000}"/>
    <cellStyle name="Normal 7 6 5 3 3 3" xfId="23978" xr:uid="{00000000-0005-0000-0000-0000AA5D0000}"/>
    <cellStyle name="Normal 7 6 5 3 5" xfId="18965" xr:uid="{00000000-0005-0000-0000-0000154A0000}"/>
    <cellStyle name="Normal 7 6 5 4" xfId="5516" xr:uid="{00000000-0005-0000-0000-00008C150000}"/>
    <cellStyle name="Normal 7 6 5 4 2" xfId="15568" xr:uid="{00000000-0005-0000-0000-0000D03C0000}"/>
    <cellStyle name="Normal 7 6 5 4 2 3" xfId="30666" xr:uid="{00000000-0005-0000-0000-0000CA770000}"/>
    <cellStyle name="Normal 7 6 5 4 3" xfId="10548" xr:uid="{00000000-0005-0000-0000-000034290000}"/>
    <cellStyle name="Normal 7 6 5 4 3 3" xfId="25649" xr:uid="{00000000-0005-0000-0000-000031640000}"/>
    <cellStyle name="Normal 7 6 5 4 5" xfId="20636" xr:uid="{00000000-0005-0000-0000-00009C500000}"/>
    <cellStyle name="Normal 7 6 5 5" xfId="12226" xr:uid="{00000000-0005-0000-0000-0000C22F0000}"/>
    <cellStyle name="Normal 7 6 5 5 3" xfId="27324" xr:uid="{00000000-0005-0000-0000-0000BC6A0000}"/>
    <cellStyle name="Normal 7 6 5 6" xfId="7205" xr:uid="{00000000-0005-0000-0000-0000251C0000}"/>
    <cellStyle name="Normal 7 6 5 6 3" xfId="22307" xr:uid="{00000000-0005-0000-0000-000023570000}"/>
    <cellStyle name="Normal 7 6 5 8" xfId="17294" xr:uid="{00000000-0005-0000-0000-00008E430000}"/>
    <cellStyle name="Normal 7 6 6" xfId="2550" xr:uid="{00000000-0005-0000-0000-0000F6090000}"/>
    <cellStyle name="Normal 7 6 6 2" xfId="4242" xr:uid="{00000000-0005-0000-0000-000092100000}"/>
    <cellStyle name="Normal 7 6 6 2 2" xfId="14315" xr:uid="{00000000-0005-0000-0000-0000EB370000}"/>
    <cellStyle name="Normal 7 6 6 2 2 3" xfId="29413" xr:uid="{00000000-0005-0000-0000-0000E5720000}"/>
    <cellStyle name="Normal 7 6 6 2 3" xfId="9295" xr:uid="{00000000-0005-0000-0000-00004F240000}"/>
    <cellStyle name="Normal 7 6 6 2 3 3" xfId="24396" xr:uid="{00000000-0005-0000-0000-00004C5F0000}"/>
    <cellStyle name="Normal 7 6 6 2 5" xfId="19383" xr:uid="{00000000-0005-0000-0000-0000B74B0000}"/>
    <cellStyle name="Normal 7 6 6 3" xfId="5934" xr:uid="{00000000-0005-0000-0000-00002E170000}"/>
    <cellStyle name="Normal 7 6 6 3 2" xfId="15986" xr:uid="{00000000-0005-0000-0000-0000723E0000}"/>
    <cellStyle name="Normal 7 6 6 3 3" xfId="10966" xr:uid="{00000000-0005-0000-0000-0000D62A0000}"/>
    <cellStyle name="Normal 7 6 6 3 3 3" xfId="26067" xr:uid="{00000000-0005-0000-0000-0000D3650000}"/>
    <cellStyle name="Normal 7 6 6 3 5" xfId="21054" xr:uid="{00000000-0005-0000-0000-00003E520000}"/>
    <cellStyle name="Normal 7 6 6 4" xfId="12644" xr:uid="{00000000-0005-0000-0000-000064310000}"/>
    <cellStyle name="Normal 7 6 6 4 3" xfId="27742" xr:uid="{00000000-0005-0000-0000-00005E6C0000}"/>
    <cellStyle name="Normal 7 6 6 5" xfId="7623" xr:uid="{00000000-0005-0000-0000-0000C71D0000}"/>
    <cellStyle name="Normal 7 6 6 5 3" xfId="22725" xr:uid="{00000000-0005-0000-0000-0000C5580000}"/>
    <cellStyle name="Normal 7 6 6 7" xfId="17712" xr:uid="{00000000-0005-0000-0000-000030450000}"/>
    <cellStyle name="Normal 7 6 7" xfId="3402" xr:uid="{00000000-0005-0000-0000-00004A0D0000}"/>
    <cellStyle name="Normal 7 6 7 2" xfId="13479" xr:uid="{00000000-0005-0000-0000-0000A7340000}"/>
    <cellStyle name="Normal 7 6 7 2 3" xfId="28577" xr:uid="{00000000-0005-0000-0000-0000A16F0000}"/>
    <cellStyle name="Normal 7 6 7 3" xfId="8459" xr:uid="{00000000-0005-0000-0000-00000B210000}"/>
    <cellStyle name="Normal 7 6 7 3 3" xfId="23560" xr:uid="{00000000-0005-0000-0000-0000085C0000}"/>
    <cellStyle name="Normal 7 6 7 5" xfId="18547" xr:uid="{00000000-0005-0000-0000-000073480000}"/>
    <cellStyle name="Normal 7 6 8" xfId="5096" xr:uid="{00000000-0005-0000-0000-0000E8130000}"/>
    <cellStyle name="Normal 7 6 8 2" xfId="15150" xr:uid="{00000000-0005-0000-0000-00002E3B0000}"/>
    <cellStyle name="Normal 7 6 8 2 3" xfId="30248" xr:uid="{00000000-0005-0000-0000-000028760000}"/>
    <cellStyle name="Normal 7 6 8 3" xfId="10130" xr:uid="{00000000-0005-0000-0000-000092270000}"/>
    <cellStyle name="Normal 7 6 8 3 3" xfId="25231" xr:uid="{00000000-0005-0000-0000-00008F620000}"/>
    <cellStyle name="Normal 7 6 8 5" xfId="20218" xr:uid="{00000000-0005-0000-0000-0000FA4E0000}"/>
    <cellStyle name="Normal 7 6 9" xfId="11806" xr:uid="{00000000-0005-0000-0000-00001E2E0000}"/>
    <cellStyle name="Normal 7 6 9 3" xfId="26906" xr:uid="{00000000-0005-0000-0000-00001A690000}"/>
    <cellStyle name="Normal 7 7" xfId="1487" xr:uid="{00000000-0005-0000-0000-0000CF050000}"/>
    <cellStyle name="Normal 7 8" xfId="1482" xr:uid="{00000000-0005-0000-0000-0000CA050000}"/>
    <cellStyle name="Normal 7 9" xfId="1055" xr:uid="{00000000-0005-0000-0000-00001F040000}"/>
    <cellStyle name="Normal 70" xfId="1488" xr:uid="{00000000-0005-0000-0000-0000D0050000}"/>
    <cellStyle name="Normal 71" xfId="1489" xr:uid="{00000000-0005-0000-0000-0000D1050000}"/>
    <cellStyle name="Normal 71 10" xfId="6786" xr:uid="{00000000-0005-0000-0000-0000821A0000}"/>
    <cellStyle name="Normal 71 10 3" xfId="21890" xr:uid="{00000000-0005-0000-0000-000082550000}"/>
    <cellStyle name="Normal 71 12" xfId="16875" xr:uid="{00000000-0005-0000-0000-0000EB410000}"/>
    <cellStyle name="Normal 71 2" xfId="1750" xr:uid="{00000000-0005-0000-0000-0000D6060000}"/>
    <cellStyle name="Normal 71 2 11" xfId="16929" xr:uid="{00000000-0005-0000-0000-000021420000}"/>
    <cellStyle name="Normal 71 2 2" xfId="1858" xr:uid="{00000000-0005-0000-0000-000042070000}"/>
    <cellStyle name="Normal 71 2 2 10" xfId="17033" xr:uid="{00000000-0005-0000-0000-000089420000}"/>
    <cellStyle name="Normal 71 2 2 2" xfId="2075" xr:uid="{00000000-0005-0000-0000-00001B080000}"/>
    <cellStyle name="Normal 71 2 2 2 2" xfId="2496" xr:uid="{00000000-0005-0000-0000-0000C0090000}"/>
    <cellStyle name="Normal 71 2 2 2 2 2" xfId="3335" xr:uid="{00000000-0005-0000-0000-0000070D0000}"/>
    <cellStyle name="Normal 71 2 2 2 2 2 2" xfId="5025" xr:uid="{00000000-0005-0000-0000-0000A1130000}"/>
    <cellStyle name="Normal 71 2 2 2 2 2 2 2" xfId="15098" xr:uid="{00000000-0005-0000-0000-0000FA3A0000}"/>
    <cellStyle name="Normal 71 2 2 2 2 2 2 2 3" xfId="30196" xr:uid="{00000000-0005-0000-0000-0000F4750000}"/>
    <cellStyle name="Normal 71 2 2 2 2 2 2 3" xfId="10078" xr:uid="{00000000-0005-0000-0000-00005E270000}"/>
    <cellStyle name="Normal 71 2 2 2 2 2 2 3 3" xfId="25179" xr:uid="{00000000-0005-0000-0000-00005B620000}"/>
    <cellStyle name="Normal 71 2 2 2 2 2 2 5" xfId="20166" xr:uid="{00000000-0005-0000-0000-0000C64E0000}"/>
    <cellStyle name="Normal 71 2 2 2 2 2 3" xfId="6717" xr:uid="{00000000-0005-0000-0000-00003D1A0000}"/>
    <cellStyle name="Normal 71 2 2 2 2 2 3 2" xfId="16769" xr:uid="{00000000-0005-0000-0000-000081410000}"/>
    <cellStyle name="Normal 71 2 2 2 2 2 3 3" xfId="11749" xr:uid="{00000000-0005-0000-0000-0000E52D0000}"/>
    <cellStyle name="Normal 71 2 2 2 2 2 3 3 3" xfId="26850" xr:uid="{00000000-0005-0000-0000-0000E2680000}"/>
    <cellStyle name="Normal 71 2 2 2 2 2 3 5" xfId="21837" xr:uid="{00000000-0005-0000-0000-00004D550000}"/>
    <cellStyle name="Normal 71 2 2 2 2 2 4" xfId="13427" xr:uid="{00000000-0005-0000-0000-000073340000}"/>
    <cellStyle name="Normal 71 2 2 2 2 2 4 3" xfId="28525" xr:uid="{00000000-0005-0000-0000-00006D6F0000}"/>
    <cellStyle name="Normal 71 2 2 2 2 2 5" xfId="8406" xr:uid="{00000000-0005-0000-0000-0000D6200000}"/>
    <cellStyle name="Normal 71 2 2 2 2 2 5 3" xfId="23508" xr:uid="{00000000-0005-0000-0000-0000D45B0000}"/>
    <cellStyle name="Normal 71 2 2 2 2 2 7" xfId="18495" xr:uid="{00000000-0005-0000-0000-00003F480000}"/>
    <cellStyle name="Normal 71 2 2 2 2 3" xfId="4188" xr:uid="{00000000-0005-0000-0000-00005C100000}"/>
    <cellStyle name="Normal 71 2 2 2 2 3 2" xfId="14262" xr:uid="{00000000-0005-0000-0000-0000B6370000}"/>
    <cellStyle name="Normal 71 2 2 2 2 3 2 3" xfId="29360" xr:uid="{00000000-0005-0000-0000-0000B0720000}"/>
    <cellStyle name="Normal 71 2 2 2 2 3 3" xfId="9242" xr:uid="{00000000-0005-0000-0000-00001A240000}"/>
    <cellStyle name="Normal 71 2 2 2 2 3 3 3" xfId="24343" xr:uid="{00000000-0005-0000-0000-0000175F0000}"/>
    <cellStyle name="Normal 71 2 2 2 2 3 5" xfId="19330" xr:uid="{00000000-0005-0000-0000-0000824B0000}"/>
    <cellStyle name="Normal 71 2 2 2 2 4" xfId="5881" xr:uid="{00000000-0005-0000-0000-0000F9160000}"/>
    <cellStyle name="Normal 71 2 2 2 2 4 2" xfId="15933" xr:uid="{00000000-0005-0000-0000-00003D3E0000}"/>
    <cellStyle name="Normal 71 2 2 2 2 4 3" xfId="10913" xr:uid="{00000000-0005-0000-0000-0000A12A0000}"/>
    <cellStyle name="Normal 71 2 2 2 2 4 3 3" xfId="26014" xr:uid="{00000000-0005-0000-0000-00009E650000}"/>
    <cellStyle name="Normal 71 2 2 2 2 4 5" xfId="21001" xr:uid="{00000000-0005-0000-0000-000009520000}"/>
    <cellStyle name="Normal 71 2 2 2 2 5" xfId="12591" xr:uid="{00000000-0005-0000-0000-00002F310000}"/>
    <cellStyle name="Normal 71 2 2 2 2 5 3" xfId="27689" xr:uid="{00000000-0005-0000-0000-0000296C0000}"/>
    <cellStyle name="Normal 71 2 2 2 2 6" xfId="7570" xr:uid="{00000000-0005-0000-0000-0000921D0000}"/>
    <cellStyle name="Normal 71 2 2 2 2 6 3" xfId="22672" xr:uid="{00000000-0005-0000-0000-000090580000}"/>
    <cellStyle name="Normal 71 2 2 2 2 8" xfId="17659" xr:uid="{00000000-0005-0000-0000-0000FB440000}"/>
    <cellStyle name="Normal 71 2 2 2 3" xfId="2917" xr:uid="{00000000-0005-0000-0000-0000650B0000}"/>
    <cellStyle name="Normal 71 2 2 2 3 2" xfId="4607" xr:uid="{00000000-0005-0000-0000-0000FF110000}"/>
    <cellStyle name="Normal 71 2 2 2 3 2 2" xfId="14680" xr:uid="{00000000-0005-0000-0000-000058390000}"/>
    <cellStyle name="Normal 71 2 2 2 3 2 2 3" xfId="29778" xr:uid="{00000000-0005-0000-0000-000052740000}"/>
    <cellStyle name="Normal 71 2 2 2 3 2 3" xfId="9660" xr:uid="{00000000-0005-0000-0000-0000BC250000}"/>
    <cellStyle name="Normal 71 2 2 2 3 2 3 3" xfId="24761" xr:uid="{00000000-0005-0000-0000-0000B9600000}"/>
    <cellStyle name="Normal 71 2 2 2 3 2 5" xfId="19748" xr:uid="{00000000-0005-0000-0000-0000244D0000}"/>
    <cellStyle name="Normal 71 2 2 2 3 3" xfId="6299" xr:uid="{00000000-0005-0000-0000-00009B180000}"/>
    <cellStyle name="Normal 71 2 2 2 3 3 2" xfId="16351" xr:uid="{00000000-0005-0000-0000-0000DF3F0000}"/>
    <cellStyle name="Normal 71 2 2 2 3 3 3" xfId="11331" xr:uid="{00000000-0005-0000-0000-0000432C0000}"/>
    <cellStyle name="Normal 71 2 2 2 3 3 3 3" xfId="26432" xr:uid="{00000000-0005-0000-0000-000040670000}"/>
    <cellStyle name="Normal 71 2 2 2 3 3 5" xfId="21419" xr:uid="{00000000-0005-0000-0000-0000AB530000}"/>
    <cellStyle name="Normal 71 2 2 2 3 4" xfId="13009" xr:uid="{00000000-0005-0000-0000-0000D1320000}"/>
    <cellStyle name="Normal 71 2 2 2 3 4 3" xfId="28107" xr:uid="{00000000-0005-0000-0000-0000CB6D0000}"/>
    <cellStyle name="Normal 71 2 2 2 3 5" xfId="7988" xr:uid="{00000000-0005-0000-0000-0000341F0000}"/>
    <cellStyle name="Normal 71 2 2 2 3 5 3" xfId="23090" xr:uid="{00000000-0005-0000-0000-0000325A0000}"/>
    <cellStyle name="Normal 71 2 2 2 3 7" xfId="18077" xr:uid="{00000000-0005-0000-0000-00009D460000}"/>
    <cellStyle name="Normal 71 2 2 2 4" xfId="3770" xr:uid="{00000000-0005-0000-0000-0000BA0E0000}"/>
    <cellStyle name="Normal 71 2 2 2 4 2" xfId="13844" xr:uid="{00000000-0005-0000-0000-000014360000}"/>
    <cellStyle name="Normal 71 2 2 2 4 2 3" xfId="28942" xr:uid="{00000000-0005-0000-0000-00000E710000}"/>
    <cellStyle name="Normal 71 2 2 2 4 3" xfId="8824" xr:uid="{00000000-0005-0000-0000-000078220000}"/>
    <cellStyle name="Normal 71 2 2 2 4 3 3" xfId="23925" xr:uid="{00000000-0005-0000-0000-0000755D0000}"/>
    <cellStyle name="Normal 71 2 2 2 4 5" xfId="18912" xr:uid="{00000000-0005-0000-0000-0000E0490000}"/>
    <cellStyle name="Normal 71 2 2 2 5" xfId="5463" xr:uid="{00000000-0005-0000-0000-000057150000}"/>
    <cellStyle name="Normal 71 2 2 2 5 2" xfId="15515" xr:uid="{00000000-0005-0000-0000-00009B3C0000}"/>
    <cellStyle name="Normal 71 2 2 2 5 2 3" xfId="30613" xr:uid="{00000000-0005-0000-0000-000095770000}"/>
    <cellStyle name="Normal 71 2 2 2 5 3" xfId="10495" xr:uid="{00000000-0005-0000-0000-0000FF280000}"/>
    <cellStyle name="Normal 71 2 2 2 5 3 3" xfId="25596" xr:uid="{00000000-0005-0000-0000-0000FC630000}"/>
    <cellStyle name="Normal 71 2 2 2 5 5" xfId="20583" xr:uid="{00000000-0005-0000-0000-000067500000}"/>
    <cellStyle name="Normal 71 2 2 2 6" xfId="12173" xr:uid="{00000000-0005-0000-0000-00008D2F0000}"/>
    <cellStyle name="Normal 71 2 2 2 6 3" xfId="27271" xr:uid="{00000000-0005-0000-0000-0000876A0000}"/>
    <cellStyle name="Normal 71 2 2 2 7" xfId="7152" xr:uid="{00000000-0005-0000-0000-0000F01B0000}"/>
    <cellStyle name="Normal 71 2 2 2 7 3" xfId="22254" xr:uid="{00000000-0005-0000-0000-0000EE560000}"/>
    <cellStyle name="Normal 71 2 2 2 9" xfId="17241" xr:uid="{00000000-0005-0000-0000-000059430000}"/>
    <cellStyle name="Normal 71 2 2 3" xfId="2288" xr:uid="{00000000-0005-0000-0000-0000F0080000}"/>
    <cellStyle name="Normal 71 2 2 3 2" xfId="3127" xr:uid="{00000000-0005-0000-0000-0000370C0000}"/>
    <cellStyle name="Normal 71 2 2 3 2 2" xfId="4817" xr:uid="{00000000-0005-0000-0000-0000D1120000}"/>
    <cellStyle name="Normal 71 2 2 3 2 2 2" xfId="14890" xr:uid="{00000000-0005-0000-0000-00002A3A0000}"/>
    <cellStyle name="Normal 71 2 2 3 2 2 2 3" xfId="29988" xr:uid="{00000000-0005-0000-0000-000024750000}"/>
    <cellStyle name="Normal 71 2 2 3 2 2 3" xfId="9870" xr:uid="{00000000-0005-0000-0000-00008E260000}"/>
    <cellStyle name="Normal 71 2 2 3 2 2 3 3" xfId="24971" xr:uid="{00000000-0005-0000-0000-00008B610000}"/>
    <cellStyle name="Normal 71 2 2 3 2 2 5" xfId="19958" xr:uid="{00000000-0005-0000-0000-0000F64D0000}"/>
    <cellStyle name="Normal 71 2 2 3 2 3" xfId="6509" xr:uid="{00000000-0005-0000-0000-00006D190000}"/>
    <cellStyle name="Normal 71 2 2 3 2 3 2" xfId="16561" xr:uid="{00000000-0005-0000-0000-0000B1400000}"/>
    <cellStyle name="Normal 71 2 2 3 2 3 3" xfId="11541" xr:uid="{00000000-0005-0000-0000-0000152D0000}"/>
    <cellStyle name="Normal 71 2 2 3 2 3 3 3" xfId="26642" xr:uid="{00000000-0005-0000-0000-000012680000}"/>
    <cellStyle name="Normal 71 2 2 3 2 3 5" xfId="21629" xr:uid="{00000000-0005-0000-0000-00007D540000}"/>
    <cellStyle name="Normal 71 2 2 3 2 4" xfId="13219" xr:uid="{00000000-0005-0000-0000-0000A3330000}"/>
    <cellStyle name="Normal 71 2 2 3 2 4 3" xfId="28317" xr:uid="{00000000-0005-0000-0000-00009D6E0000}"/>
    <cellStyle name="Normal 71 2 2 3 2 5" xfId="8198" xr:uid="{00000000-0005-0000-0000-000006200000}"/>
    <cellStyle name="Normal 71 2 2 3 2 5 3" xfId="23300" xr:uid="{00000000-0005-0000-0000-0000045B0000}"/>
    <cellStyle name="Normal 71 2 2 3 2 7" xfId="18287" xr:uid="{00000000-0005-0000-0000-00006F470000}"/>
    <cellStyle name="Normal 71 2 2 3 3" xfId="3980" xr:uid="{00000000-0005-0000-0000-00008C0F0000}"/>
    <cellStyle name="Normal 71 2 2 3 3 2" xfId="14054" xr:uid="{00000000-0005-0000-0000-0000E6360000}"/>
    <cellStyle name="Normal 71 2 2 3 3 2 3" xfId="29152" xr:uid="{00000000-0005-0000-0000-0000E0710000}"/>
    <cellStyle name="Normal 71 2 2 3 3 3" xfId="9034" xr:uid="{00000000-0005-0000-0000-00004A230000}"/>
    <cellStyle name="Normal 71 2 2 3 3 3 3" xfId="24135" xr:uid="{00000000-0005-0000-0000-0000475E0000}"/>
    <cellStyle name="Normal 71 2 2 3 3 5" xfId="19122" xr:uid="{00000000-0005-0000-0000-0000B24A0000}"/>
    <cellStyle name="Normal 71 2 2 3 4" xfId="5673" xr:uid="{00000000-0005-0000-0000-000029160000}"/>
    <cellStyle name="Normal 71 2 2 3 4 2" xfId="15725" xr:uid="{00000000-0005-0000-0000-00006D3D0000}"/>
    <cellStyle name="Normal 71 2 2 3 4 2 3" xfId="30823" xr:uid="{00000000-0005-0000-0000-000067780000}"/>
    <cellStyle name="Normal 71 2 2 3 4 3" xfId="10705" xr:uid="{00000000-0005-0000-0000-0000D1290000}"/>
    <cellStyle name="Normal 71 2 2 3 4 3 3" xfId="25806" xr:uid="{00000000-0005-0000-0000-0000CE640000}"/>
    <cellStyle name="Normal 71 2 2 3 4 5" xfId="20793" xr:uid="{00000000-0005-0000-0000-000039510000}"/>
    <cellStyle name="Normal 71 2 2 3 5" xfId="12383" xr:uid="{00000000-0005-0000-0000-00005F300000}"/>
    <cellStyle name="Normal 71 2 2 3 5 3" xfId="27481" xr:uid="{00000000-0005-0000-0000-0000596B0000}"/>
    <cellStyle name="Normal 71 2 2 3 6" xfId="7362" xr:uid="{00000000-0005-0000-0000-0000C21C0000}"/>
    <cellStyle name="Normal 71 2 2 3 6 3" xfId="22464" xr:uid="{00000000-0005-0000-0000-0000C0570000}"/>
    <cellStyle name="Normal 71 2 2 3 8" xfId="17451" xr:uid="{00000000-0005-0000-0000-00002B440000}"/>
    <cellStyle name="Normal 71 2 2 4" xfId="2709" xr:uid="{00000000-0005-0000-0000-0000950A0000}"/>
    <cellStyle name="Normal 71 2 2 4 2" xfId="4399" xr:uid="{00000000-0005-0000-0000-00002F110000}"/>
    <cellStyle name="Normal 71 2 2 4 2 2" xfId="14472" xr:uid="{00000000-0005-0000-0000-000088380000}"/>
    <cellStyle name="Normal 71 2 2 4 2 2 3" xfId="29570" xr:uid="{00000000-0005-0000-0000-000082730000}"/>
    <cellStyle name="Normal 71 2 2 4 2 3" xfId="9452" xr:uid="{00000000-0005-0000-0000-0000EC240000}"/>
    <cellStyle name="Normal 71 2 2 4 2 3 3" xfId="24553" xr:uid="{00000000-0005-0000-0000-0000E95F0000}"/>
    <cellStyle name="Normal 71 2 2 4 2 5" xfId="19540" xr:uid="{00000000-0005-0000-0000-0000544C0000}"/>
    <cellStyle name="Normal 71 2 2 4 3" xfId="6091" xr:uid="{00000000-0005-0000-0000-0000CB170000}"/>
    <cellStyle name="Normal 71 2 2 4 3 2" xfId="16143" xr:uid="{00000000-0005-0000-0000-00000F3F0000}"/>
    <cellStyle name="Normal 71 2 2 4 3 3" xfId="11123" xr:uid="{00000000-0005-0000-0000-0000732B0000}"/>
    <cellStyle name="Normal 71 2 2 4 3 3 3" xfId="26224" xr:uid="{00000000-0005-0000-0000-000070660000}"/>
    <cellStyle name="Normal 71 2 2 4 3 5" xfId="21211" xr:uid="{00000000-0005-0000-0000-0000DB520000}"/>
    <cellStyle name="Normal 71 2 2 4 4" xfId="12801" xr:uid="{00000000-0005-0000-0000-000001320000}"/>
    <cellStyle name="Normal 71 2 2 4 4 3" xfId="27899" xr:uid="{00000000-0005-0000-0000-0000FB6C0000}"/>
    <cellStyle name="Normal 71 2 2 4 5" xfId="7780" xr:uid="{00000000-0005-0000-0000-0000641E0000}"/>
    <cellStyle name="Normal 71 2 2 4 5 3" xfId="22882" xr:uid="{00000000-0005-0000-0000-000062590000}"/>
    <cellStyle name="Normal 71 2 2 4 7" xfId="17869" xr:uid="{00000000-0005-0000-0000-0000CD450000}"/>
    <cellStyle name="Normal 71 2 2 5" xfId="3562" xr:uid="{00000000-0005-0000-0000-0000EA0D0000}"/>
    <cellStyle name="Normal 71 2 2 5 2" xfId="13636" xr:uid="{00000000-0005-0000-0000-000044350000}"/>
    <cellStyle name="Normal 71 2 2 5 2 3" xfId="28734" xr:uid="{00000000-0005-0000-0000-00003E700000}"/>
    <cellStyle name="Normal 71 2 2 5 3" xfId="8616" xr:uid="{00000000-0005-0000-0000-0000A8210000}"/>
    <cellStyle name="Normal 71 2 2 5 3 3" xfId="23717" xr:uid="{00000000-0005-0000-0000-0000A55C0000}"/>
    <cellStyle name="Normal 71 2 2 5 5" xfId="18704" xr:uid="{00000000-0005-0000-0000-000010490000}"/>
    <cellStyle name="Normal 71 2 2 6" xfId="5255" xr:uid="{00000000-0005-0000-0000-000087140000}"/>
    <cellStyle name="Normal 71 2 2 6 2" xfId="15307" xr:uid="{00000000-0005-0000-0000-0000CB3B0000}"/>
    <cellStyle name="Normal 71 2 2 6 2 3" xfId="30405" xr:uid="{00000000-0005-0000-0000-0000C5760000}"/>
    <cellStyle name="Normal 71 2 2 6 3" xfId="10287" xr:uid="{00000000-0005-0000-0000-00002F280000}"/>
    <cellStyle name="Normal 71 2 2 6 3 3" xfId="25388" xr:uid="{00000000-0005-0000-0000-00002C630000}"/>
    <cellStyle name="Normal 71 2 2 6 5" xfId="20375" xr:uid="{00000000-0005-0000-0000-0000974F0000}"/>
    <cellStyle name="Normal 71 2 2 7" xfId="11965" xr:uid="{00000000-0005-0000-0000-0000BD2E0000}"/>
    <cellStyle name="Normal 71 2 2 7 3" xfId="27063" xr:uid="{00000000-0005-0000-0000-0000B7690000}"/>
    <cellStyle name="Normal 71 2 2 8" xfId="6944" xr:uid="{00000000-0005-0000-0000-0000201B0000}"/>
    <cellStyle name="Normal 71 2 2 8 3" xfId="22046" xr:uid="{00000000-0005-0000-0000-00001E560000}"/>
    <cellStyle name="Normal 71 2 3" xfId="1971" xr:uid="{00000000-0005-0000-0000-0000B3070000}"/>
    <cellStyle name="Normal 71 2 3 2" xfId="2392" xr:uid="{00000000-0005-0000-0000-000058090000}"/>
    <cellStyle name="Normal 71 2 3 2 2" xfId="3231" xr:uid="{00000000-0005-0000-0000-00009F0C0000}"/>
    <cellStyle name="Normal 71 2 3 2 2 2" xfId="4921" xr:uid="{00000000-0005-0000-0000-000039130000}"/>
    <cellStyle name="Normal 71 2 3 2 2 2 2" xfId="14994" xr:uid="{00000000-0005-0000-0000-0000923A0000}"/>
    <cellStyle name="Normal 71 2 3 2 2 2 2 3" xfId="30092" xr:uid="{00000000-0005-0000-0000-00008C750000}"/>
    <cellStyle name="Normal 71 2 3 2 2 2 3" xfId="9974" xr:uid="{00000000-0005-0000-0000-0000F6260000}"/>
    <cellStyle name="Normal 71 2 3 2 2 2 3 3" xfId="25075" xr:uid="{00000000-0005-0000-0000-0000F3610000}"/>
    <cellStyle name="Normal 71 2 3 2 2 2 5" xfId="20062" xr:uid="{00000000-0005-0000-0000-00005E4E0000}"/>
    <cellStyle name="Normal 71 2 3 2 2 3" xfId="6613" xr:uid="{00000000-0005-0000-0000-0000D5190000}"/>
    <cellStyle name="Normal 71 2 3 2 2 3 2" xfId="16665" xr:uid="{00000000-0005-0000-0000-000019410000}"/>
    <cellStyle name="Normal 71 2 3 2 2 3 3" xfId="11645" xr:uid="{00000000-0005-0000-0000-00007D2D0000}"/>
    <cellStyle name="Normal 71 2 3 2 2 3 3 3" xfId="26746" xr:uid="{00000000-0005-0000-0000-00007A680000}"/>
    <cellStyle name="Normal 71 2 3 2 2 3 5" xfId="21733" xr:uid="{00000000-0005-0000-0000-0000E5540000}"/>
    <cellStyle name="Normal 71 2 3 2 2 4" xfId="13323" xr:uid="{00000000-0005-0000-0000-00000B340000}"/>
    <cellStyle name="Normal 71 2 3 2 2 4 3" xfId="28421" xr:uid="{00000000-0005-0000-0000-0000056F0000}"/>
    <cellStyle name="Normal 71 2 3 2 2 5" xfId="8302" xr:uid="{00000000-0005-0000-0000-00006E200000}"/>
    <cellStyle name="Normal 71 2 3 2 2 5 3" xfId="23404" xr:uid="{00000000-0005-0000-0000-00006C5B0000}"/>
    <cellStyle name="Normal 71 2 3 2 2 7" xfId="18391" xr:uid="{00000000-0005-0000-0000-0000D7470000}"/>
    <cellStyle name="Normal 71 2 3 2 3" xfId="4084" xr:uid="{00000000-0005-0000-0000-0000F40F0000}"/>
    <cellStyle name="Normal 71 2 3 2 3 2" xfId="14158" xr:uid="{00000000-0005-0000-0000-00004E370000}"/>
    <cellStyle name="Normal 71 2 3 2 3 2 3" xfId="29256" xr:uid="{00000000-0005-0000-0000-000048720000}"/>
    <cellStyle name="Normal 71 2 3 2 3 3" xfId="9138" xr:uid="{00000000-0005-0000-0000-0000B2230000}"/>
    <cellStyle name="Normal 71 2 3 2 3 3 3" xfId="24239" xr:uid="{00000000-0005-0000-0000-0000AF5E0000}"/>
    <cellStyle name="Normal 71 2 3 2 3 5" xfId="19226" xr:uid="{00000000-0005-0000-0000-00001A4B0000}"/>
    <cellStyle name="Normal 71 2 3 2 4" xfId="5777" xr:uid="{00000000-0005-0000-0000-000091160000}"/>
    <cellStyle name="Normal 71 2 3 2 4 2" xfId="15829" xr:uid="{00000000-0005-0000-0000-0000D53D0000}"/>
    <cellStyle name="Normal 71 2 3 2 4 2 3" xfId="30927" xr:uid="{00000000-0005-0000-0000-0000CF780000}"/>
    <cellStyle name="Normal 71 2 3 2 4 3" xfId="10809" xr:uid="{00000000-0005-0000-0000-0000392A0000}"/>
    <cellStyle name="Normal 71 2 3 2 4 3 3" xfId="25910" xr:uid="{00000000-0005-0000-0000-000036650000}"/>
    <cellStyle name="Normal 71 2 3 2 4 5" xfId="20897" xr:uid="{00000000-0005-0000-0000-0000A1510000}"/>
    <cellStyle name="Normal 71 2 3 2 5" xfId="12487" xr:uid="{00000000-0005-0000-0000-0000C7300000}"/>
    <cellStyle name="Normal 71 2 3 2 5 3" xfId="27585" xr:uid="{00000000-0005-0000-0000-0000C16B0000}"/>
    <cellStyle name="Normal 71 2 3 2 6" xfId="7466" xr:uid="{00000000-0005-0000-0000-00002A1D0000}"/>
    <cellStyle name="Normal 71 2 3 2 6 3" xfId="22568" xr:uid="{00000000-0005-0000-0000-000028580000}"/>
    <cellStyle name="Normal 71 2 3 2 8" xfId="17555" xr:uid="{00000000-0005-0000-0000-000093440000}"/>
    <cellStyle name="Normal 71 2 3 3" xfId="2813" xr:uid="{00000000-0005-0000-0000-0000FD0A0000}"/>
    <cellStyle name="Normal 71 2 3 3 2" xfId="4503" xr:uid="{00000000-0005-0000-0000-000097110000}"/>
    <cellStyle name="Normal 71 2 3 3 2 2" xfId="14576" xr:uid="{00000000-0005-0000-0000-0000F0380000}"/>
    <cellStyle name="Normal 71 2 3 3 2 2 3" xfId="29674" xr:uid="{00000000-0005-0000-0000-0000EA730000}"/>
    <cellStyle name="Normal 71 2 3 3 2 3" xfId="9556" xr:uid="{00000000-0005-0000-0000-000054250000}"/>
    <cellStyle name="Normal 71 2 3 3 2 3 3" xfId="24657" xr:uid="{00000000-0005-0000-0000-000051600000}"/>
    <cellStyle name="Normal 71 2 3 3 2 5" xfId="19644" xr:uid="{00000000-0005-0000-0000-0000BC4C0000}"/>
    <cellStyle name="Normal 71 2 3 3 3" xfId="6195" xr:uid="{00000000-0005-0000-0000-000033180000}"/>
    <cellStyle name="Normal 71 2 3 3 3 2" xfId="16247" xr:uid="{00000000-0005-0000-0000-0000773F0000}"/>
    <cellStyle name="Normal 71 2 3 3 3 3" xfId="11227" xr:uid="{00000000-0005-0000-0000-0000DB2B0000}"/>
    <cellStyle name="Normal 71 2 3 3 3 3 3" xfId="26328" xr:uid="{00000000-0005-0000-0000-0000D8660000}"/>
    <cellStyle name="Normal 71 2 3 3 3 5" xfId="21315" xr:uid="{00000000-0005-0000-0000-000043530000}"/>
    <cellStyle name="Normal 71 2 3 3 4" xfId="12905" xr:uid="{00000000-0005-0000-0000-000069320000}"/>
    <cellStyle name="Normal 71 2 3 3 4 3" xfId="28003" xr:uid="{00000000-0005-0000-0000-0000636D0000}"/>
    <cellStyle name="Normal 71 2 3 3 5" xfId="7884" xr:uid="{00000000-0005-0000-0000-0000CC1E0000}"/>
    <cellStyle name="Normal 71 2 3 3 5 3" xfId="22986" xr:uid="{00000000-0005-0000-0000-0000CA590000}"/>
    <cellStyle name="Normal 71 2 3 3 7" xfId="17973" xr:uid="{00000000-0005-0000-0000-000035460000}"/>
    <cellStyle name="Normal 71 2 3 4" xfId="3666" xr:uid="{00000000-0005-0000-0000-0000520E0000}"/>
    <cellStyle name="Normal 71 2 3 4 2" xfId="13740" xr:uid="{00000000-0005-0000-0000-0000AC350000}"/>
    <cellStyle name="Normal 71 2 3 4 2 3" xfId="28838" xr:uid="{00000000-0005-0000-0000-0000A6700000}"/>
    <cellStyle name="Normal 71 2 3 4 3" xfId="8720" xr:uid="{00000000-0005-0000-0000-000010220000}"/>
    <cellStyle name="Normal 71 2 3 4 3 3" xfId="23821" xr:uid="{00000000-0005-0000-0000-00000D5D0000}"/>
    <cellStyle name="Normal 71 2 3 4 5" xfId="18808" xr:uid="{00000000-0005-0000-0000-000078490000}"/>
    <cellStyle name="Normal 71 2 3 5" xfId="5359" xr:uid="{00000000-0005-0000-0000-0000EF140000}"/>
    <cellStyle name="Normal 71 2 3 5 2" xfId="15411" xr:uid="{00000000-0005-0000-0000-0000333C0000}"/>
    <cellStyle name="Normal 71 2 3 5 2 3" xfId="30509" xr:uid="{00000000-0005-0000-0000-00002D770000}"/>
    <cellStyle name="Normal 71 2 3 5 3" xfId="10391" xr:uid="{00000000-0005-0000-0000-000097280000}"/>
    <cellStyle name="Normal 71 2 3 5 3 3" xfId="25492" xr:uid="{00000000-0005-0000-0000-000094630000}"/>
    <cellStyle name="Normal 71 2 3 5 5" xfId="20479" xr:uid="{00000000-0005-0000-0000-0000FF4F0000}"/>
    <cellStyle name="Normal 71 2 3 6" xfId="12069" xr:uid="{00000000-0005-0000-0000-0000252F0000}"/>
    <cellStyle name="Normal 71 2 3 6 3" xfId="27167" xr:uid="{00000000-0005-0000-0000-00001F6A0000}"/>
    <cellStyle name="Normal 71 2 3 7" xfId="7048" xr:uid="{00000000-0005-0000-0000-0000881B0000}"/>
    <cellStyle name="Normal 71 2 3 7 3" xfId="22150" xr:uid="{00000000-0005-0000-0000-000086560000}"/>
    <cellStyle name="Normal 71 2 3 9" xfId="17137" xr:uid="{00000000-0005-0000-0000-0000F1420000}"/>
    <cellStyle name="Normal 71 2 4" xfId="2184" xr:uid="{00000000-0005-0000-0000-000088080000}"/>
    <cellStyle name="Normal 71 2 4 2" xfId="3023" xr:uid="{00000000-0005-0000-0000-0000CF0B0000}"/>
    <cellStyle name="Normal 71 2 4 2 2" xfId="4713" xr:uid="{00000000-0005-0000-0000-000069120000}"/>
    <cellStyle name="Normal 71 2 4 2 2 2" xfId="14786" xr:uid="{00000000-0005-0000-0000-0000C2390000}"/>
    <cellStyle name="Normal 71 2 4 2 2 2 3" xfId="29884" xr:uid="{00000000-0005-0000-0000-0000BC740000}"/>
    <cellStyle name="Normal 71 2 4 2 2 3" xfId="9766" xr:uid="{00000000-0005-0000-0000-000026260000}"/>
    <cellStyle name="Normal 71 2 4 2 2 3 3" xfId="24867" xr:uid="{00000000-0005-0000-0000-000023610000}"/>
    <cellStyle name="Normal 71 2 4 2 2 5" xfId="19854" xr:uid="{00000000-0005-0000-0000-00008E4D0000}"/>
    <cellStyle name="Normal 71 2 4 2 3" xfId="6405" xr:uid="{00000000-0005-0000-0000-000005190000}"/>
    <cellStyle name="Normal 71 2 4 2 3 2" xfId="16457" xr:uid="{00000000-0005-0000-0000-000049400000}"/>
    <cellStyle name="Normal 71 2 4 2 3 3" xfId="11437" xr:uid="{00000000-0005-0000-0000-0000AD2C0000}"/>
    <cellStyle name="Normal 71 2 4 2 3 3 3" xfId="26538" xr:uid="{00000000-0005-0000-0000-0000AA670000}"/>
    <cellStyle name="Normal 71 2 4 2 3 5" xfId="21525" xr:uid="{00000000-0005-0000-0000-000015540000}"/>
    <cellStyle name="Normal 71 2 4 2 4" xfId="13115" xr:uid="{00000000-0005-0000-0000-00003B330000}"/>
    <cellStyle name="Normal 71 2 4 2 4 3" xfId="28213" xr:uid="{00000000-0005-0000-0000-0000356E0000}"/>
    <cellStyle name="Normal 71 2 4 2 5" xfId="8094" xr:uid="{00000000-0005-0000-0000-00009E1F0000}"/>
    <cellStyle name="Normal 71 2 4 2 5 3" xfId="23196" xr:uid="{00000000-0005-0000-0000-00009C5A0000}"/>
    <cellStyle name="Normal 71 2 4 2 7" xfId="18183" xr:uid="{00000000-0005-0000-0000-000007470000}"/>
    <cellStyle name="Normal 71 2 4 3" xfId="3876" xr:uid="{00000000-0005-0000-0000-0000240F0000}"/>
    <cellStyle name="Normal 71 2 4 3 2" xfId="13950" xr:uid="{00000000-0005-0000-0000-00007E360000}"/>
    <cellStyle name="Normal 71 2 4 3 2 3" xfId="29048" xr:uid="{00000000-0005-0000-0000-000078710000}"/>
    <cellStyle name="Normal 71 2 4 3 3" xfId="8930" xr:uid="{00000000-0005-0000-0000-0000E2220000}"/>
    <cellStyle name="Normal 71 2 4 3 3 3" xfId="24031" xr:uid="{00000000-0005-0000-0000-0000DF5D0000}"/>
    <cellStyle name="Normal 71 2 4 3 5" xfId="19018" xr:uid="{00000000-0005-0000-0000-00004A4A0000}"/>
    <cellStyle name="Normal 71 2 4 4" xfId="5569" xr:uid="{00000000-0005-0000-0000-0000C1150000}"/>
    <cellStyle name="Normal 71 2 4 4 2" xfId="15621" xr:uid="{00000000-0005-0000-0000-0000053D0000}"/>
    <cellStyle name="Normal 71 2 4 4 2 3" xfId="30719" xr:uid="{00000000-0005-0000-0000-0000FF770000}"/>
    <cellStyle name="Normal 71 2 4 4 3" xfId="10601" xr:uid="{00000000-0005-0000-0000-000069290000}"/>
    <cellStyle name="Normal 71 2 4 4 3 3" xfId="25702" xr:uid="{00000000-0005-0000-0000-000066640000}"/>
    <cellStyle name="Normal 71 2 4 4 5" xfId="20689" xr:uid="{00000000-0005-0000-0000-0000D1500000}"/>
    <cellStyle name="Normal 71 2 4 5" xfId="12279" xr:uid="{00000000-0005-0000-0000-0000F72F0000}"/>
    <cellStyle name="Normal 71 2 4 5 3" xfId="27377" xr:uid="{00000000-0005-0000-0000-0000F16A0000}"/>
    <cellStyle name="Normal 71 2 4 6" xfId="7258" xr:uid="{00000000-0005-0000-0000-00005A1C0000}"/>
    <cellStyle name="Normal 71 2 4 6 3" xfId="22360" xr:uid="{00000000-0005-0000-0000-000058570000}"/>
    <cellStyle name="Normal 71 2 4 8" xfId="17347" xr:uid="{00000000-0005-0000-0000-0000C3430000}"/>
    <cellStyle name="Normal 71 2 5" xfId="2605" xr:uid="{00000000-0005-0000-0000-00002D0A0000}"/>
    <cellStyle name="Normal 71 2 5 2" xfId="4295" xr:uid="{00000000-0005-0000-0000-0000C7100000}"/>
    <cellStyle name="Normal 71 2 5 2 2" xfId="14368" xr:uid="{00000000-0005-0000-0000-000020380000}"/>
    <cellStyle name="Normal 71 2 5 2 2 3" xfId="29466" xr:uid="{00000000-0005-0000-0000-00001A730000}"/>
    <cellStyle name="Normal 71 2 5 2 3" xfId="9348" xr:uid="{00000000-0005-0000-0000-000084240000}"/>
    <cellStyle name="Normal 71 2 5 2 3 3" xfId="24449" xr:uid="{00000000-0005-0000-0000-0000815F0000}"/>
    <cellStyle name="Normal 71 2 5 2 5" xfId="19436" xr:uid="{00000000-0005-0000-0000-0000EC4B0000}"/>
    <cellStyle name="Normal 71 2 5 3" xfId="5987" xr:uid="{00000000-0005-0000-0000-000063170000}"/>
    <cellStyle name="Normal 71 2 5 3 2" xfId="16039" xr:uid="{00000000-0005-0000-0000-0000A73E0000}"/>
    <cellStyle name="Normal 71 2 5 3 3" xfId="11019" xr:uid="{00000000-0005-0000-0000-00000B2B0000}"/>
    <cellStyle name="Normal 71 2 5 3 3 3" xfId="26120" xr:uid="{00000000-0005-0000-0000-000008660000}"/>
    <cellStyle name="Normal 71 2 5 3 5" xfId="21107" xr:uid="{00000000-0005-0000-0000-000073520000}"/>
    <cellStyle name="Normal 71 2 5 4" xfId="12697" xr:uid="{00000000-0005-0000-0000-000099310000}"/>
    <cellStyle name="Normal 71 2 5 4 3" xfId="27795" xr:uid="{00000000-0005-0000-0000-0000936C0000}"/>
    <cellStyle name="Normal 71 2 5 5" xfId="7676" xr:uid="{00000000-0005-0000-0000-0000FC1D0000}"/>
    <cellStyle name="Normal 71 2 5 5 3" xfId="22778" xr:uid="{00000000-0005-0000-0000-0000FA580000}"/>
    <cellStyle name="Normal 71 2 5 7" xfId="17765" xr:uid="{00000000-0005-0000-0000-000065450000}"/>
    <cellStyle name="Normal 71 2 6" xfId="3458" xr:uid="{00000000-0005-0000-0000-0000820D0000}"/>
    <cellStyle name="Normal 71 2 6 2" xfId="13532" xr:uid="{00000000-0005-0000-0000-0000DC340000}"/>
    <cellStyle name="Normal 71 2 6 2 3" xfId="28630" xr:uid="{00000000-0005-0000-0000-0000D66F0000}"/>
    <cellStyle name="Normal 71 2 6 3" xfId="8512" xr:uid="{00000000-0005-0000-0000-000040210000}"/>
    <cellStyle name="Normal 71 2 6 3 3" xfId="23613" xr:uid="{00000000-0005-0000-0000-00003D5C0000}"/>
    <cellStyle name="Normal 71 2 6 5" xfId="18600" xr:uid="{00000000-0005-0000-0000-0000A8480000}"/>
    <cellStyle name="Normal 71 2 7" xfId="5151" xr:uid="{00000000-0005-0000-0000-00001F140000}"/>
    <cellStyle name="Normal 71 2 7 2" xfId="15203" xr:uid="{00000000-0005-0000-0000-0000633B0000}"/>
    <cellStyle name="Normal 71 2 7 2 3" xfId="30301" xr:uid="{00000000-0005-0000-0000-00005D760000}"/>
    <cellStyle name="Normal 71 2 7 3" xfId="10183" xr:uid="{00000000-0005-0000-0000-0000C7270000}"/>
    <cellStyle name="Normal 71 2 7 3 3" xfId="25284" xr:uid="{00000000-0005-0000-0000-0000C4620000}"/>
    <cellStyle name="Normal 71 2 7 5" xfId="20271" xr:uid="{00000000-0005-0000-0000-00002F4F0000}"/>
    <cellStyle name="Normal 71 2 8" xfId="11861" xr:uid="{00000000-0005-0000-0000-0000552E0000}"/>
    <cellStyle name="Normal 71 2 8 3" xfId="26959" xr:uid="{00000000-0005-0000-0000-00004F690000}"/>
    <cellStyle name="Normal 71 2 9" xfId="6840" xr:uid="{00000000-0005-0000-0000-0000B81A0000}"/>
    <cellStyle name="Normal 71 2 9 3" xfId="21942" xr:uid="{00000000-0005-0000-0000-0000B6550000}"/>
    <cellStyle name="Normal 71 3" xfId="1804" xr:uid="{00000000-0005-0000-0000-00000C070000}"/>
    <cellStyle name="Normal 71 3 10" xfId="16981" xr:uid="{00000000-0005-0000-0000-000055420000}"/>
    <cellStyle name="Normal 71 3 2" xfId="2023" xr:uid="{00000000-0005-0000-0000-0000E7070000}"/>
    <cellStyle name="Normal 71 3 2 2" xfId="2444" xr:uid="{00000000-0005-0000-0000-00008C090000}"/>
    <cellStyle name="Normal 71 3 2 2 2" xfId="3283" xr:uid="{00000000-0005-0000-0000-0000D30C0000}"/>
    <cellStyle name="Normal 71 3 2 2 2 2" xfId="4973" xr:uid="{00000000-0005-0000-0000-00006D130000}"/>
    <cellStyle name="Normal 71 3 2 2 2 2 2" xfId="15046" xr:uid="{00000000-0005-0000-0000-0000C63A0000}"/>
    <cellStyle name="Normal 71 3 2 2 2 2 2 3" xfId="30144" xr:uid="{00000000-0005-0000-0000-0000C0750000}"/>
    <cellStyle name="Normal 71 3 2 2 2 2 3" xfId="10026" xr:uid="{00000000-0005-0000-0000-00002A270000}"/>
    <cellStyle name="Normal 71 3 2 2 2 2 3 3" xfId="25127" xr:uid="{00000000-0005-0000-0000-000027620000}"/>
    <cellStyle name="Normal 71 3 2 2 2 2 5" xfId="20114" xr:uid="{00000000-0005-0000-0000-0000924E0000}"/>
    <cellStyle name="Normal 71 3 2 2 2 3" xfId="6665" xr:uid="{00000000-0005-0000-0000-0000091A0000}"/>
    <cellStyle name="Normal 71 3 2 2 2 3 2" xfId="16717" xr:uid="{00000000-0005-0000-0000-00004D410000}"/>
    <cellStyle name="Normal 71 3 2 2 2 3 3" xfId="11697" xr:uid="{00000000-0005-0000-0000-0000B12D0000}"/>
    <cellStyle name="Normal 71 3 2 2 2 3 3 3" xfId="26798" xr:uid="{00000000-0005-0000-0000-0000AE680000}"/>
    <cellStyle name="Normal 71 3 2 2 2 3 5" xfId="21785" xr:uid="{00000000-0005-0000-0000-000019550000}"/>
    <cellStyle name="Normal 71 3 2 2 2 4" xfId="13375" xr:uid="{00000000-0005-0000-0000-00003F340000}"/>
    <cellStyle name="Normal 71 3 2 2 2 4 3" xfId="28473" xr:uid="{00000000-0005-0000-0000-0000396F0000}"/>
    <cellStyle name="Normal 71 3 2 2 2 5" xfId="8354" xr:uid="{00000000-0005-0000-0000-0000A2200000}"/>
    <cellStyle name="Normal 71 3 2 2 2 5 3" xfId="23456" xr:uid="{00000000-0005-0000-0000-0000A05B0000}"/>
    <cellStyle name="Normal 71 3 2 2 2 7" xfId="18443" xr:uid="{00000000-0005-0000-0000-00000B480000}"/>
    <cellStyle name="Normal 71 3 2 2 3" xfId="4136" xr:uid="{00000000-0005-0000-0000-000028100000}"/>
    <cellStyle name="Normal 71 3 2 2 3 2" xfId="14210" xr:uid="{00000000-0005-0000-0000-000082370000}"/>
    <cellStyle name="Normal 71 3 2 2 3 2 3" xfId="29308" xr:uid="{00000000-0005-0000-0000-00007C720000}"/>
    <cellStyle name="Normal 71 3 2 2 3 3" xfId="9190" xr:uid="{00000000-0005-0000-0000-0000E6230000}"/>
    <cellStyle name="Normal 71 3 2 2 3 3 3" xfId="24291" xr:uid="{00000000-0005-0000-0000-0000E35E0000}"/>
    <cellStyle name="Normal 71 3 2 2 3 5" xfId="19278" xr:uid="{00000000-0005-0000-0000-00004E4B0000}"/>
    <cellStyle name="Normal 71 3 2 2 4" xfId="5829" xr:uid="{00000000-0005-0000-0000-0000C5160000}"/>
    <cellStyle name="Normal 71 3 2 2 4 2" xfId="15881" xr:uid="{00000000-0005-0000-0000-0000093E0000}"/>
    <cellStyle name="Normal 71 3 2 2 4 3" xfId="10861" xr:uid="{00000000-0005-0000-0000-00006D2A0000}"/>
    <cellStyle name="Normal 71 3 2 2 4 3 3" xfId="25962" xr:uid="{00000000-0005-0000-0000-00006A650000}"/>
    <cellStyle name="Normal 71 3 2 2 4 5" xfId="20949" xr:uid="{00000000-0005-0000-0000-0000D5510000}"/>
    <cellStyle name="Normal 71 3 2 2 5" xfId="12539" xr:uid="{00000000-0005-0000-0000-0000FB300000}"/>
    <cellStyle name="Normal 71 3 2 2 5 3" xfId="27637" xr:uid="{00000000-0005-0000-0000-0000F56B0000}"/>
    <cellStyle name="Normal 71 3 2 2 6" xfId="7518" xr:uid="{00000000-0005-0000-0000-00005E1D0000}"/>
    <cellStyle name="Normal 71 3 2 2 6 3" xfId="22620" xr:uid="{00000000-0005-0000-0000-00005C580000}"/>
    <cellStyle name="Normal 71 3 2 2 8" xfId="17607" xr:uid="{00000000-0005-0000-0000-0000C7440000}"/>
    <cellStyle name="Normal 71 3 2 3" xfId="2865" xr:uid="{00000000-0005-0000-0000-0000310B0000}"/>
    <cellStyle name="Normal 71 3 2 3 2" xfId="4555" xr:uid="{00000000-0005-0000-0000-0000CB110000}"/>
    <cellStyle name="Normal 71 3 2 3 2 2" xfId="14628" xr:uid="{00000000-0005-0000-0000-000024390000}"/>
    <cellStyle name="Normal 71 3 2 3 2 2 3" xfId="29726" xr:uid="{00000000-0005-0000-0000-00001E740000}"/>
    <cellStyle name="Normal 71 3 2 3 2 3" xfId="9608" xr:uid="{00000000-0005-0000-0000-000088250000}"/>
    <cellStyle name="Normal 71 3 2 3 2 3 3" xfId="24709" xr:uid="{00000000-0005-0000-0000-000085600000}"/>
    <cellStyle name="Normal 71 3 2 3 2 5" xfId="19696" xr:uid="{00000000-0005-0000-0000-0000F04C0000}"/>
    <cellStyle name="Normal 71 3 2 3 3" xfId="6247" xr:uid="{00000000-0005-0000-0000-000067180000}"/>
    <cellStyle name="Normal 71 3 2 3 3 2" xfId="16299" xr:uid="{00000000-0005-0000-0000-0000AB3F0000}"/>
    <cellStyle name="Normal 71 3 2 3 3 3" xfId="11279" xr:uid="{00000000-0005-0000-0000-00000F2C0000}"/>
    <cellStyle name="Normal 71 3 2 3 3 3 3" xfId="26380" xr:uid="{00000000-0005-0000-0000-00000C670000}"/>
    <cellStyle name="Normal 71 3 2 3 3 5" xfId="21367" xr:uid="{00000000-0005-0000-0000-000077530000}"/>
    <cellStyle name="Normal 71 3 2 3 4" xfId="12957" xr:uid="{00000000-0005-0000-0000-00009D320000}"/>
    <cellStyle name="Normal 71 3 2 3 4 3" xfId="28055" xr:uid="{00000000-0005-0000-0000-0000976D0000}"/>
    <cellStyle name="Normal 71 3 2 3 5" xfId="7936" xr:uid="{00000000-0005-0000-0000-0000001F0000}"/>
    <cellStyle name="Normal 71 3 2 3 5 3" xfId="23038" xr:uid="{00000000-0005-0000-0000-0000FE590000}"/>
    <cellStyle name="Normal 71 3 2 3 7" xfId="18025" xr:uid="{00000000-0005-0000-0000-000069460000}"/>
    <cellStyle name="Normal 71 3 2 4" xfId="3718" xr:uid="{00000000-0005-0000-0000-0000860E0000}"/>
    <cellStyle name="Normal 71 3 2 4 2" xfId="13792" xr:uid="{00000000-0005-0000-0000-0000E0350000}"/>
    <cellStyle name="Normal 71 3 2 4 2 3" xfId="28890" xr:uid="{00000000-0005-0000-0000-0000DA700000}"/>
    <cellStyle name="Normal 71 3 2 4 3" xfId="8772" xr:uid="{00000000-0005-0000-0000-000044220000}"/>
    <cellStyle name="Normal 71 3 2 4 3 3" xfId="23873" xr:uid="{00000000-0005-0000-0000-0000415D0000}"/>
    <cellStyle name="Normal 71 3 2 4 5" xfId="18860" xr:uid="{00000000-0005-0000-0000-0000AC490000}"/>
    <cellStyle name="Normal 71 3 2 5" xfId="5411" xr:uid="{00000000-0005-0000-0000-000023150000}"/>
    <cellStyle name="Normal 71 3 2 5 2" xfId="15463" xr:uid="{00000000-0005-0000-0000-0000673C0000}"/>
    <cellStyle name="Normal 71 3 2 5 2 3" xfId="30561" xr:uid="{00000000-0005-0000-0000-000061770000}"/>
    <cellStyle name="Normal 71 3 2 5 3" xfId="10443" xr:uid="{00000000-0005-0000-0000-0000CB280000}"/>
    <cellStyle name="Normal 71 3 2 5 3 3" xfId="25544" xr:uid="{00000000-0005-0000-0000-0000C8630000}"/>
    <cellStyle name="Normal 71 3 2 5 5" xfId="20531" xr:uid="{00000000-0005-0000-0000-000033500000}"/>
    <cellStyle name="Normal 71 3 2 6" xfId="12121" xr:uid="{00000000-0005-0000-0000-0000592F0000}"/>
    <cellStyle name="Normal 71 3 2 6 3" xfId="27219" xr:uid="{00000000-0005-0000-0000-0000536A0000}"/>
    <cellStyle name="Normal 71 3 2 7" xfId="7100" xr:uid="{00000000-0005-0000-0000-0000BC1B0000}"/>
    <cellStyle name="Normal 71 3 2 7 3" xfId="22202" xr:uid="{00000000-0005-0000-0000-0000BA560000}"/>
    <cellStyle name="Normal 71 3 2 9" xfId="17189" xr:uid="{00000000-0005-0000-0000-000025430000}"/>
    <cellStyle name="Normal 71 3 3" xfId="2236" xr:uid="{00000000-0005-0000-0000-0000BC080000}"/>
    <cellStyle name="Normal 71 3 3 2" xfId="3075" xr:uid="{00000000-0005-0000-0000-0000030C0000}"/>
    <cellStyle name="Normal 71 3 3 2 2" xfId="4765" xr:uid="{00000000-0005-0000-0000-00009D120000}"/>
    <cellStyle name="Normal 71 3 3 2 2 2" xfId="14838" xr:uid="{00000000-0005-0000-0000-0000F6390000}"/>
    <cellStyle name="Normal 71 3 3 2 2 2 3" xfId="29936" xr:uid="{00000000-0005-0000-0000-0000F0740000}"/>
    <cellStyle name="Normal 71 3 3 2 2 3" xfId="9818" xr:uid="{00000000-0005-0000-0000-00005A260000}"/>
    <cellStyle name="Normal 71 3 3 2 2 3 3" xfId="24919" xr:uid="{00000000-0005-0000-0000-000057610000}"/>
    <cellStyle name="Normal 71 3 3 2 2 5" xfId="19906" xr:uid="{00000000-0005-0000-0000-0000C24D0000}"/>
    <cellStyle name="Normal 71 3 3 2 3" xfId="6457" xr:uid="{00000000-0005-0000-0000-000039190000}"/>
    <cellStyle name="Normal 71 3 3 2 3 2" xfId="16509" xr:uid="{00000000-0005-0000-0000-00007D400000}"/>
    <cellStyle name="Normal 71 3 3 2 3 3" xfId="11489" xr:uid="{00000000-0005-0000-0000-0000E12C0000}"/>
    <cellStyle name="Normal 71 3 3 2 3 3 3" xfId="26590" xr:uid="{00000000-0005-0000-0000-0000DE670000}"/>
    <cellStyle name="Normal 71 3 3 2 3 5" xfId="21577" xr:uid="{00000000-0005-0000-0000-000049540000}"/>
    <cellStyle name="Normal 71 3 3 2 4" xfId="13167" xr:uid="{00000000-0005-0000-0000-00006F330000}"/>
    <cellStyle name="Normal 71 3 3 2 4 3" xfId="28265" xr:uid="{00000000-0005-0000-0000-0000696E0000}"/>
    <cellStyle name="Normal 71 3 3 2 5" xfId="8146" xr:uid="{00000000-0005-0000-0000-0000D21F0000}"/>
    <cellStyle name="Normal 71 3 3 2 5 3" xfId="23248" xr:uid="{00000000-0005-0000-0000-0000D05A0000}"/>
    <cellStyle name="Normal 71 3 3 2 7" xfId="18235" xr:uid="{00000000-0005-0000-0000-00003B470000}"/>
    <cellStyle name="Normal 71 3 3 3" xfId="3928" xr:uid="{00000000-0005-0000-0000-0000580F0000}"/>
    <cellStyle name="Normal 71 3 3 3 2" xfId="14002" xr:uid="{00000000-0005-0000-0000-0000B2360000}"/>
    <cellStyle name="Normal 71 3 3 3 2 3" xfId="29100" xr:uid="{00000000-0005-0000-0000-0000AC710000}"/>
    <cellStyle name="Normal 71 3 3 3 3" xfId="8982" xr:uid="{00000000-0005-0000-0000-000016230000}"/>
    <cellStyle name="Normal 71 3 3 3 3 3" xfId="24083" xr:uid="{00000000-0005-0000-0000-0000135E0000}"/>
    <cellStyle name="Normal 71 3 3 3 5" xfId="19070" xr:uid="{00000000-0005-0000-0000-00007E4A0000}"/>
    <cellStyle name="Normal 71 3 3 4" xfId="5621" xr:uid="{00000000-0005-0000-0000-0000F5150000}"/>
    <cellStyle name="Normal 71 3 3 4 2" xfId="15673" xr:uid="{00000000-0005-0000-0000-0000393D0000}"/>
    <cellStyle name="Normal 71 3 3 4 2 3" xfId="30771" xr:uid="{00000000-0005-0000-0000-000033780000}"/>
    <cellStyle name="Normal 71 3 3 4 3" xfId="10653" xr:uid="{00000000-0005-0000-0000-00009D290000}"/>
    <cellStyle name="Normal 71 3 3 4 3 3" xfId="25754" xr:uid="{00000000-0005-0000-0000-00009A640000}"/>
    <cellStyle name="Normal 71 3 3 4 5" xfId="20741" xr:uid="{00000000-0005-0000-0000-000005510000}"/>
    <cellStyle name="Normal 71 3 3 5" xfId="12331" xr:uid="{00000000-0005-0000-0000-00002B300000}"/>
    <cellStyle name="Normal 71 3 3 5 3" xfId="27429" xr:uid="{00000000-0005-0000-0000-0000256B0000}"/>
    <cellStyle name="Normal 71 3 3 6" xfId="7310" xr:uid="{00000000-0005-0000-0000-00008E1C0000}"/>
    <cellStyle name="Normal 71 3 3 6 3" xfId="22412" xr:uid="{00000000-0005-0000-0000-00008C570000}"/>
    <cellStyle name="Normal 71 3 3 8" xfId="17399" xr:uid="{00000000-0005-0000-0000-0000F7430000}"/>
    <cellStyle name="Normal 71 3 4" xfId="2657" xr:uid="{00000000-0005-0000-0000-0000610A0000}"/>
    <cellStyle name="Normal 71 3 4 2" xfId="4347" xr:uid="{00000000-0005-0000-0000-0000FB100000}"/>
    <cellStyle name="Normal 71 3 4 2 2" xfId="14420" xr:uid="{00000000-0005-0000-0000-000054380000}"/>
    <cellStyle name="Normal 71 3 4 2 2 3" xfId="29518" xr:uid="{00000000-0005-0000-0000-00004E730000}"/>
    <cellStyle name="Normal 71 3 4 2 3" xfId="9400" xr:uid="{00000000-0005-0000-0000-0000B8240000}"/>
    <cellStyle name="Normal 71 3 4 2 3 3" xfId="24501" xr:uid="{00000000-0005-0000-0000-0000B55F0000}"/>
    <cellStyle name="Normal 71 3 4 2 5" xfId="19488" xr:uid="{00000000-0005-0000-0000-0000204C0000}"/>
    <cellStyle name="Normal 71 3 4 3" xfId="6039" xr:uid="{00000000-0005-0000-0000-000097170000}"/>
    <cellStyle name="Normal 71 3 4 3 2" xfId="16091" xr:uid="{00000000-0005-0000-0000-0000DB3E0000}"/>
    <cellStyle name="Normal 71 3 4 3 3" xfId="11071" xr:uid="{00000000-0005-0000-0000-00003F2B0000}"/>
    <cellStyle name="Normal 71 3 4 3 3 3" xfId="26172" xr:uid="{00000000-0005-0000-0000-00003C660000}"/>
    <cellStyle name="Normal 71 3 4 3 5" xfId="21159" xr:uid="{00000000-0005-0000-0000-0000A7520000}"/>
    <cellStyle name="Normal 71 3 4 4" xfId="12749" xr:uid="{00000000-0005-0000-0000-0000CD310000}"/>
    <cellStyle name="Normal 71 3 4 4 3" xfId="27847" xr:uid="{00000000-0005-0000-0000-0000C76C0000}"/>
    <cellStyle name="Normal 71 3 4 5" xfId="7728" xr:uid="{00000000-0005-0000-0000-0000301E0000}"/>
    <cellStyle name="Normal 71 3 4 5 3" xfId="22830" xr:uid="{00000000-0005-0000-0000-00002E590000}"/>
    <cellStyle name="Normal 71 3 4 7" xfId="17817" xr:uid="{00000000-0005-0000-0000-000099450000}"/>
    <cellStyle name="Normal 71 3 5" xfId="3510" xr:uid="{00000000-0005-0000-0000-0000B60D0000}"/>
    <cellStyle name="Normal 71 3 5 2" xfId="13584" xr:uid="{00000000-0005-0000-0000-000010350000}"/>
    <cellStyle name="Normal 71 3 5 2 3" xfId="28682" xr:uid="{00000000-0005-0000-0000-00000A700000}"/>
    <cellStyle name="Normal 71 3 5 3" xfId="8564" xr:uid="{00000000-0005-0000-0000-000074210000}"/>
    <cellStyle name="Normal 71 3 5 3 3" xfId="23665" xr:uid="{00000000-0005-0000-0000-0000715C0000}"/>
    <cellStyle name="Normal 71 3 5 5" xfId="18652" xr:uid="{00000000-0005-0000-0000-0000DC480000}"/>
    <cellStyle name="Normal 71 3 6" xfId="5203" xr:uid="{00000000-0005-0000-0000-000053140000}"/>
    <cellStyle name="Normal 71 3 6 2" xfId="15255" xr:uid="{00000000-0005-0000-0000-0000973B0000}"/>
    <cellStyle name="Normal 71 3 6 2 3" xfId="30353" xr:uid="{00000000-0005-0000-0000-000091760000}"/>
    <cellStyle name="Normal 71 3 6 3" xfId="10235" xr:uid="{00000000-0005-0000-0000-0000FB270000}"/>
    <cellStyle name="Normal 71 3 6 3 3" xfId="25336" xr:uid="{00000000-0005-0000-0000-0000F8620000}"/>
    <cellStyle name="Normal 71 3 6 5" xfId="20323" xr:uid="{00000000-0005-0000-0000-0000634F0000}"/>
    <cellStyle name="Normal 71 3 7" xfId="11913" xr:uid="{00000000-0005-0000-0000-0000892E0000}"/>
    <cellStyle name="Normal 71 3 7 3" xfId="27011" xr:uid="{00000000-0005-0000-0000-000083690000}"/>
    <cellStyle name="Normal 71 3 8" xfId="6892" xr:uid="{00000000-0005-0000-0000-0000EC1A0000}"/>
    <cellStyle name="Normal 71 3 8 3" xfId="21994" xr:uid="{00000000-0005-0000-0000-0000EA550000}"/>
    <cellStyle name="Normal 71 4" xfId="1917" xr:uid="{00000000-0005-0000-0000-00007D070000}"/>
    <cellStyle name="Normal 71 4 2" xfId="2340" xr:uid="{00000000-0005-0000-0000-000024090000}"/>
    <cellStyle name="Normal 71 4 2 2" xfId="3179" xr:uid="{00000000-0005-0000-0000-00006B0C0000}"/>
    <cellStyle name="Normal 71 4 2 2 2" xfId="4869" xr:uid="{00000000-0005-0000-0000-000005130000}"/>
    <cellStyle name="Normal 71 4 2 2 2 2" xfId="14942" xr:uid="{00000000-0005-0000-0000-00005E3A0000}"/>
    <cellStyle name="Normal 71 4 2 2 2 2 3" xfId="30040" xr:uid="{00000000-0005-0000-0000-000058750000}"/>
    <cellStyle name="Normal 71 4 2 2 2 3" xfId="9922" xr:uid="{00000000-0005-0000-0000-0000C2260000}"/>
    <cellStyle name="Normal 71 4 2 2 2 3 3" xfId="25023" xr:uid="{00000000-0005-0000-0000-0000BF610000}"/>
    <cellStyle name="Normal 71 4 2 2 2 5" xfId="20010" xr:uid="{00000000-0005-0000-0000-00002A4E0000}"/>
    <cellStyle name="Normal 71 4 2 2 3" xfId="6561" xr:uid="{00000000-0005-0000-0000-0000A1190000}"/>
    <cellStyle name="Normal 71 4 2 2 3 2" xfId="16613" xr:uid="{00000000-0005-0000-0000-0000E5400000}"/>
    <cellStyle name="Normal 71 4 2 2 3 3" xfId="11593" xr:uid="{00000000-0005-0000-0000-0000492D0000}"/>
    <cellStyle name="Normal 71 4 2 2 3 3 3" xfId="26694" xr:uid="{00000000-0005-0000-0000-000046680000}"/>
    <cellStyle name="Normal 71 4 2 2 3 5" xfId="21681" xr:uid="{00000000-0005-0000-0000-0000B1540000}"/>
    <cellStyle name="Normal 71 4 2 2 4" xfId="13271" xr:uid="{00000000-0005-0000-0000-0000D7330000}"/>
    <cellStyle name="Normal 71 4 2 2 4 3" xfId="28369" xr:uid="{00000000-0005-0000-0000-0000D16E0000}"/>
    <cellStyle name="Normal 71 4 2 2 5" xfId="8250" xr:uid="{00000000-0005-0000-0000-00003A200000}"/>
    <cellStyle name="Normal 71 4 2 2 5 3" xfId="23352" xr:uid="{00000000-0005-0000-0000-0000385B0000}"/>
    <cellStyle name="Normal 71 4 2 2 7" xfId="18339" xr:uid="{00000000-0005-0000-0000-0000A3470000}"/>
    <cellStyle name="Normal 71 4 2 3" xfId="4032" xr:uid="{00000000-0005-0000-0000-0000C00F0000}"/>
    <cellStyle name="Normal 71 4 2 3 2" xfId="14106" xr:uid="{00000000-0005-0000-0000-00001A370000}"/>
    <cellStyle name="Normal 71 4 2 3 2 3" xfId="29204" xr:uid="{00000000-0005-0000-0000-000014720000}"/>
    <cellStyle name="Normal 71 4 2 3 3" xfId="9086" xr:uid="{00000000-0005-0000-0000-00007E230000}"/>
    <cellStyle name="Normal 71 4 2 3 3 3" xfId="24187" xr:uid="{00000000-0005-0000-0000-00007B5E0000}"/>
    <cellStyle name="Normal 71 4 2 3 5" xfId="19174" xr:uid="{00000000-0005-0000-0000-0000E64A0000}"/>
    <cellStyle name="Normal 71 4 2 4" xfId="5725" xr:uid="{00000000-0005-0000-0000-00005D160000}"/>
    <cellStyle name="Normal 71 4 2 4 2" xfId="15777" xr:uid="{00000000-0005-0000-0000-0000A13D0000}"/>
    <cellStyle name="Normal 71 4 2 4 2 3" xfId="30875" xr:uid="{00000000-0005-0000-0000-00009B780000}"/>
    <cellStyle name="Normal 71 4 2 4 3" xfId="10757" xr:uid="{00000000-0005-0000-0000-0000052A0000}"/>
    <cellStyle name="Normal 71 4 2 4 3 3" xfId="25858" xr:uid="{00000000-0005-0000-0000-000002650000}"/>
    <cellStyle name="Normal 71 4 2 4 5" xfId="20845" xr:uid="{00000000-0005-0000-0000-00006D510000}"/>
    <cellStyle name="Normal 71 4 2 5" xfId="12435" xr:uid="{00000000-0005-0000-0000-000093300000}"/>
    <cellStyle name="Normal 71 4 2 5 3" xfId="27533" xr:uid="{00000000-0005-0000-0000-00008D6B0000}"/>
    <cellStyle name="Normal 71 4 2 6" xfId="7414" xr:uid="{00000000-0005-0000-0000-0000F61C0000}"/>
    <cellStyle name="Normal 71 4 2 6 3" xfId="22516" xr:uid="{00000000-0005-0000-0000-0000F4570000}"/>
    <cellStyle name="Normal 71 4 2 8" xfId="17503" xr:uid="{00000000-0005-0000-0000-00005F440000}"/>
    <cellStyle name="Normal 71 4 3" xfId="2761" xr:uid="{00000000-0005-0000-0000-0000C90A0000}"/>
    <cellStyle name="Normal 71 4 3 2" xfId="4451" xr:uid="{00000000-0005-0000-0000-000063110000}"/>
    <cellStyle name="Normal 71 4 3 2 2" xfId="14524" xr:uid="{00000000-0005-0000-0000-0000BC380000}"/>
    <cellStyle name="Normal 71 4 3 2 2 3" xfId="29622" xr:uid="{00000000-0005-0000-0000-0000B6730000}"/>
    <cellStyle name="Normal 71 4 3 2 3" xfId="9504" xr:uid="{00000000-0005-0000-0000-000020250000}"/>
    <cellStyle name="Normal 71 4 3 2 3 3" xfId="24605" xr:uid="{00000000-0005-0000-0000-00001D600000}"/>
    <cellStyle name="Normal 71 4 3 2 5" xfId="19592" xr:uid="{00000000-0005-0000-0000-0000884C0000}"/>
    <cellStyle name="Normal 71 4 3 3" xfId="6143" xr:uid="{00000000-0005-0000-0000-0000FF170000}"/>
    <cellStyle name="Normal 71 4 3 3 2" xfId="16195" xr:uid="{00000000-0005-0000-0000-0000433F0000}"/>
    <cellStyle name="Normal 71 4 3 3 3" xfId="11175" xr:uid="{00000000-0005-0000-0000-0000A72B0000}"/>
    <cellStyle name="Normal 71 4 3 3 3 3" xfId="26276" xr:uid="{00000000-0005-0000-0000-0000A4660000}"/>
    <cellStyle name="Normal 71 4 3 3 5" xfId="21263" xr:uid="{00000000-0005-0000-0000-00000F530000}"/>
    <cellStyle name="Normal 71 4 3 4" xfId="12853" xr:uid="{00000000-0005-0000-0000-000035320000}"/>
    <cellStyle name="Normal 71 4 3 4 3" xfId="27951" xr:uid="{00000000-0005-0000-0000-00002F6D0000}"/>
    <cellStyle name="Normal 71 4 3 5" xfId="7832" xr:uid="{00000000-0005-0000-0000-0000981E0000}"/>
    <cellStyle name="Normal 71 4 3 5 3" xfId="22934" xr:uid="{00000000-0005-0000-0000-000096590000}"/>
    <cellStyle name="Normal 71 4 3 7" xfId="17921" xr:uid="{00000000-0005-0000-0000-000001460000}"/>
    <cellStyle name="Normal 71 4 4" xfId="3614" xr:uid="{00000000-0005-0000-0000-00001E0E0000}"/>
    <cellStyle name="Normal 71 4 4 2" xfId="13688" xr:uid="{00000000-0005-0000-0000-000078350000}"/>
    <cellStyle name="Normal 71 4 4 2 3" xfId="28786" xr:uid="{00000000-0005-0000-0000-000072700000}"/>
    <cellStyle name="Normal 71 4 4 3" xfId="8668" xr:uid="{00000000-0005-0000-0000-0000DC210000}"/>
    <cellStyle name="Normal 71 4 4 3 3" xfId="23769" xr:uid="{00000000-0005-0000-0000-0000D95C0000}"/>
    <cellStyle name="Normal 71 4 4 5" xfId="18756" xr:uid="{00000000-0005-0000-0000-000044490000}"/>
    <cellStyle name="Normal 71 4 5" xfId="5307" xr:uid="{00000000-0005-0000-0000-0000BB140000}"/>
    <cellStyle name="Normal 71 4 5 2" xfId="15359" xr:uid="{00000000-0005-0000-0000-0000FF3B0000}"/>
    <cellStyle name="Normal 71 4 5 2 3" xfId="30457" xr:uid="{00000000-0005-0000-0000-0000F9760000}"/>
    <cellStyle name="Normal 71 4 5 3" xfId="10339" xr:uid="{00000000-0005-0000-0000-000063280000}"/>
    <cellStyle name="Normal 71 4 5 3 3" xfId="25440" xr:uid="{00000000-0005-0000-0000-000060630000}"/>
    <cellStyle name="Normal 71 4 5 5" xfId="20427" xr:uid="{00000000-0005-0000-0000-0000CB4F0000}"/>
    <cellStyle name="Normal 71 4 6" xfId="12017" xr:uid="{00000000-0005-0000-0000-0000F12E0000}"/>
    <cellStyle name="Normal 71 4 6 3" xfId="27115" xr:uid="{00000000-0005-0000-0000-0000EB690000}"/>
    <cellStyle name="Normal 71 4 7" xfId="6996" xr:uid="{00000000-0005-0000-0000-0000541B0000}"/>
    <cellStyle name="Normal 71 4 7 3" xfId="22098" xr:uid="{00000000-0005-0000-0000-000052560000}"/>
    <cellStyle name="Normal 71 4 9" xfId="17085" xr:uid="{00000000-0005-0000-0000-0000BD420000}"/>
    <cellStyle name="Normal 71 5" xfId="2130" xr:uid="{00000000-0005-0000-0000-000052080000}"/>
    <cellStyle name="Normal 71 5 2" xfId="2971" xr:uid="{00000000-0005-0000-0000-00009B0B0000}"/>
    <cellStyle name="Normal 71 5 2 2" xfId="4661" xr:uid="{00000000-0005-0000-0000-000035120000}"/>
    <cellStyle name="Normal 71 5 2 2 2" xfId="14734" xr:uid="{00000000-0005-0000-0000-00008E390000}"/>
    <cellStyle name="Normal 71 5 2 2 2 3" xfId="29832" xr:uid="{00000000-0005-0000-0000-000088740000}"/>
    <cellStyle name="Normal 71 5 2 2 3" xfId="9714" xr:uid="{00000000-0005-0000-0000-0000F2250000}"/>
    <cellStyle name="Normal 71 5 2 2 3 3" xfId="24815" xr:uid="{00000000-0005-0000-0000-0000EF600000}"/>
    <cellStyle name="Normal 71 5 2 2 5" xfId="19802" xr:uid="{00000000-0005-0000-0000-00005A4D0000}"/>
    <cellStyle name="Normal 71 5 2 3" xfId="6353" xr:uid="{00000000-0005-0000-0000-0000D1180000}"/>
    <cellStyle name="Normal 71 5 2 3 2" xfId="16405" xr:uid="{00000000-0005-0000-0000-000015400000}"/>
    <cellStyle name="Normal 71 5 2 3 3" xfId="11385" xr:uid="{00000000-0005-0000-0000-0000792C0000}"/>
    <cellStyle name="Normal 71 5 2 3 3 3" xfId="26486" xr:uid="{00000000-0005-0000-0000-000076670000}"/>
    <cellStyle name="Normal 71 5 2 3 5" xfId="21473" xr:uid="{00000000-0005-0000-0000-0000E1530000}"/>
    <cellStyle name="Normal 71 5 2 4" xfId="13063" xr:uid="{00000000-0005-0000-0000-000007330000}"/>
    <cellStyle name="Normal 71 5 2 4 3" xfId="28161" xr:uid="{00000000-0005-0000-0000-0000016E0000}"/>
    <cellStyle name="Normal 71 5 2 5" xfId="8042" xr:uid="{00000000-0005-0000-0000-00006A1F0000}"/>
    <cellStyle name="Normal 71 5 2 5 3" xfId="23144" xr:uid="{00000000-0005-0000-0000-0000685A0000}"/>
    <cellStyle name="Normal 71 5 2 7" xfId="18131" xr:uid="{00000000-0005-0000-0000-0000D3460000}"/>
    <cellStyle name="Normal 71 5 3" xfId="3824" xr:uid="{00000000-0005-0000-0000-0000F00E0000}"/>
    <cellStyle name="Normal 71 5 3 2" xfId="13898" xr:uid="{00000000-0005-0000-0000-00004A360000}"/>
    <cellStyle name="Normal 71 5 3 2 3" xfId="28996" xr:uid="{00000000-0005-0000-0000-000044710000}"/>
    <cellStyle name="Normal 71 5 3 3" xfId="8878" xr:uid="{00000000-0005-0000-0000-0000AE220000}"/>
    <cellStyle name="Normal 71 5 3 3 3" xfId="23979" xr:uid="{00000000-0005-0000-0000-0000AB5D0000}"/>
    <cellStyle name="Normal 71 5 3 5" xfId="18966" xr:uid="{00000000-0005-0000-0000-0000164A0000}"/>
    <cellStyle name="Normal 71 5 4" xfId="5517" xr:uid="{00000000-0005-0000-0000-00008D150000}"/>
    <cellStyle name="Normal 71 5 4 2" xfId="15569" xr:uid="{00000000-0005-0000-0000-0000D13C0000}"/>
    <cellStyle name="Normal 71 5 4 2 3" xfId="30667" xr:uid="{00000000-0005-0000-0000-0000CB770000}"/>
    <cellStyle name="Normal 71 5 4 3" xfId="10549" xr:uid="{00000000-0005-0000-0000-000035290000}"/>
    <cellStyle name="Normal 71 5 4 3 3" xfId="25650" xr:uid="{00000000-0005-0000-0000-000032640000}"/>
    <cellStyle name="Normal 71 5 4 5" xfId="20637" xr:uid="{00000000-0005-0000-0000-00009D500000}"/>
    <cellStyle name="Normal 71 5 5" xfId="12227" xr:uid="{00000000-0005-0000-0000-0000C32F0000}"/>
    <cellStyle name="Normal 71 5 5 3" xfId="27325" xr:uid="{00000000-0005-0000-0000-0000BD6A0000}"/>
    <cellStyle name="Normal 71 5 6" xfId="7206" xr:uid="{00000000-0005-0000-0000-0000261C0000}"/>
    <cellStyle name="Normal 71 5 6 3" xfId="22308" xr:uid="{00000000-0005-0000-0000-000024570000}"/>
    <cellStyle name="Normal 71 5 8" xfId="17295" xr:uid="{00000000-0005-0000-0000-00008F430000}"/>
    <cellStyle name="Normal 71 6" xfId="2551" xr:uid="{00000000-0005-0000-0000-0000F7090000}"/>
    <cellStyle name="Normal 71 6 2" xfId="4243" xr:uid="{00000000-0005-0000-0000-000093100000}"/>
    <cellStyle name="Normal 71 6 2 2" xfId="14316" xr:uid="{00000000-0005-0000-0000-0000EC370000}"/>
    <cellStyle name="Normal 71 6 2 2 3" xfId="29414" xr:uid="{00000000-0005-0000-0000-0000E6720000}"/>
    <cellStyle name="Normal 71 6 2 3" xfId="9296" xr:uid="{00000000-0005-0000-0000-000050240000}"/>
    <cellStyle name="Normal 71 6 2 3 3" xfId="24397" xr:uid="{00000000-0005-0000-0000-00004D5F0000}"/>
    <cellStyle name="Normal 71 6 2 5" xfId="19384" xr:uid="{00000000-0005-0000-0000-0000B84B0000}"/>
    <cellStyle name="Normal 71 6 3" xfId="5935" xr:uid="{00000000-0005-0000-0000-00002F170000}"/>
    <cellStyle name="Normal 71 6 3 2" xfId="15987" xr:uid="{00000000-0005-0000-0000-0000733E0000}"/>
    <cellStyle name="Normal 71 6 3 3" xfId="10967" xr:uid="{00000000-0005-0000-0000-0000D72A0000}"/>
    <cellStyle name="Normal 71 6 3 3 3" xfId="26068" xr:uid="{00000000-0005-0000-0000-0000D4650000}"/>
    <cellStyle name="Normal 71 6 3 5" xfId="21055" xr:uid="{00000000-0005-0000-0000-00003F520000}"/>
    <cellStyle name="Normal 71 6 4" xfId="12645" xr:uid="{00000000-0005-0000-0000-000065310000}"/>
    <cellStyle name="Normal 71 6 4 3" xfId="27743" xr:uid="{00000000-0005-0000-0000-00005F6C0000}"/>
    <cellStyle name="Normal 71 6 5" xfId="7624" xr:uid="{00000000-0005-0000-0000-0000C81D0000}"/>
    <cellStyle name="Normal 71 6 5 3" xfId="22726" xr:uid="{00000000-0005-0000-0000-0000C6580000}"/>
    <cellStyle name="Normal 71 6 7" xfId="17713" xr:uid="{00000000-0005-0000-0000-000031450000}"/>
    <cellStyle name="Normal 71 7" xfId="3403" xr:uid="{00000000-0005-0000-0000-00004B0D0000}"/>
    <cellStyle name="Normal 71 7 2" xfId="13480" xr:uid="{00000000-0005-0000-0000-0000A8340000}"/>
    <cellStyle name="Normal 71 7 2 3" xfId="28578" xr:uid="{00000000-0005-0000-0000-0000A26F0000}"/>
    <cellStyle name="Normal 71 7 3" xfId="8460" xr:uid="{00000000-0005-0000-0000-00000C210000}"/>
    <cellStyle name="Normal 71 7 3 3" xfId="23561" xr:uid="{00000000-0005-0000-0000-0000095C0000}"/>
    <cellStyle name="Normal 71 7 5" xfId="18548" xr:uid="{00000000-0005-0000-0000-000074480000}"/>
    <cellStyle name="Normal 71 8" xfId="5097" xr:uid="{00000000-0005-0000-0000-0000E9130000}"/>
    <cellStyle name="Normal 71 8 2" xfId="15151" xr:uid="{00000000-0005-0000-0000-00002F3B0000}"/>
    <cellStyle name="Normal 71 8 2 3" xfId="30249" xr:uid="{00000000-0005-0000-0000-000029760000}"/>
    <cellStyle name="Normal 71 8 3" xfId="10131" xr:uid="{00000000-0005-0000-0000-000093270000}"/>
    <cellStyle name="Normal 71 8 3 3" xfId="25232" xr:uid="{00000000-0005-0000-0000-000090620000}"/>
    <cellStyle name="Normal 71 8 5" xfId="20219" xr:uid="{00000000-0005-0000-0000-0000FB4E0000}"/>
    <cellStyle name="Normal 71 9" xfId="11807" xr:uid="{00000000-0005-0000-0000-00001F2E0000}"/>
    <cellStyle name="Normal 71 9 3" xfId="26907" xr:uid="{00000000-0005-0000-0000-00001B690000}"/>
    <cellStyle name="Normal 72" xfId="1490" xr:uid="{00000000-0005-0000-0000-0000D2050000}"/>
    <cellStyle name="Normal 72 10" xfId="6787" xr:uid="{00000000-0005-0000-0000-0000831A0000}"/>
    <cellStyle name="Normal 72 10 3" xfId="21891" xr:uid="{00000000-0005-0000-0000-000083550000}"/>
    <cellStyle name="Normal 72 12" xfId="16876" xr:uid="{00000000-0005-0000-0000-0000EC410000}"/>
    <cellStyle name="Normal 72 2" xfId="1751" xr:uid="{00000000-0005-0000-0000-0000D7060000}"/>
    <cellStyle name="Normal 72 2 11" xfId="16930" xr:uid="{00000000-0005-0000-0000-000022420000}"/>
    <cellStyle name="Normal 72 2 2" xfId="1859" xr:uid="{00000000-0005-0000-0000-000043070000}"/>
    <cellStyle name="Normal 72 2 2 10" xfId="17034" xr:uid="{00000000-0005-0000-0000-00008A420000}"/>
    <cellStyle name="Normal 72 2 2 2" xfId="2076" xr:uid="{00000000-0005-0000-0000-00001C080000}"/>
    <cellStyle name="Normal 72 2 2 2 2" xfId="2497" xr:uid="{00000000-0005-0000-0000-0000C1090000}"/>
    <cellStyle name="Normal 72 2 2 2 2 2" xfId="3336" xr:uid="{00000000-0005-0000-0000-0000080D0000}"/>
    <cellStyle name="Normal 72 2 2 2 2 2 2" xfId="5026" xr:uid="{00000000-0005-0000-0000-0000A2130000}"/>
    <cellStyle name="Normal 72 2 2 2 2 2 2 2" xfId="15099" xr:uid="{00000000-0005-0000-0000-0000FB3A0000}"/>
    <cellStyle name="Normal 72 2 2 2 2 2 2 2 3" xfId="30197" xr:uid="{00000000-0005-0000-0000-0000F5750000}"/>
    <cellStyle name="Normal 72 2 2 2 2 2 2 3" xfId="10079" xr:uid="{00000000-0005-0000-0000-00005F270000}"/>
    <cellStyle name="Normal 72 2 2 2 2 2 2 3 3" xfId="25180" xr:uid="{00000000-0005-0000-0000-00005C620000}"/>
    <cellStyle name="Normal 72 2 2 2 2 2 2 5" xfId="20167" xr:uid="{00000000-0005-0000-0000-0000C74E0000}"/>
    <cellStyle name="Normal 72 2 2 2 2 2 3" xfId="6718" xr:uid="{00000000-0005-0000-0000-00003E1A0000}"/>
    <cellStyle name="Normal 72 2 2 2 2 2 3 2" xfId="16770" xr:uid="{00000000-0005-0000-0000-000082410000}"/>
    <cellStyle name="Normal 72 2 2 2 2 2 3 3" xfId="11750" xr:uid="{00000000-0005-0000-0000-0000E62D0000}"/>
    <cellStyle name="Normal 72 2 2 2 2 2 3 3 3" xfId="26851" xr:uid="{00000000-0005-0000-0000-0000E3680000}"/>
    <cellStyle name="Normal 72 2 2 2 2 2 3 5" xfId="21838" xr:uid="{00000000-0005-0000-0000-00004E550000}"/>
    <cellStyle name="Normal 72 2 2 2 2 2 4" xfId="13428" xr:uid="{00000000-0005-0000-0000-000074340000}"/>
    <cellStyle name="Normal 72 2 2 2 2 2 4 3" xfId="28526" xr:uid="{00000000-0005-0000-0000-00006E6F0000}"/>
    <cellStyle name="Normal 72 2 2 2 2 2 5" xfId="8407" xr:uid="{00000000-0005-0000-0000-0000D7200000}"/>
    <cellStyle name="Normal 72 2 2 2 2 2 5 3" xfId="23509" xr:uid="{00000000-0005-0000-0000-0000D55B0000}"/>
    <cellStyle name="Normal 72 2 2 2 2 2 7" xfId="18496" xr:uid="{00000000-0005-0000-0000-000040480000}"/>
    <cellStyle name="Normal 72 2 2 2 2 3" xfId="4189" xr:uid="{00000000-0005-0000-0000-00005D100000}"/>
    <cellStyle name="Normal 72 2 2 2 2 3 2" xfId="14263" xr:uid="{00000000-0005-0000-0000-0000B7370000}"/>
    <cellStyle name="Normal 72 2 2 2 2 3 2 3" xfId="29361" xr:uid="{00000000-0005-0000-0000-0000B1720000}"/>
    <cellStyle name="Normal 72 2 2 2 2 3 3" xfId="9243" xr:uid="{00000000-0005-0000-0000-00001B240000}"/>
    <cellStyle name="Normal 72 2 2 2 2 3 3 3" xfId="24344" xr:uid="{00000000-0005-0000-0000-0000185F0000}"/>
    <cellStyle name="Normal 72 2 2 2 2 3 5" xfId="19331" xr:uid="{00000000-0005-0000-0000-0000834B0000}"/>
    <cellStyle name="Normal 72 2 2 2 2 4" xfId="5882" xr:uid="{00000000-0005-0000-0000-0000FA160000}"/>
    <cellStyle name="Normal 72 2 2 2 2 4 2" xfId="15934" xr:uid="{00000000-0005-0000-0000-00003E3E0000}"/>
    <cellStyle name="Normal 72 2 2 2 2 4 3" xfId="10914" xr:uid="{00000000-0005-0000-0000-0000A22A0000}"/>
    <cellStyle name="Normal 72 2 2 2 2 4 3 3" xfId="26015" xr:uid="{00000000-0005-0000-0000-00009F650000}"/>
    <cellStyle name="Normal 72 2 2 2 2 4 5" xfId="21002" xr:uid="{00000000-0005-0000-0000-00000A520000}"/>
    <cellStyle name="Normal 72 2 2 2 2 5" xfId="12592" xr:uid="{00000000-0005-0000-0000-000030310000}"/>
    <cellStyle name="Normal 72 2 2 2 2 5 3" xfId="27690" xr:uid="{00000000-0005-0000-0000-00002A6C0000}"/>
    <cellStyle name="Normal 72 2 2 2 2 6" xfId="7571" xr:uid="{00000000-0005-0000-0000-0000931D0000}"/>
    <cellStyle name="Normal 72 2 2 2 2 6 3" xfId="22673" xr:uid="{00000000-0005-0000-0000-000091580000}"/>
    <cellStyle name="Normal 72 2 2 2 2 8" xfId="17660" xr:uid="{00000000-0005-0000-0000-0000FC440000}"/>
    <cellStyle name="Normal 72 2 2 2 3" xfId="2918" xr:uid="{00000000-0005-0000-0000-0000660B0000}"/>
    <cellStyle name="Normal 72 2 2 2 3 2" xfId="4608" xr:uid="{00000000-0005-0000-0000-000000120000}"/>
    <cellStyle name="Normal 72 2 2 2 3 2 2" xfId="14681" xr:uid="{00000000-0005-0000-0000-000059390000}"/>
    <cellStyle name="Normal 72 2 2 2 3 2 2 3" xfId="29779" xr:uid="{00000000-0005-0000-0000-000053740000}"/>
    <cellStyle name="Normal 72 2 2 2 3 2 3" xfId="9661" xr:uid="{00000000-0005-0000-0000-0000BD250000}"/>
    <cellStyle name="Normal 72 2 2 2 3 2 3 3" xfId="24762" xr:uid="{00000000-0005-0000-0000-0000BA600000}"/>
    <cellStyle name="Normal 72 2 2 2 3 2 5" xfId="19749" xr:uid="{00000000-0005-0000-0000-0000254D0000}"/>
    <cellStyle name="Normal 72 2 2 2 3 3" xfId="6300" xr:uid="{00000000-0005-0000-0000-00009C180000}"/>
    <cellStyle name="Normal 72 2 2 2 3 3 2" xfId="16352" xr:uid="{00000000-0005-0000-0000-0000E03F0000}"/>
    <cellStyle name="Normal 72 2 2 2 3 3 3" xfId="11332" xr:uid="{00000000-0005-0000-0000-0000442C0000}"/>
    <cellStyle name="Normal 72 2 2 2 3 3 3 3" xfId="26433" xr:uid="{00000000-0005-0000-0000-000041670000}"/>
    <cellStyle name="Normal 72 2 2 2 3 3 5" xfId="21420" xr:uid="{00000000-0005-0000-0000-0000AC530000}"/>
    <cellStyle name="Normal 72 2 2 2 3 4" xfId="13010" xr:uid="{00000000-0005-0000-0000-0000D2320000}"/>
    <cellStyle name="Normal 72 2 2 2 3 4 3" xfId="28108" xr:uid="{00000000-0005-0000-0000-0000CC6D0000}"/>
    <cellStyle name="Normal 72 2 2 2 3 5" xfId="7989" xr:uid="{00000000-0005-0000-0000-0000351F0000}"/>
    <cellStyle name="Normal 72 2 2 2 3 5 3" xfId="23091" xr:uid="{00000000-0005-0000-0000-0000335A0000}"/>
    <cellStyle name="Normal 72 2 2 2 3 7" xfId="18078" xr:uid="{00000000-0005-0000-0000-00009E460000}"/>
    <cellStyle name="Normal 72 2 2 2 4" xfId="3771" xr:uid="{00000000-0005-0000-0000-0000BB0E0000}"/>
    <cellStyle name="Normal 72 2 2 2 4 2" xfId="13845" xr:uid="{00000000-0005-0000-0000-000015360000}"/>
    <cellStyle name="Normal 72 2 2 2 4 2 3" xfId="28943" xr:uid="{00000000-0005-0000-0000-00000F710000}"/>
    <cellStyle name="Normal 72 2 2 2 4 3" xfId="8825" xr:uid="{00000000-0005-0000-0000-000079220000}"/>
    <cellStyle name="Normal 72 2 2 2 4 3 3" xfId="23926" xr:uid="{00000000-0005-0000-0000-0000765D0000}"/>
    <cellStyle name="Normal 72 2 2 2 4 5" xfId="18913" xr:uid="{00000000-0005-0000-0000-0000E1490000}"/>
    <cellStyle name="Normal 72 2 2 2 5" xfId="5464" xr:uid="{00000000-0005-0000-0000-000058150000}"/>
    <cellStyle name="Normal 72 2 2 2 5 2" xfId="15516" xr:uid="{00000000-0005-0000-0000-00009C3C0000}"/>
    <cellStyle name="Normal 72 2 2 2 5 2 3" xfId="30614" xr:uid="{00000000-0005-0000-0000-000096770000}"/>
    <cellStyle name="Normal 72 2 2 2 5 3" xfId="10496" xr:uid="{00000000-0005-0000-0000-000000290000}"/>
    <cellStyle name="Normal 72 2 2 2 5 3 3" xfId="25597" xr:uid="{00000000-0005-0000-0000-0000FD630000}"/>
    <cellStyle name="Normal 72 2 2 2 5 5" xfId="20584" xr:uid="{00000000-0005-0000-0000-000068500000}"/>
    <cellStyle name="Normal 72 2 2 2 6" xfId="12174" xr:uid="{00000000-0005-0000-0000-00008E2F0000}"/>
    <cellStyle name="Normal 72 2 2 2 6 3" xfId="27272" xr:uid="{00000000-0005-0000-0000-0000886A0000}"/>
    <cellStyle name="Normal 72 2 2 2 7" xfId="7153" xr:uid="{00000000-0005-0000-0000-0000F11B0000}"/>
    <cellStyle name="Normal 72 2 2 2 7 3" xfId="22255" xr:uid="{00000000-0005-0000-0000-0000EF560000}"/>
    <cellStyle name="Normal 72 2 2 2 9" xfId="17242" xr:uid="{00000000-0005-0000-0000-00005A430000}"/>
    <cellStyle name="Normal 72 2 2 3" xfId="2289" xr:uid="{00000000-0005-0000-0000-0000F1080000}"/>
    <cellStyle name="Normal 72 2 2 3 2" xfId="3128" xr:uid="{00000000-0005-0000-0000-0000380C0000}"/>
    <cellStyle name="Normal 72 2 2 3 2 2" xfId="4818" xr:uid="{00000000-0005-0000-0000-0000D2120000}"/>
    <cellStyle name="Normal 72 2 2 3 2 2 2" xfId="14891" xr:uid="{00000000-0005-0000-0000-00002B3A0000}"/>
    <cellStyle name="Normal 72 2 2 3 2 2 2 3" xfId="29989" xr:uid="{00000000-0005-0000-0000-000025750000}"/>
    <cellStyle name="Normal 72 2 2 3 2 2 3" xfId="9871" xr:uid="{00000000-0005-0000-0000-00008F260000}"/>
    <cellStyle name="Normal 72 2 2 3 2 2 3 3" xfId="24972" xr:uid="{00000000-0005-0000-0000-00008C610000}"/>
    <cellStyle name="Normal 72 2 2 3 2 2 5" xfId="19959" xr:uid="{00000000-0005-0000-0000-0000F74D0000}"/>
    <cellStyle name="Normal 72 2 2 3 2 3" xfId="6510" xr:uid="{00000000-0005-0000-0000-00006E190000}"/>
    <cellStyle name="Normal 72 2 2 3 2 3 2" xfId="16562" xr:uid="{00000000-0005-0000-0000-0000B2400000}"/>
    <cellStyle name="Normal 72 2 2 3 2 3 3" xfId="11542" xr:uid="{00000000-0005-0000-0000-0000162D0000}"/>
    <cellStyle name="Normal 72 2 2 3 2 3 3 3" xfId="26643" xr:uid="{00000000-0005-0000-0000-000013680000}"/>
    <cellStyle name="Normal 72 2 2 3 2 3 5" xfId="21630" xr:uid="{00000000-0005-0000-0000-00007E540000}"/>
    <cellStyle name="Normal 72 2 2 3 2 4" xfId="13220" xr:uid="{00000000-0005-0000-0000-0000A4330000}"/>
    <cellStyle name="Normal 72 2 2 3 2 4 3" xfId="28318" xr:uid="{00000000-0005-0000-0000-00009E6E0000}"/>
    <cellStyle name="Normal 72 2 2 3 2 5" xfId="8199" xr:uid="{00000000-0005-0000-0000-000007200000}"/>
    <cellStyle name="Normal 72 2 2 3 2 5 3" xfId="23301" xr:uid="{00000000-0005-0000-0000-0000055B0000}"/>
    <cellStyle name="Normal 72 2 2 3 2 7" xfId="18288" xr:uid="{00000000-0005-0000-0000-000070470000}"/>
    <cellStyle name="Normal 72 2 2 3 3" xfId="3981" xr:uid="{00000000-0005-0000-0000-00008D0F0000}"/>
    <cellStyle name="Normal 72 2 2 3 3 2" xfId="14055" xr:uid="{00000000-0005-0000-0000-0000E7360000}"/>
    <cellStyle name="Normal 72 2 2 3 3 2 3" xfId="29153" xr:uid="{00000000-0005-0000-0000-0000E1710000}"/>
    <cellStyle name="Normal 72 2 2 3 3 3" xfId="9035" xr:uid="{00000000-0005-0000-0000-00004B230000}"/>
    <cellStyle name="Normal 72 2 2 3 3 3 3" xfId="24136" xr:uid="{00000000-0005-0000-0000-0000485E0000}"/>
    <cellStyle name="Normal 72 2 2 3 3 5" xfId="19123" xr:uid="{00000000-0005-0000-0000-0000B34A0000}"/>
    <cellStyle name="Normal 72 2 2 3 4" xfId="5674" xr:uid="{00000000-0005-0000-0000-00002A160000}"/>
    <cellStyle name="Normal 72 2 2 3 4 2" xfId="15726" xr:uid="{00000000-0005-0000-0000-00006E3D0000}"/>
    <cellStyle name="Normal 72 2 2 3 4 2 3" xfId="30824" xr:uid="{00000000-0005-0000-0000-000068780000}"/>
    <cellStyle name="Normal 72 2 2 3 4 3" xfId="10706" xr:uid="{00000000-0005-0000-0000-0000D2290000}"/>
    <cellStyle name="Normal 72 2 2 3 4 3 3" xfId="25807" xr:uid="{00000000-0005-0000-0000-0000CF640000}"/>
    <cellStyle name="Normal 72 2 2 3 4 5" xfId="20794" xr:uid="{00000000-0005-0000-0000-00003A510000}"/>
    <cellStyle name="Normal 72 2 2 3 5" xfId="12384" xr:uid="{00000000-0005-0000-0000-000060300000}"/>
    <cellStyle name="Normal 72 2 2 3 5 3" xfId="27482" xr:uid="{00000000-0005-0000-0000-00005A6B0000}"/>
    <cellStyle name="Normal 72 2 2 3 6" xfId="7363" xr:uid="{00000000-0005-0000-0000-0000C31C0000}"/>
    <cellStyle name="Normal 72 2 2 3 6 3" xfId="22465" xr:uid="{00000000-0005-0000-0000-0000C1570000}"/>
    <cellStyle name="Normal 72 2 2 3 8" xfId="17452" xr:uid="{00000000-0005-0000-0000-00002C440000}"/>
    <cellStyle name="Normal 72 2 2 4" xfId="2710" xr:uid="{00000000-0005-0000-0000-0000960A0000}"/>
    <cellStyle name="Normal 72 2 2 4 2" xfId="4400" xr:uid="{00000000-0005-0000-0000-000030110000}"/>
    <cellStyle name="Normal 72 2 2 4 2 2" xfId="14473" xr:uid="{00000000-0005-0000-0000-000089380000}"/>
    <cellStyle name="Normal 72 2 2 4 2 2 3" xfId="29571" xr:uid="{00000000-0005-0000-0000-000083730000}"/>
    <cellStyle name="Normal 72 2 2 4 2 3" xfId="9453" xr:uid="{00000000-0005-0000-0000-0000ED240000}"/>
    <cellStyle name="Normal 72 2 2 4 2 3 3" xfId="24554" xr:uid="{00000000-0005-0000-0000-0000EA5F0000}"/>
    <cellStyle name="Normal 72 2 2 4 2 5" xfId="19541" xr:uid="{00000000-0005-0000-0000-0000554C0000}"/>
    <cellStyle name="Normal 72 2 2 4 3" xfId="6092" xr:uid="{00000000-0005-0000-0000-0000CC170000}"/>
    <cellStyle name="Normal 72 2 2 4 3 2" xfId="16144" xr:uid="{00000000-0005-0000-0000-0000103F0000}"/>
    <cellStyle name="Normal 72 2 2 4 3 3" xfId="11124" xr:uid="{00000000-0005-0000-0000-0000742B0000}"/>
    <cellStyle name="Normal 72 2 2 4 3 3 3" xfId="26225" xr:uid="{00000000-0005-0000-0000-000071660000}"/>
    <cellStyle name="Normal 72 2 2 4 3 5" xfId="21212" xr:uid="{00000000-0005-0000-0000-0000DC520000}"/>
    <cellStyle name="Normal 72 2 2 4 4" xfId="12802" xr:uid="{00000000-0005-0000-0000-000002320000}"/>
    <cellStyle name="Normal 72 2 2 4 4 3" xfId="27900" xr:uid="{00000000-0005-0000-0000-0000FC6C0000}"/>
    <cellStyle name="Normal 72 2 2 4 5" xfId="7781" xr:uid="{00000000-0005-0000-0000-0000651E0000}"/>
    <cellStyle name="Normal 72 2 2 4 5 3" xfId="22883" xr:uid="{00000000-0005-0000-0000-000063590000}"/>
    <cellStyle name="Normal 72 2 2 4 7" xfId="17870" xr:uid="{00000000-0005-0000-0000-0000CE450000}"/>
    <cellStyle name="Normal 72 2 2 5" xfId="3563" xr:uid="{00000000-0005-0000-0000-0000EB0D0000}"/>
    <cellStyle name="Normal 72 2 2 5 2" xfId="13637" xr:uid="{00000000-0005-0000-0000-000045350000}"/>
    <cellStyle name="Normal 72 2 2 5 2 3" xfId="28735" xr:uid="{00000000-0005-0000-0000-00003F700000}"/>
    <cellStyle name="Normal 72 2 2 5 3" xfId="8617" xr:uid="{00000000-0005-0000-0000-0000A9210000}"/>
    <cellStyle name="Normal 72 2 2 5 3 3" xfId="23718" xr:uid="{00000000-0005-0000-0000-0000A65C0000}"/>
    <cellStyle name="Normal 72 2 2 5 5" xfId="18705" xr:uid="{00000000-0005-0000-0000-000011490000}"/>
    <cellStyle name="Normal 72 2 2 6" xfId="5256" xr:uid="{00000000-0005-0000-0000-000088140000}"/>
    <cellStyle name="Normal 72 2 2 6 2" xfId="15308" xr:uid="{00000000-0005-0000-0000-0000CC3B0000}"/>
    <cellStyle name="Normal 72 2 2 6 2 3" xfId="30406" xr:uid="{00000000-0005-0000-0000-0000C6760000}"/>
    <cellStyle name="Normal 72 2 2 6 3" xfId="10288" xr:uid="{00000000-0005-0000-0000-000030280000}"/>
    <cellStyle name="Normal 72 2 2 6 3 3" xfId="25389" xr:uid="{00000000-0005-0000-0000-00002D630000}"/>
    <cellStyle name="Normal 72 2 2 6 5" xfId="20376" xr:uid="{00000000-0005-0000-0000-0000984F0000}"/>
    <cellStyle name="Normal 72 2 2 7" xfId="11966" xr:uid="{00000000-0005-0000-0000-0000BE2E0000}"/>
    <cellStyle name="Normal 72 2 2 7 3" xfId="27064" xr:uid="{00000000-0005-0000-0000-0000B8690000}"/>
    <cellStyle name="Normal 72 2 2 8" xfId="6945" xr:uid="{00000000-0005-0000-0000-0000211B0000}"/>
    <cellStyle name="Normal 72 2 2 8 3" xfId="22047" xr:uid="{00000000-0005-0000-0000-00001F560000}"/>
    <cellStyle name="Normal 72 2 3" xfId="1972" xr:uid="{00000000-0005-0000-0000-0000B4070000}"/>
    <cellStyle name="Normal 72 2 3 2" xfId="2393" xr:uid="{00000000-0005-0000-0000-000059090000}"/>
    <cellStyle name="Normal 72 2 3 2 2" xfId="3232" xr:uid="{00000000-0005-0000-0000-0000A00C0000}"/>
    <cellStyle name="Normal 72 2 3 2 2 2" xfId="4922" xr:uid="{00000000-0005-0000-0000-00003A130000}"/>
    <cellStyle name="Normal 72 2 3 2 2 2 2" xfId="14995" xr:uid="{00000000-0005-0000-0000-0000933A0000}"/>
    <cellStyle name="Normal 72 2 3 2 2 2 2 3" xfId="30093" xr:uid="{00000000-0005-0000-0000-00008D750000}"/>
    <cellStyle name="Normal 72 2 3 2 2 2 3" xfId="9975" xr:uid="{00000000-0005-0000-0000-0000F7260000}"/>
    <cellStyle name="Normal 72 2 3 2 2 2 3 3" xfId="25076" xr:uid="{00000000-0005-0000-0000-0000F4610000}"/>
    <cellStyle name="Normal 72 2 3 2 2 2 5" xfId="20063" xr:uid="{00000000-0005-0000-0000-00005F4E0000}"/>
    <cellStyle name="Normal 72 2 3 2 2 3" xfId="6614" xr:uid="{00000000-0005-0000-0000-0000D6190000}"/>
    <cellStyle name="Normal 72 2 3 2 2 3 2" xfId="16666" xr:uid="{00000000-0005-0000-0000-00001A410000}"/>
    <cellStyle name="Normal 72 2 3 2 2 3 3" xfId="11646" xr:uid="{00000000-0005-0000-0000-00007E2D0000}"/>
    <cellStyle name="Normal 72 2 3 2 2 3 3 3" xfId="26747" xr:uid="{00000000-0005-0000-0000-00007B680000}"/>
    <cellStyle name="Normal 72 2 3 2 2 3 5" xfId="21734" xr:uid="{00000000-0005-0000-0000-0000E6540000}"/>
    <cellStyle name="Normal 72 2 3 2 2 4" xfId="13324" xr:uid="{00000000-0005-0000-0000-00000C340000}"/>
    <cellStyle name="Normal 72 2 3 2 2 4 3" xfId="28422" xr:uid="{00000000-0005-0000-0000-0000066F0000}"/>
    <cellStyle name="Normal 72 2 3 2 2 5" xfId="8303" xr:uid="{00000000-0005-0000-0000-00006F200000}"/>
    <cellStyle name="Normal 72 2 3 2 2 5 3" xfId="23405" xr:uid="{00000000-0005-0000-0000-00006D5B0000}"/>
    <cellStyle name="Normal 72 2 3 2 2 7" xfId="18392" xr:uid="{00000000-0005-0000-0000-0000D8470000}"/>
    <cellStyle name="Normal 72 2 3 2 3" xfId="4085" xr:uid="{00000000-0005-0000-0000-0000F50F0000}"/>
    <cellStyle name="Normal 72 2 3 2 3 2" xfId="14159" xr:uid="{00000000-0005-0000-0000-00004F370000}"/>
    <cellStyle name="Normal 72 2 3 2 3 2 3" xfId="29257" xr:uid="{00000000-0005-0000-0000-000049720000}"/>
    <cellStyle name="Normal 72 2 3 2 3 3" xfId="9139" xr:uid="{00000000-0005-0000-0000-0000B3230000}"/>
    <cellStyle name="Normal 72 2 3 2 3 3 3" xfId="24240" xr:uid="{00000000-0005-0000-0000-0000B05E0000}"/>
    <cellStyle name="Normal 72 2 3 2 3 5" xfId="19227" xr:uid="{00000000-0005-0000-0000-00001B4B0000}"/>
    <cellStyle name="Normal 72 2 3 2 4" xfId="5778" xr:uid="{00000000-0005-0000-0000-000092160000}"/>
    <cellStyle name="Normal 72 2 3 2 4 2" xfId="15830" xr:uid="{00000000-0005-0000-0000-0000D63D0000}"/>
    <cellStyle name="Normal 72 2 3 2 4 2 3" xfId="30928" xr:uid="{00000000-0005-0000-0000-0000D0780000}"/>
    <cellStyle name="Normal 72 2 3 2 4 3" xfId="10810" xr:uid="{00000000-0005-0000-0000-00003A2A0000}"/>
    <cellStyle name="Normal 72 2 3 2 4 3 3" xfId="25911" xr:uid="{00000000-0005-0000-0000-000037650000}"/>
    <cellStyle name="Normal 72 2 3 2 4 5" xfId="20898" xr:uid="{00000000-0005-0000-0000-0000A2510000}"/>
    <cellStyle name="Normal 72 2 3 2 5" xfId="12488" xr:uid="{00000000-0005-0000-0000-0000C8300000}"/>
    <cellStyle name="Normal 72 2 3 2 5 3" xfId="27586" xr:uid="{00000000-0005-0000-0000-0000C26B0000}"/>
    <cellStyle name="Normal 72 2 3 2 6" xfId="7467" xr:uid="{00000000-0005-0000-0000-00002B1D0000}"/>
    <cellStyle name="Normal 72 2 3 2 6 3" xfId="22569" xr:uid="{00000000-0005-0000-0000-000029580000}"/>
    <cellStyle name="Normal 72 2 3 2 8" xfId="17556" xr:uid="{00000000-0005-0000-0000-000094440000}"/>
    <cellStyle name="Normal 72 2 3 3" xfId="2814" xr:uid="{00000000-0005-0000-0000-0000FE0A0000}"/>
    <cellStyle name="Normal 72 2 3 3 2" xfId="4504" xr:uid="{00000000-0005-0000-0000-000098110000}"/>
    <cellStyle name="Normal 72 2 3 3 2 2" xfId="14577" xr:uid="{00000000-0005-0000-0000-0000F1380000}"/>
    <cellStyle name="Normal 72 2 3 3 2 2 3" xfId="29675" xr:uid="{00000000-0005-0000-0000-0000EB730000}"/>
    <cellStyle name="Normal 72 2 3 3 2 3" xfId="9557" xr:uid="{00000000-0005-0000-0000-000055250000}"/>
    <cellStyle name="Normal 72 2 3 3 2 3 3" xfId="24658" xr:uid="{00000000-0005-0000-0000-000052600000}"/>
    <cellStyle name="Normal 72 2 3 3 2 5" xfId="19645" xr:uid="{00000000-0005-0000-0000-0000BD4C0000}"/>
    <cellStyle name="Normal 72 2 3 3 3" xfId="6196" xr:uid="{00000000-0005-0000-0000-000034180000}"/>
    <cellStyle name="Normal 72 2 3 3 3 2" xfId="16248" xr:uid="{00000000-0005-0000-0000-0000783F0000}"/>
    <cellStyle name="Normal 72 2 3 3 3 3" xfId="11228" xr:uid="{00000000-0005-0000-0000-0000DC2B0000}"/>
    <cellStyle name="Normal 72 2 3 3 3 3 3" xfId="26329" xr:uid="{00000000-0005-0000-0000-0000D9660000}"/>
    <cellStyle name="Normal 72 2 3 3 3 5" xfId="21316" xr:uid="{00000000-0005-0000-0000-000044530000}"/>
    <cellStyle name="Normal 72 2 3 3 4" xfId="12906" xr:uid="{00000000-0005-0000-0000-00006A320000}"/>
    <cellStyle name="Normal 72 2 3 3 4 3" xfId="28004" xr:uid="{00000000-0005-0000-0000-0000646D0000}"/>
    <cellStyle name="Normal 72 2 3 3 5" xfId="7885" xr:uid="{00000000-0005-0000-0000-0000CD1E0000}"/>
    <cellStyle name="Normal 72 2 3 3 5 3" xfId="22987" xr:uid="{00000000-0005-0000-0000-0000CB590000}"/>
    <cellStyle name="Normal 72 2 3 3 7" xfId="17974" xr:uid="{00000000-0005-0000-0000-000036460000}"/>
    <cellStyle name="Normal 72 2 3 4" xfId="3667" xr:uid="{00000000-0005-0000-0000-0000530E0000}"/>
    <cellStyle name="Normal 72 2 3 4 2" xfId="13741" xr:uid="{00000000-0005-0000-0000-0000AD350000}"/>
    <cellStyle name="Normal 72 2 3 4 2 3" xfId="28839" xr:uid="{00000000-0005-0000-0000-0000A7700000}"/>
    <cellStyle name="Normal 72 2 3 4 3" xfId="8721" xr:uid="{00000000-0005-0000-0000-000011220000}"/>
    <cellStyle name="Normal 72 2 3 4 3 3" xfId="23822" xr:uid="{00000000-0005-0000-0000-00000E5D0000}"/>
    <cellStyle name="Normal 72 2 3 4 5" xfId="18809" xr:uid="{00000000-0005-0000-0000-000079490000}"/>
    <cellStyle name="Normal 72 2 3 5" xfId="5360" xr:uid="{00000000-0005-0000-0000-0000F0140000}"/>
    <cellStyle name="Normal 72 2 3 5 2" xfId="15412" xr:uid="{00000000-0005-0000-0000-0000343C0000}"/>
    <cellStyle name="Normal 72 2 3 5 2 3" xfId="30510" xr:uid="{00000000-0005-0000-0000-00002E770000}"/>
    <cellStyle name="Normal 72 2 3 5 3" xfId="10392" xr:uid="{00000000-0005-0000-0000-000098280000}"/>
    <cellStyle name="Normal 72 2 3 5 3 3" xfId="25493" xr:uid="{00000000-0005-0000-0000-000095630000}"/>
    <cellStyle name="Normal 72 2 3 5 5" xfId="20480" xr:uid="{00000000-0005-0000-0000-000000500000}"/>
    <cellStyle name="Normal 72 2 3 6" xfId="12070" xr:uid="{00000000-0005-0000-0000-0000262F0000}"/>
    <cellStyle name="Normal 72 2 3 6 3" xfId="27168" xr:uid="{00000000-0005-0000-0000-0000206A0000}"/>
    <cellStyle name="Normal 72 2 3 7" xfId="7049" xr:uid="{00000000-0005-0000-0000-0000891B0000}"/>
    <cellStyle name="Normal 72 2 3 7 3" xfId="22151" xr:uid="{00000000-0005-0000-0000-000087560000}"/>
    <cellStyle name="Normal 72 2 3 9" xfId="17138" xr:uid="{00000000-0005-0000-0000-0000F2420000}"/>
    <cellStyle name="Normal 72 2 4" xfId="2185" xr:uid="{00000000-0005-0000-0000-000089080000}"/>
    <cellStyle name="Normal 72 2 4 2" xfId="3024" xr:uid="{00000000-0005-0000-0000-0000D00B0000}"/>
    <cellStyle name="Normal 72 2 4 2 2" xfId="4714" xr:uid="{00000000-0005-0000-0000-00006A120000}"/>
    <cellStyle name="Normal 72 2 4 2 2 2" xfId="14787" xr:uid="{00000000-0005-0000-0000-0000C3390000}"/>
    <cellStyle name="Normal 72 2 4 2 2 2 3" xfId="29885" xr:uid="{00000000-0005-0000-0000-0000BD740000}"/>
    <cellStyle name="Normal 72 2 4 2 2 3" xfId="9767" xr:uid="{00000000-0005-0000-0000-000027260000}"/>
    <cellStyle name="Normal 72 2 4 2 2 3 3" xfId="24868" xr:uid="{00000000-0005-0000-0000-000024610000}"/>
    <cellStyle name="Normal 72 2 4 2 2 5" xfId="19855" xr:uid="{00000000-0005-0000-0000-00008F4D0000}"/>
    <cellStyle name="Normal 72 2 4 2 3" xfId="6406" xr:uid="{00000000-0005-0000-0000-000006190000}"/>
    <cellStyle name="Normal 72 2 4 2 3 2" xfId="16458" xr:uid="{00000000-0005-0000-0000-00004A400000}"/>
    <cellStyle name="Normal 72 2 4 2 3 3" xfId="11438" xr:uid="{00000000-0005-0000-0000-0000AE2C0000}"/>
    <cellStyle name="Normal 72 2 4 2 3 3 3" xfId="26539" xr:uid="{00000000-0005-0000-0000-0000AB670000}"/>
    <cellStyle name="Normal 72 2 4 2 3 5" xfId="21526" xr:uid="{00000000-0005-0000-0000-000016540000}"/>
    <cellStyle name="Normal 72 2 4 2 4" xfId="13116" xr:uid="{00000000-0005-0000-0000-00003C330000}"/>
    <cellStyle name="Normal 72 2 4 2 4 3" xfId="28214" xr:uid="{00000000-0005-0000-0000-0000366E0000}"/>
    <cellStyle name="Normal 72 2 4 2 5" xfId="8095" xr:uid="{00000000-0005-0000-0000-00009F1F0000}"/>
    <cellStyle name="Normal 72 2 4 2 5 3" xfId="23197" xr:uid="{00000000-0005-0000-0000-00009D5A0000}"/>
    <cellStyle name="Normal 72 2 4 2 7" xfId="18184" xr:uid="{00000000-0005-0000-0000-000008470000}"/>
    <cellStyle name="Normal 72 2 4 3" xfId="3877" xr:uid="{00000000-0005-0000-0000-0000250F0000}"/>
    <cellStyle name="Normal 72 2 4 3 2" xfId="13951" xr:uid="{00000000-0005-0000-0000-00007F360000}"/>
    <cellStyle name="Normal 72 2 4 3 2 3" xfId="29049" xr:uid="{00000000-0005-0000-0000-000079710000}"/>
    <cellStyle name="Normal 72 2 4 3 3" xfId="8931" xr:uid="{00000000-0005-0000-0000-0000E3220000}"/>
    <cellStyle name="Normal 72 2 4 3 3 3" xfId="24032" xr:uid="{00000000-0005-0000-0000-0000E05D0000}"/>
    <cellStyle name="Normal 72 2 4 3 5" xfId="19019" xr:uid="{00000000-0005-0000-0000-00004B4A0000}"/>
    <cellStyle name="Normal 72 2 4 4" xfId="5570" xr:uid="{00000000-0005-0000-0000-0000C2150000}"/>
    <cellStyle name="Normal 72 2 4 4 2" xfId="15622" xr:uid="{00000000-0005-0000-0000-0000063D0000}"/>
    <cellStyle name="Normal 72 2 4 4 2 3" xfId="30720" xr:uid="{00000000-0005-0000-0000-000000780000}"/>
    <cellStyle name="Normal 72 2 4 4 3" xfId="10602" xr:uid="{00000000-0005-0000-0000-00006A290000}"/>
    <cellStyle name="Normal 72 2 4 4 3 3" xfId="25703" xr:uid="{00000000-0005-0000-0000-000067640000}"/>
    <cellStyle name="Normal 72 2 4 4 5" xfId="20690" xr:uid="{00000000-0005-0000-0000-0000D2500000}"/>
    <cellStyle name="Normal 72 2 4 5" xfId="12280" xr:uid="{00000000-0005-0000-0000-0000F82F0000}"/>
    <cellStyle name="Normal 72 2 4 5 3" xfId="27378" xr:uid="{00000000-0005-0000-0000-0000F26A0000}"/>
    <cellStyle name="Normal 72 2 4 6" xfId="7259" xr:uid="{00000000-0005-0000-0000-00005B1C0000}"/>
    <cellStyle name="Normal 72 2 4 6 3" xfId="22361" xr:uid="{00000000-0005-0000-0000-000059570000}"/>
    <cellStyle name="Normal 72 2 4 8" xfId="17348" xr:uid="{00000000-0005-0000-0000-0000C4430000}"/>
    <cellStyle name="Normal 72 2 5" xfId="2606" xr:uid="{00000000-0005-0000-0000-00002E0A0000}"/>
    <cellStyle name="Normal 72 2 5 2" xfId="4296" xr:uid="{00000000-0005-0000-0000-0000C8100000}"/>
    <cellStyle name="Normal 72 2 5 2 2" xfId="14369" xr:uid="{00000000-0005-0000-0000-000021380000}"/>
    <cellStyle name="Normal 72 2 5 2 2 3" xfId="29467" xr:uid="{00000000-0005-0000-0000-00001B730000}"/>
    <cellStyle name="Normal 72 2 5 2 3" xfId="9349" xr:uid="{00000000-0005-0000-0000-000085240000}"/>
    <cellStyle name="Normal 72 2 5 2 3 3" xfId="24450" xr:uid="{00000000-0005-0000-0000-0000825F0000}"/>
    <cellStyle name="Normal 72 2 5 2 5" xfId="19437" xr:uid="{00000000-0005-0000-0000-0000ED4B0000}"/>
    <cellStyle name="Normal 72 2 5 3" xfId="5988" xr:uid="{00000000-0005-0000-0000-000064170000}"/>
    <cellStyle name="Normal 72 2 5 3 2" xfId="16040" xr:uid="{00000000-0005-0000-0000-0000A83E0000}"/>
    <cellStyle name="Normal 72 2 5 3 3" xfId="11020" xr:uid="{00000000-0005-0000-0000-00000C2B0000}"/>
    <cellStyle name="Normal 72 2 5 3 3 3" xfId="26121" xr:uid="{00000000-0005-0000-0000-000009660000}"/>
    <cellStyle name="Normal 72 2 5 3 5" xfId="21108" xr:uid="{00000000-0005-0000-0000-000074520000}"/>
    <cellStyle name="Normal 72 2 5 4" xfId="12698" xr:uid="{00000000-0005-0000-0000-00009A310000}"/>
    <cellStyle name="Normal 72 2 5 4 3" xfId="27796" xr:uid="{00000000-0005-0000-0000-0000946C0000}"/>
    <cellStyle name="Normal 72 2 5 5" xfId="7677" xr:uid="{00000000-0005-0000-0000-0000FD1D0000}"/>
    <cellStyle name="Normal 72 2 5 5 3" xfId="22779" xr:uid="{00000000-0005-0000-0000-0000FB580000}"/>
    <cellStyle name="Normal 72 2 5 7" xfId="17766" xr:uid="{00000000-0005-0000-0000-000066450000}"/>
    <cellStyle name="Normal 72 2 6" xfId="3459" xr:uid="{00000000-0005-0000-0000-0000830D0000}"/>
    <cellStyle name="Normal 72 2 6 2" xfId="13533" xr:uid="{00000000-0005-0000-0000-0000DD340000}"/>
    <cellStyle name="Normal 72 2 6 2 3" xfId="28631" xr:uid="{00000000-0005-0000-0000-0000D76F0000}"/>
    <cellStyle name="Normal 72 2 6 3" xfId="8513" xr:uid="{00000000-0005-0000-0000-000041210000}"/>
    <cellStyle name="Normal 72 2 6 3 3" xfId="23614" xr:uid="{00000000-0005-0000-0000-00003E5C0000}"/>
    <cellStyle name="Normal 72 2 6 5" xfId="18601" xr:uid="{00000000-0005-0000-0000-0000A9480000}"/>
    <cellStyle name="Normal 72 2 7" xfId="5152" xr:uid="{00000000-0005-0000-0000-000020140000}"/>
    <cellStyle name="Normal 72 2 7 2" xfId="15204" xr:uid="{00000000-0005-0000-0000-0000643B0000}"/>
    <cellStyle name="Normal 72 2 7 2 3" xfId="30302" xr:uid="{00000000-0005-0000-0000-00005E760000}"/>
    <cellStyle name="Normal 72 2 7 3" xfId="10184" xr:uid="{00000000-0005-0000-0000-0000C8270000}"/>
    <cellStyle name="Normal 72 2 7 3 3" xfId="25285" xr:uid="{00000000-0005-0000-0000-0000C5620000}"/>
    <cellStyle name="Normal 72 2 7 5" xfId="20272" xr:uid="{00000000-0005-0000-0000-0000304F0000}"/>
    <cellStyle name="Normal 72 2 8" xfId="11862" xr:uid="{00000000-0005-0000-0000-0000562E0000}"/>
    <cellStyle name="Normal 72 2 8 3" xfId="26960" xr:uid="{00000000-0005-0000-0000-000050690000}"/>
    <cellStyle name="Normal 72 2 9" xfId="6841" xr:uid="{00000000-0005-0000-0000-0000B91A0000}"/>
    <cellStyle name="Normal 72 2 9 3" xfId="21943" xr:uid="{00000000-0005-0000-0000-0000B7550000}"/>
    <cellStyle name="Normal 72 3" xfId="1805" xr:uid="{00000000-0005-0000-0000-00000D070000}"/>
    <cellStyle name="Normal 72 3 10" xfId="16982" xr:uid="{00000000-0005-0000-0000-000056420000}"/>
    <cellStyle name="Normal 72 3 2" xfId="2024" xr:uid="{00000000-0005-0000-0000-0000E8070000}"/>
    <cellStyle name="Normal 72 3 2 2" xfId="2445" xr:uid="{00000000-0005-0000-0000-00008D090000}"/>
    <cellStyle name="Normal 72 3 2 2 2" xfId="3284" xr:uid="{00000000-0005-0000-0000-0000D40C0000}"/>
    <cellStyle name="Normal 72 3 2 2 2 2" xfId="4974" xr:uid="{00000000-0005-0000-0000-00006E130000}"/>
    <cellStyle name="Normal 72 3 2 2 2 2 2" xfId="15047" xr:uid="{00000000-0005-0000-0000-0000C73A0000}"/>
    <cellStyle name="Normal 72 3 2 2 2 2 2 3" xfId="30145" xr:uid="{00000000-0005-0000-0000-0000C1750000}"/>
    <cellStyle name="Normal 72 3 2 2 2 2 3" xfId="10027" xr:uid="{00000000-0005-0000-0000-00002B270000}"/>
    <cellStyle name="Normal 72 3 2 2 2 2 3 3" xfId="25128" xr:uid="{00000000-0005-0000-0000-000028620000}"/>
    <cellStyle name="Normal 72 3 2 2 2 2 5" xfId="20115" xr:uid="{00000000-0005-0000-0000-0000934E0000}"/>
    <cellStyle name="Normal 72 3 2 2 2 3" xfId="6666" xr:uid="{00000000-0005-0000-0000-00000A1A0000}"/>
    <cellStyle name="Normal 72 3 2 2 2 3 2" xfId="16718" xr:uid="{00000000-0005-0000-0000-00004E410000}"/>
    <cellStyle name="Normal 72 3 2 2 2 3 3" xfId="11698" xr:uid="{00000000-0005-0000-0000-0000B22D0000}"/>
    <cellStyle name="Normal 72 3 2 2 2 3 3 3" xfId="26799" xr:uid="{00000000-0005-0000-0000-0000AF680000}"/>
    <cellStyle name="Normal 72 3 2 2 2 3 5" xfId="21786" xr:uid="{00000000-0005-0000-0000-00001A550000}"/>
    <cellStyle name="Normal 72 3 2 2 2 4" xfId="13376" xr:uid="{00000000-0005-0000-0000-000040340000}"/>
    <cellStyle name="Normal 72 3 2 2 2 4 3" xfId="28474" xr:uid="{00000000-0005-0000-0000-00003A6F0000}"/>
    <cellStyle name="Normal 72 3 2 2 2 5" xfId="8355" xr:uid="{00000000-0005-0000-0000-0000A3200000}"/>
    <cellStyle name="Normal 72 3 2 2 2 5 3" xfId="23457" xr:uid="{00000000-0005-0000-0000-0000A15B0000}"/>
    <cellStyle name="Normal 72 3 2 2 2 7" xfId="18444" xr:uid="{00000000-0005-0000-0000-00000C480000}"/>
    <cellStyle name="Normal 72 3 2 2 3" xfId="4137" xr:uid="{00000000-0005-0000-0000-000029100000}"/>
    <cellStyle name="Normal 72 3 2 2 3 2" xfId="14211" xr:uid="{00000000-0005-0000-0000-000083370000}"/>
    <cellStyle name="Normal 72 3 2 2 3 2 3" xfId="29309" xr:uid="{00000000-0005-0000-0000-00007D720000}"/>
    <cellStyle name="Normal 72 3 2 2 3 3" xfId="9191" xr:uid="{00000000-0005-0000-0000-0000E7230000}"/>
    <cellStyle name="Normal 72 3 2 2 3 3 3" xfId="24292" xr:uid="{00000000-0005-0000-0000-0000E45E0000}"/>
    <cellStyle name="Normal 72 3 2 2 3 5" xfId="19279" xr:uid="{00000000-0005-0000-0000-00004F4B0000}"/>
    <cellStyle name="Normal 72 3 2 2 4" xfId="5830" xr:uid="{00000000-0005-0000-0000-0000C6160000}"/>
    <cellStyle name="Normal 72 3 2 2 4 2" xfId="15882" xr:uid="{00000000-0005-0000-0000-00000A3E0000}"/>
    <cellStyle name="Normal 72 3 2 2 4 3" xfId="10862" xr:uid="{00000000-0005-0000-0000-00006E2A0000}"/>
    <cellStyle name="Normal 72 3 2 2 4 3 3" xfId="25963" xr:uid="{00000000-0005-0000-0000-00006B650000}"/>
    <cellStyle name="Normal 72 3 2 2 4 5" xfId="20950" xr:uid="{00000000-0005-0000-0000-0000D6510000}"/>
    <cellStyle name="Normal 72 3 2 2 5" xfId="12540" xr:uid="{00000000-0005-0000-0000-0000FC300000}"/>
    <cellStyle name="Normal 72 3 2 2 5 3" xfId="27638" xr:uid="{00000000-0005-0000-0000-0000F66B0000}"/>
    <cellStyle name="Normal 72 3 2 2 6" xfId="7519" xr:uid="{00000000-0005-0000-0000-00005F1D0000}"/>
    <cellStyle name="Normal 72 3 2 2 6 3" xfId="22621" xr:uid="{00000000-0005-0000-0000-00005D580000}"/>
    <cellStyle name="Normal 72 3 2 2 8" xfId="17608" xr:uid="{00000000-0005-0000-0000-0000C8440000}"/>
    <cellStyle name="Normal 72 3 2 3" xfId="2866" xr:uid="{00000000-0005-0000-0000-0000320B0000}"/>
    <cellStyle name="Normal 72 3 2 3 2" xfId="4556" xr:uid="{00000000-0005-0000-0000-0000CC110000}"/>
    <cellStyle name="Normal 72 3 2 3 2 2" xfId="14629" xr:uid="{00000000-0005-0000-0000-000025390000}"/>
    <cellStyle name="Normal 72 3 2 3 2 2 3" xfId="29727" xr:uid="{00000000-0005-0000-0000-00001F740000}"/>
    <cellStyle name="Normal 72 3 2 3 2 3" xfId="9609" xr:uid="{00000000-0005-0000-0000-000089250000}"/>
    <cellStyle name="Normal 72 3 2 3 2 3 3" xfId="24710" xr:uid="{00000000-0005-0000-0000-000086600000}"/>
    <cellStyle name="Normal 72 3 2 3 2 5" xfId="19697" xr:uid="{00000000-0005-0000-0000-0000F14C0000}"/>
    <cellStyle name="Normal 72 3 2 3 3" xfId="6248" xr:uid="{00000000-0005-0000-0000-000068180000}"/>
    <cellStyle name="Normal 72 3 2 3 3 2" xfId="16300" xr:uid="{00000000-0005-0000-0000-0000AC3F0000}"/>
    <cellStyle name="Normal 72 3 2 3 3 3" xfId="11280" xr:uid="{00000000-0005-0000-0000-0000102C0000}"/>
    <cellStyle name="Normal 72 3 2 3 3 3 3" xfId="26381" xr:uid="{00000000-0005-0000-0000-00000D670000}"/>
    <cellStyle name="Normal 72 3 2 3 3 5" xfId="21368" xr:uid="{00000000-0005-0000-0000-000078530000}"/>
    <cellStyle name="Normal 72 3 2 3 4" xfId="12958" xr:uid="{00000000-0005-0000-0000-00009E320000}"/>
    <cellStyle name="Normal 72 3 2 3 4 3" xfId="28056" xr:uid="{00000000-0005-0000-0000-0000986D0000}"/>
    <cellStyle name="Normal 72 3 2 3 5" xfId="7937" xr:uid="{00000000-0005-0000-0000-0000011F0000}"/>
    <cellStyle name="Normal 72 3 2 3 5 3" xfId="23039" xr:uid="{00000000-0005-0000-0000-0000FF590000}"/>
    <cellStyle name="Normal 72 3 2 3 7" xfId="18026" xr:uid="{00000000-0005-0000-0000-00006A460000}"/>
    <cellStyle name="Normal 72 3 2 4" xfId="3719" xr:uid="{00000000-0005-0000-0000-0000870E0000}"/>
    <cellStyle name="Normal 72 3 2 4 2" xfId="13793" xr:uid="{00000000-0005-0000-0000-0000E1350000}"/>
    <cellStyle name="Normal 72 3 2 4 2 3" xfId="28891" xr:uid="{00000000-0005-0000-0000-0000DB700000}"/>
    <cellStyle name="Normal 72 3 2 4 3" xfId="8773" xr:uid="{00000000-0005-0000-0000-000045220000}"/>
    <cellStyle name="Normal 72 3 2 4 3 3" xfId="23874" xr:uid="{00000000-0005-0000-0000-0000425D0000}"/>
    <cellStyle name="Normal 72 3 2 4 5" xfId="18861" xr:uid="{00000000-0005-0000-0000-0000AD490000}"/>
    <cellStyle name="Normal 72 3 2 5" xfId="5412" xr:uid="{00000000-0005-0000-0000-000024150000}"/>
    <cellStyle name="Normal 72 3 2 5 2" xfId="15464" xr:uid="{00000000-0005-0000-0000-0000683C0000}"/>
    <cellStyle name="Normal 72 3 2 5 2 3" xfId="30562" xr:uid="{00000000-0005-0000-0000-000062770000}"/>
    <cellStyle name="Normal 72 3 2 5 3" xfId="10444" xr:uid="{00000000-0005-0000-0000-0000CC280000}"/>
    <cellStyle name="Normal 72 3 2 5 3 3" xfId="25545" xr:uid="{00000000-0005-0000-0000-0000C9630000}"/>
    <cellStyle name="Normal 72 3 2 5 5" xfId="20532" xr:uid="{00000000-0005-0000-0000-000034500000}"/>
    <cellStyle name="Normal 72 3 2 6" xfId="12122" xr:uid="{00000000-0005-0000-0000-00005A2F0000}"/>
    <cellStyle name="Normal 72 3 2 6 3" xfId="27220" xr:uid="{00000000-0005-0000-0000-0000546A0000}"/>
    <cellStyle name="Normal 72 3 2 7" xfId="7101" xr:uid="{00000000-0005-0000-0000-0000BD1B0000}"/>
    <cellStyle name="Normal 72 3 2 7 3" xfId="22203" xr:uid="{00000000-0005-0000-0000-0000BB560000}"/>
    <cellStyle name="Normal 72 3 2 9" xfId="17190" xr:uid="{00000000-0005-0000-0000-000026430000}"/>
    <cellStyle name="Normal 72 3 3" xfId="2237" xr:uid="{00000000-0005-0000-0000-0000BD080000}"/>
    <cellStyle name="Normal 72 3 3 2" xfId="3076" xr:uid="{00000000-0005-0000-0000-0000040C0000}"/>
    <cellStyle name="Normal 72 3 3 2 2" xfId="4766" xr:uid="{00000000-0005-0000-0000-00009E120000}"/>
    <cellStyle name="Normal 72 3 3 2 2 2" xfId="14839" xr:uid="{00000000-0005-0000-0000-0000F7390000}"/>
    <cellStyle name="Normal 72 3 3 2 2 2 3" xfId="29937" xr:uid="{00000000-0005-0000-0000-0000F1740000}"/>
    <cellStyle name="Normal 72 3 3 2 2 3" xfId="9819" xr:uid="{00000000-0005-0000-0000-00005B260000}"/>
    <cellStyle name="Normal 72 3 3 2 2 3 3" xfId="24920" xr:uid="{00000000-0005-0000-0000-000058610000}"/>
    <cellStyle name="Normal 72 3 3 2 2 5" xfId="19907" xr:uid="{00000000-0005-0000-0000-0000C34D0000}"/>
    <cellStyle name="Normal 72 3 3 2 3" xfId="6458" xr:uid="{00000000-0005-0000-0000-00003A190000}"/>
    <cellStyle name="Normal 72 3 3 2 3 2" xfId="16510" xr:uid="{00000000-0005-0000-0000-00007E400000}"/>
    <cellStyle name="Normal 72 3 3 2 3 3" xfId="11490" xr:uid="{00000000-0005-0000-0000-0000E22C0000}"/>
    <cellStyle name="Normal 72 3 3 2 3 3 3" xfId="26591" xr:uid="{00000000-0005-0000-0000-0000DF670000}"/>
    <cellStyle name="Normal 72 3 3 2 3 5" xfId="21578" xr:uid="{00000000-0005-0000-0000-00004A540000}"/>
    <cellStyle name="Normal 72 3 3 2 4" xfId="13168" xr:uid="{00000000-0005-0000-0000-000070330000}"/>
    <cellStyle name="Normal 72 3 3 2 4 3" xfId="28266" xr:uid="{00000000-0005-0000-0000-00006A6E0000}"/>
    <cellStyle name="Normal 72 3 3 2 5" xfId="8147" xr:uid="{00000000-0005-0000-0000-0000D31F0000}"/>
    <cellStyle name="Normal 72 3 3 2 5 3" xfId="23249" xr:uid="{00000000-0005-0000-0000-0000D15A0000}"/>
    <cellStyle name="Normal 72 3 3 2 7" xfId="18236" xr:uid="{00000000-0005-0000-0000-00003C470000}"/>
    <cellStyle name="Normal 72 3 3 3" xfId="3929" xr:uid="{00000000-0005-0000-0000-0000590F0000}"/>
    <cellStyle name="Normal 72 3 3 3 2" xfId="14003" xr:uid="{00000000-0005-0000-0000-0000B3360000}"/>
    <cellStyle name="Normal 72 3 3 3 2 3" xfId="29101" xr:uid="{00000000-0005-0000-0000-0000AD710000}"/>
    <cellStyle name="Normal 72 3 3 3 3" xfId="8983" xr:uid="{00000000-0005-0000-0000-000017230000}"/>
    <cellStyle name="Normal 72 3 3 3 3 3" xfId="24084" xr:uid="{00000000-0005-0000-0000-0000145E0000}"/>
    <cellStyle name="Normal 72 3 3 3 5" xfId="19071" xr:uid="{00000000-0005-0000-0000-00007F4A0000}"/>
    <cellStyle name="Normal 72 3 3 4" xfId="5622" xr:uid="{00000000-0005-0000-0000-0000F6150000}"/>
    <cellStyle name="Normal 72 3 3 4 2" xfId="15674" xr:uid="{00000000-0005-0000-0000-00003A3D0000}"/>
    <cellStyle name="Normal 72 3 3 4 2 3" xfId="30772" xr:uid="{00000000-0005-0000-0000-000034780000}"/>
    <cellStyle name="Normal 72 3 3 4 3" xfId="10654" xr:uid="{00000000-0005-0000-0000-00009E290000}"/>
    <cellStyle name="Normal 72 3 3 4 3 3" xfId="25755" xr:uid="{00000000-0005-0000-0000-00009B640000}"/>
    <cellStyle name="Normal 72 3 3 4 5" xfId="20742" xr:uid="{00000000-0005-0000-0000-000006510000}"/>
    <cellStyle name="Normal 72 3 3 5" xfId="12332" xr:uid="{00000000-0005-0000-0000-00002C300000}"/>
    <cellStyle name="Normal 72 3 3 5 3" xfId="27430" xr:uid="{00000000-0005-0000-0000-0000266B0000}"/>
    <cellStyle name="Normal 72 3 3 6" xfId="7311" xr:uid="{00000000-0005-0000-0000-00008F1C0000}"/>
    <cellStyle name="Normal 72 3 3 6 3" xfId="22413" xr:uid="{00000000-0005-0000-0000-00008D570000}"/>
    <cellStyle name="Normal 72 3 3 8" xfId="17400" xr:uid="{00000000-0005-0000-0000-0000F8430000}"/>
    <cellStyle name="Normal 72 3 4" xfId="2658" xr:uid="{00000000-0005-0000-0000-0000620A0000}"/>
    <cellStyle name="Normal 72 3 4 2" xfId="4348" xr:uid="{00000000-0005-0000-0000-0000FC100000}"/>
    <cellStyle name="Normal 72 3 4 2 2" xfId="14421" xr:uid="{00000000-0005-0000-0000-000055380000}"/>
    <cellStyle name="Normal 72 3 4 2 2 3" xfId="29519" xr:uid="{00000000-0005-0000-0000-00004F730000}"/>
    <cellStyle name="Normal 72 3 4 2 3" xfId="9401" xr:uid="{00000000-0005-0000-0000-0000B9240000}"/>
    <cellStyle name="Normal 72 3 4 2 3 3" xfId="24502" xr:uid="{00000000-0005-0000-0000-0000B65F0000}"/>
    <cellStyle name="Normal 72 3 4 2 5" xfId="19489" xr:uid="{00000000-0005-0000-0000-0000214C0000}"/>
    <cellStyle name="Normal 72 3 4 3" xfId="6040" xr:uid="{00000000-0005-0000-0000-000098170000}"/>
    <cellStyle name="Normal 72 3 4 3 2" xfId="16092" xr:uid="{00000000-0005-0000-0000-0000DC3E0000}"/>
    <cellStyle name="Normal 72 3 4 3 3" xfId="11072" xr:uid="{00000000-0005-0000-0000-0000402B0000}"/>
    <cellStyle name="Normal 72 3 4 3 3 3" xfId="26173" xr:uid="{00000000-0005-0000-0000-00003D660000}"/>
    <cellStyle name="Normal 72 3 4 3 5" xfId="21160" xr:uid="{00000000-0005-0000-0000-0000A8520000}"/>
    <cellStyle name="Normal 72 3 4 4" xfId="12750" xr:uid="{00000000-0005-0000-0000-0000CE310000}"/>
    <cellStyle name="Normal 72 3 4 4 3" xfId="27848" xr:uid="{00000000-0005-0000-0000-0000C86C0000}"/>
    <cellStyle name="Normal 72 3 4 5" xfId="7729" xr:uid="{00000000-0005-0000-0000-0000311E0000}"/>
    <cellStyle name="Normal 72 3 4 5 3" xfId="22831" xr:uid="{00000000-0005-0000-0000-00002F590000}"/>
    <cellStyle name="Normal 72 3 4 7" xfId="17818" xr:uid="{00000000-0005-0000-0000-00009A450000}"/>
    <cellStyle name="Normal 72 3 5" xfId="3511" xr:uid="{00000000-0005-0000-0000-0000B70D0000}"/>
    <cellStyle name="Normal 72 3 5 2" xfId="13585" xr:uid="{00000000-0005-0000-0000-000011350000}"/>
    <cellStyle name="Normal 72 3 5 2 3" xfId="28683" xr:uid="{00000000-0005-0000-0000-00000B700000}"/>
    <cellStyle name="Normal 72 3 5 3" xfId="8565" xr:uid="{00000000-0005-0000-0000-000075210000}"/>
    <cellStyle name="Normal 72 3 5 3 3" xfId="23666" xr:uid="{00000000-0005-0000-0000-0000725C0000}"/>
    <cellStyle name="Normal 72 3 5 5" xfId="18653" xr:uid="{00000000-0005-0000-0000-0000DD480000}"/>
    <cellStyle name="Normal 72 3 6" xfId="5204" xr:uid="{00000000-0005-0000-0000-000054140000}"/>
    <cellStyle name="Normal 72 3 6 2" xfId="15256" xr:uid="{00000000-0005-0000-0000-0000983B0000}"/>
    <cellStyle name="Normal 72 3 6 2 3" xfId="30354" xr:uid="{00000000-0005-0000-0000-000092760000}"/>
    <cellStyle name="Normal 72 3 6 3" xfId="10236" xr:uid="{00000000-0005-0000-0000-0000FC270000}"/>
    <cellStyle name="Normal 72 3 6 3 3" xfId="25337" xr:uid="{00000000-0005-0000-0000-0000F9620000}"/>
    <cellStyle name="Normal 72 3 6 5" xfId="20324" xr:uid="{00000000-0005-0000-0000-0000644F0000}"/>
    <cellStyle name="Normal 72 3 7" xfId="11914" xr:uid="{00000000-0005-0000-0000-00008A2E0000}"/>
    <cellStyle name="Normal 72 3 7 3" xfId="27012" xr:uid="{00000000-0005-0000-0000-000084690000}"/>
    <cellStyle name="Normal 72 3 8" xfId="6893" xr:uid="{00000000-0005-0000-0000-0000ED1A0000}"/>
    <cellStyle name="Normal 72 3 8 3" xfId="21995" xr:uid="{00000000-0005-0000-0000-0000EB550000}"/>
    <cellStyle name="Normal 72 4" xfId="1918" xr:uid="{00000000-0005-0000-0000-00007E070000}"/>
    <cellStyle name="Normal 72 4 2" xfId="2341" xr:uid="{00000000-0005-0000-0000-000025090000}"/>
    <cellStyle name="Normal 72 4 2 2" xfId="3180" xr:uid="{00000000-0005-0000-0000-00006C0C0000}"/>
    <cellStyle name="Normal 72 4 2 2 2" xfId="4870" xr:uid="{00000000-0005-0000-0000-000006130000}"/>
    <cellStyle name="Normal 72 4 2 2 2 2" xfId="14943" xr:uid="{00000000-0005-0000-0000-00005F3A0000}"/>
    <cellStyle name="Normal 72 4 2 2 2 2 3" xfId="30041" xr:uid="{00000000-0005-0000-0000-000059750000}"/>
    <cellStyle name="Normal 72 4 2 2 2 3" xfId="9923" xr:uid="{00000000-0005-0000-0000-0000C3260000}"/>
    <cellStyle name="Normal 72 4 2 2 2 3 3" xfId="25024" xr:uid="{00000000-0005-0000-0000-0000C0610000}"/>
    <cellStyle name="Normal 72 4 2 2 2 5" xfId="20011" xr:uid="{00000000-0005-0000-0000-00002B4E0000}"/>
    <cellStyle name="Normal 72 4 2 2 3" xfId="6562" xr:uid="{00000000-0005-0000-0000-0000A2190000}"/>
    <cellStyle name="Normal 72 4 2 2 3 2" xfId="16614" xr:uid="{00000000-0005-0000-0000-0000E6400000}"/>
    <cellStyle name="Normal 72 4 2 2 3 3" xfId="11594" xr:uid="{00000000-0005-0000-0000-00004A2D0000}"/>
    <cellStyle name="Normal 72 4 2 2 3 3 3" xfId="26695" xr:uid="{00000000-0005-0000-0000-000047680000}"/>
    <cellStyle name="Normal 72 4 2 2 3 5" xfId="21682" xr:uid="{00000000-0005-0000-0000-0000B2540000}"/>
    <cellStyle name="Normal 72 4 2 2 4" xfId="13272" xr:uid="{00000000-0005-0000-0000-0000D8330000}"/>
    <cellStyle name="Normal 72 4 2 2 4 3" xfId="28370" xr:uid="{00000000-0005-0000-0000-0000D26E0000}"/>
    <cellStyle name="Normal 72 4 2 2 5" xfId="8251" xr:uid="{00000000-0005-0000-0000-00003B200000}"/>
    <cellStyle name="Normal 72 4 2 2 5 3" xfId="23353" xr:uid="{00000000-0005-0000-0000-0000395B0000}"/>
    <cellStyle name="Normal 72 4 2 2 7" xfId="18340" xr:uid="{00000000-0005-0000-0000-0000A4470000}"/>
    <cellStyle name="Normal 72 4 2 3" xfId="4033" xr:uid="{00000000-0005-0000-0000-0000C10F0000}"/>
    <cellStyle name="Normal 72 4 2 3 2" xfId="14107" xr:uid="{00000000-0005-0000-0000-00001B370000}"/>
    <cellStyle name="Normal 72 4 2 3 2 3" xfId="29205" xr:uid="{00000000-0005-0000-0000-000015720000}"/>
    <cellStyle name="Normal 72 4 2 3 3" xfId="9087" xr:uid="{00000000-0005-0000-0000-00007F230000}"/>
    <cellStyle name="Normal 72 4 2 3 3 3" xfId="24188" xr:uid="{00000000-0005-0000-0000-00007C5E0000}"/>
    <cellStyle name="Normal 72 4 2 3 5" xfId="19175" xr:uid="{00000000-0005-0000-0000-0000E74A0000}"/>
    <cellStyle name="Normal 72 4 2 4" xfId="5726" xr:uid="{00000000-0005-0000-0000-00005E160000}"/>
    <cellStyle name="Normal 72 4 2 4 2" xfId="15778" xr:uid="{00000000-0005-0000-0000-0000A23D0000}"/>
    <cellStyle name="Normal 72 4 2 4 2 3" xfId="30876" xr:uid="{00000000-0005-0000-0000-00009C780000}"/>
    <cellStyle name="Normal 72 4 2 4 3" xfId="10758" xr:uid="{00000000-0005-0000-0000-0000062A0000}"/>
    <cellStyle name="Normal 72 4 2 4 3 3" xfId="25859" xr:uid="{00000000-0005-0000-0000-000003650000}"/>
    <cellStyle name="Normal 72 4 2 4 5" xfId="20846" xr:uid="{00000000-0005-0000-0000-00006E510000}"/>
    <cellStyle name="Normal 72 4 2 5" xfId="12436" xr:uid="{00000000-0005-0000-0000-000094300000}"/>
    <cellStyle name="Normal 72 4 2 5 3" xfId="27534" xr:uid="{00000000-0005-0000-0000-00008E6B0000}"/>
    <cellStyle name="Normal 72 4 2 6" xfId="7415" xr:uid="{00000000-0005-0000-0000-0000F71C0000}"/>
    <cellStyle name="Normal 72 4 2 6 3" xfId="22517" xr:uid="{00000000-0005-0000-0000-0000F5570000}"/>
    <cellStyle name="Normal 72 4 2 8" xfId="17504" xr:uid="{00000000-0005-0000-0000-000060440000}"/>
    <cellStyle name="Normal 72 4 3" xfId="2762" xr:uid="{00000000-0005-0000-0000-0000CA0A0000}"/>
    <cellStyle name="Normal 72 4 3 2" xfId="4452" xr:uid="{00000000-0005-0000-0000-000064110000}"/>
    <cellStyle name="Normal 72 4 3 2 2" xfId="14525" xr:uid="{00000000-0005-0000-0000-0000BD380000}"/>
    <cellStyle name="Normal 72 4 3 2 2 3" xfId="29623" xr:uid="{00000000-0005-0000-0000-0000B7730000}"/>
    <cellStyle name="Normal 72 4 3 2 3" xfId="9505" xr:uid="{00000000-0005-0000-0000-000021250000}"/>
    <cellStyle name="Normal 72 4 3 2 3 3" xfId="24606" xr:uid="{00000000-0005-0000-0000-00001E600000}"/>
    <cellStyle name="Normal 72 4 3 2 5" xfId="19593" xr:uid="{00000000-0005-0000-0000-0000894C0000}"/>
    <cellStyle name="Normal 72 4 3 3" xfId="6144" xr:uid="{00000000-0005-0000-0000-000000180000}"/>
    <cellStyle name="Normal 72 4 3 3 2" xfId="16196" xr:uid="{00000000-0005-0000-0000-0000443F0000}"/>
    <cellStyle name="Normal 72 4 3 3 3" xfId="11176" xr:uid="{00000000-0005-0000-0000-0000A82B0000}"/>
    <cellStyle name="Normal 72 4 3 3 3 3" xfId="26277" xr:uid="{00000000-0005-0000-0000-0000A5660000}"/>
    <cellStyle name="Normal 72 4 3 3 5" xfId="21264" xr:uid="{00000000-0005-0000-0000-000010530000}"/>
    <cellStyle name="Normal 72 4 3 4" xfId="12854" xr:uid="{00000000-0005-0000-0000-000036320000}"/>
    <cellStyle name="Normal 72 4 3 4 3" xfId="27952" xr:uid="{00000000-0005-0000-0000-0000306D0000}"/>
    <cellStyle name="Normal 72 4 3 5" xfId="7833" xr:uid="{00000000-0005-0000-0000-0000991E0000}"/>
    <cellStyle name="Normal 72 4 3 5 3" xfId="22935" xr:uid="{00000000-0005-0000-0000-000097590000}"/>
    <cellStyle name="Normal 72 4 3 7" xfId="17922" xr:uid="{00000000-0005-0000-0000-000002460000}"/>
    <cellStyle name="Normal 72 4 4" xfId="3615" xr:uid="{00000000-0005-0000-0000-00001F0E0000}"/>
    <cellStyle name="Normal 72 4 4 2" xfId="13689" xr:uid="{00000000-0005-0000-0000-000079350000}"/>
    <cellStyle name="Normal 72 4 4 2 3" xfId="28787" xr:uid="{00000000-0005-0000-0000-000073700000}"/>
    <cellStyle name="Normal 72 4 4 3" xfId="8669" xr:uid="{00000000-0005-0000-0000-0000DD210000}"/>
    <cellStyle name="Normal 72 4 4 3 3" xfId="23770" xr:uid="{00000000-0005-0000-0000-0000DA5C0000}"/>
    <cellStyle name="Normal 72 4 4 5" xfId="18757" xr:uid="{00000000-0005-0000-0000-000045490000}"/>
    <cellStyle name="Normal 72 4 5" xfId="5308" xr:uid="{00000000-0005-0000-0000-0000BC140000}"/>
    <cellStyle name="Normal 72 4 5 2" xfId="15360" xr:uid="{00000000-0005-0000-0000-0000003C0000}"/>
    <cellStyle name="Normal 72 4 5 2 3" xfId="30458" xr:uid="{00000000-0005-0000-0000-0000FA760000}"/>
    <cellStyle name="Normal 72 4 5 3" xfId="10340" xr:uid="{00000000-0005-0000-0000-000064280000}"/>
    <cellStyle name="Normal 72 4 5 3 3" xfId="25441" xr:uid="{00000000-0005-0000-0000-000061630000}"/>
    <cellStyle name="Normal 72 4 5 5" xfId="20428" xr:uid="{00000000-0005-0000-0000-0000CC4F0000}"/>
    <cellStyle name="Normal 72 4 6" xfId="12018" xr:uid="{00000000-0005-0000-0000-0000F22E0000}"/>
    <cellStyle name="Normal 72 4 6 3" xfId="27116" xr:uid="{00000000-0005-0000-0000-0000EC690000}"/>
    <cellStyle name="Normal 72 4 7" xfId="6997" xr:uid="{00000000-0005-0000-0000-0000551B0000}"/>
    <cellStyle name="Normal 72 4 7 3" xfId="22099" xr:uid="{00000000-0005-0000-0000-000053560000}"/>
    <cellStyle name="Normal 72 4 9" xfId="17086" xr:uid="{00000000-0005-0000-0000-0000BE420000}"/>
    <cellStyle name="Normal 72 5" xfId="2131" xr:uid="{00000000-0005-0000-0000-000053080000}"/>
    <cellStyle name="Normal 72 5 2" xfId="2972" xr:uid="{00000000-0005-0000-0000-00009C0B0000}"/>
    <cellStyle name="Normal 72 5 2 2" xfId="4662" xr:uid="{00000000-0005-0000-0000-000036120000}"/>
    <cellStyle name="Normal 72 5 2 2 2" xfId="14735" xr:uid="{00000000-0005-0000-0000-00008F390000}"/>
    <cellStyle name="Normal 72 5 2 2 2 3" xfId="29833" xr:uid="{00000000-0005-0000-0000-000089740000}"/>
    <cellStyle name="Normal 72 5 2 2 3" xfId="9715" xr:uid="{00000000-0005-0000-0000-0000F3250000}"/>
    <cellStyle name="Normal 72 5 2 2 3 3" xfId="24816" xr:uid="{00000000-0005-0000-0000-0000F0600000}"/>
    <cellStyle name="Normal 72 5 2 2 5" xfId="19803" xr:uid="{00000000-0005-0000-0000-00005B4D0000}"/>
    <cellStyle name="Normal 72 5 2 3" xfId="6354" xr:uid="{00000000-0005-0000-0000-0000D2180000}"/>
    <cellStyle name="Normal 72 5 2 3 2" xfId="16406" xr:uid="{00000000-0005-0000-0000-000016400000}"/>
    <cellStyle name="Normal 72 5 2 3 3" xfId="11386" xr:uid="{00000000-0005-0000-0000-00007A2C0000}"/>
    <cellStyle name="Normal 72 5 2 3 3 3" xfId="26487" xr:uid="{00000000-0005-0000-0000-000077670000}"/>
    <cellStyle name="Normal 72 5 2 3 5" xfId="21474" xr:uid="{00000000-0005-0000-0000-0000E2530000}"/>
    <cellStyle name="Normal 72 5 2 4" xfId="13064" xr:uid="{00000000-0005-0000-0000-000008330000}"/>
    <cellStyle name="Normal 72 5 2 4 3" xfId="28162" xr:uid="{00000000-0005-0000-0000-0000026E0000}"/>
    <cellStyle name="Normal 72 5 2 5" xfId="8043" xr:uid="{00000000-0005-0000-0000-00006B1F0000}"/>
    <cellStyle name="Normal 72 5 2 5 3" xfId="23145" xr:uid="{00000000-0005-0000-0000-0000695A0000}"/>
    <cellStyle name="Normal 72 5 2 7" xfId="18132" xr:uid="{00000000-0005-0000-0000-0000D4460000}"/>
    <cellStyle name="Normal 72 5 3" xfId="3825" xr:uid="{00000000-0005-0000-0000-0000F10E0000}"/>
    <cellStyle name="Normal 72 5 3 2" xfId="13899" xr:uid="{00000000-0005-0000-0000-00004B360000}"/>
    <cellStyle name="Normal 72 5 3 2 3" xfId="28997" xr:uid="{00000000-0005-0000-0000-000045710000}"/>
    <cellStyle name="Normal 72 5 3 3" xfId="8879" xr:uid="{00000000-0005-0000-0000-0000AF220000}"/>
    <cellStyle name="Normal 72 5 3 3 3" xfId="23980" xr:uid="{00000000-0005-0000-0000-0000AC5D0000}"/>
    <cellStyle name="Normal 72 5 3 5" xfId="18967" xr:uid="{00000000-0005-0000-0000-0000174A0000}"/>
    <cellStyle name="Normal 72 5 4" xfId="5518" xr:uid="{00000000-0005-0000-0000-00008E150000}"/>
    <cellStyle name="Normal 72 5 4 2" xfId="15570" xr:uid="{00000000-0005-0000-0000-0000D23C0000}"/>
    <cellStyle name="Normal 72 5 4 2 3" xfId="30668" xr:uid="{00000000-0005-0000-0000-0000CC770000}"/>
    <cellStyle name="Normal 72 5 4 3" xfId="10550" xr:uid="{00000000-0005-0000-0000-000036290000}"/>
    <cellStyle name="Normal 72 5 4 3 3" xfId="25651" xr:uid="{00000000-0005-0000-0000-000033640000}"/>
    <cellStyle name="Normal 72 5 4 5" xfId="20638" xr:uid="{00000000-0005-0000-0000-00009E500000}"/>
    <cellStyle name="Normal 72 5 5" xfId="12228" xr:uid="{00000000-0005-0000-0000-0000C42F0000}"/>
    <cellStyle name="Normal 72 5 5 3" xfId="27326" xr:uid="{00000000-0005-0000-0000-0000BE6A0000}"/>
    <cellStyle name="Normal 72 5 6" xfId="7207" xr:uid="{00000000-0005-0000-0000-0000271C0000}"/>
    <cellStyle name="Normal 72 5 6 3" xfId="22309" xr:uid="{00000000-0005-0000-0000-000025570000}"/>
    <cellStyle name="Normal 72 5 8" xfId="17296" xr:uid="{00000000-0005-0000-0000-000090430000}"/>
    <cellStyle name="Normal 72 6" xfId="2552" xr:uid="{00000000-0005-0000-0000-0000F8090000}"/>
    <cellStyle name="Normal 72 6 2" xfId="4244" xr:uid="{00000000-0005-0000-0000-000094100000}"/>
    <cellStyle name="Normal 72 6 2 2" xfId="14317" xr:uid="{00000000-0005-0000-0000-0000ED370000}"/>
    <cellStyle name="Normal 72 6 2 2 3" xfId="29415" xr:uid="{00000000-0005-0000-0000-0000E7720000}"/>
    <cellStyle name="Normal 72 6 2 3" xfId="9297" xr:uid="{00000000-0005-0000-0000-000051240000}"/>
    <cellStyle name="Normal 72 6 2 3 3" xfId="24398" xr:uid="{00000000-0005-0000-0000-00004E5F0000}"/>
    <cellStyle name="Normal 72 6 2 5" xfId="19385" xr:uid="{00000000-0005-0000-0000-0000B94B0000}"/>
    <cellStyle name="Normal 72 6 3" xfId="5936" xr:uid="{00000000-0005-0000-0000-000030170000}"/>
    <cellStyle name="Normal 72 6 3 2" xfId="15988" xr:uid="{00000000-0005-0000-0000-0000743E0000}"/>
    <cellStyle name="Normal 72 6 3 3" xfId="10968" xr:uid="{00000000-0005-0000-0000-0000D82A0000}"/>
    <cellStyle name="Normal 72 6 3 3 3" xfId="26069" xr:uid="{00000000-0005-0000-0000-0000D5650000}"/>
    <cellStyle name="Normal 72 6 3 5" xfId="21056" xr:uid="{00000000-0005-0000-0000-000040520000}"/>
    <cellStyle name="Normal 72 6 4" xfId="12646" xr:uid="{00000000-0005-0000-0000-000066310000}"/>
    <cellStyle name="Normal 72 6 4 3" xfId="27744" xr:uid="{00000000-0005-0000-0000-0000606C0000}"/>
    <cellStyle name="Normal 72 6 5" xfId="7625" xr:uid="{00000000-0005-0000-0000-0000C91D0000}"/>
    <cellStyle name="Normal 72 6 5 3" xfId="22727" xr:uid="{00000000-0005-0000-0000-0000C7580000}"/>
    <cellStyle name="Normal 72 6 7" xfId="17714" xr:uid="{00000000-0005-0000-0000-000032450000}"/>
    <cellStyle name="Normal 72 7" xfId="3404" xr:uid="{00000000-0005-0000-0000-00004C0D0000}"/>
    <cellStyle name="Normal 72 7 2" xfId="13481" xr:uid="{00000000-0005-0000-0000-0000A9340000}"/>
    <cellStyle name="Normal 72 7 2 3" xfId="28579" xr:uid="{00000000-0005-0000-0000-0000A36F0000}"/>
    <cellStyle name="Normal 72 7 3" xfId="8461" xr:uid="{00000000-0005-0000-0000-00000D210000}"/>
    <cellStyle name="Normal 72 7 3 3" xfId="23562" xr:uid="{00000000-0005-0000-0000-00000A5C0000}"/>
    <cellStyle name="Normal 72 7 5" xfId="18549" xr:uid="{00000000-0005-0000-0000-000075480000}"/>
    <cellStyle name="Normal 72 8" xfId="5098" xr:uid="{00000000-0005-0000-0000-0000EA130000}"/>
    <cellStyle name="Normal 72 8 2" xfId="15152" xr:uid="{00000000-0005-0000-0000-0000303B0000}"/>
    <cellStyle name="Normal 72 8 2 3" xfId="30250" xr:uid="{00000000-0005-0000-0000-00002A760000}"/>
    <cellStyle name="Normal 72 8 3" xfId="10132" xr:uid="{00000000-0005-0000-0000-000094270000}"/>
    <cellStyle name="Normal 72 8 3 3" xfId="25233" xr:uid="{00000000-0005-0000-0000-000091620000}"/>
    <cellStyle name="Normal 72 8 5" xfId="20220" xr:uid="{00000000-0005-0000-0000-0000FC4E0000}"/>
    <cellStyle name="Normal 72 9" xfId="11808" xr:uid="{00000000-0005-0000-0000-0000202E0000}"/>
    <cellStyle name="Normal 72 9 3" xfId="26908" xr:uid="{00000000-0005-0000-0000-00001C690000}"/>
    <cellStyle name="Normal 73" xfId="1491" xr:uid="{00000000-0005-0000-0000-0000D3050000}"/>
    <cellStyle name="Normal 73 10" xfId="6788" xr:uid="{00000000-0005-0000-0000-0000841A0000}"/>
    <cellStyle name="Normal 73 10 3" xfId="21892" xr:uid="{00000000-0005-0000-0000-000084550000}"/>
    <cellStyle name="Normal 73 12" xfId="16877" xr:uid="{00000000-0005-0000-0000-0000ED410000}"/>
    <cellStyle name="Normal 73 2" xfId="1752" xr:uid="{00000000-0005-0000-0000-0000D8060000}"/>
    <cellStyle name="Normal 73 2 11" xfId="16931" xr:uid="{00000000-0005-0000-0000-000023420000}"/>
    <cellStyle name="Normal 73 2 2" xfId="1860" xr:uid="{00000000-0005-0000-0000-000044070000}"/>
    <cellStyle name="Normal 73 2 2 10" xfId="17035" xr:uid="{00000000-0005-0000-0000-00008B420000}"/>
    <cellStyle name="Normal 73 2 2 2" xfId="2077" xr:uid="{00000000-0005-0000-0000-00001D080000}"/>
    <cellStyle name="Normal 73 2 2 2 2" xfId="2498" xr:uid="{00000000-0005-0000-0000-0000C2090000}"/>
    <cellStyle name="Normal 73 2 2 2 2 2" xfId="3337" xr:uid="{00000000-0005-0000-0000-0000090D0000}"/>
    <cellStyle name="Normal 73 2 2 2 2 2 2" xfId="5027" xr:uid="{00000000-0005-0000-0000-0000A3130000}"/>
    <cellStyle name="Normal 73 2 2 2 2 2 2 2" xfId="15100" xr:uid="{00000000-0005-0000-0000-0000FC3A0000}"/>
    <cellStyle name="Normal 73 2 2 2 2 2 2 2 3" xfId="30198" xr:uid="{00000000-0005-0000-0000-0000F6750000}"/>
    <cellStyle name="Normal 73 2 2 2 2 2 2 3" xfId="10080" xr:uid="{00000000-0005-0000-0000-000060270000}"/>
    <cellStyle name="Normal 73 2 2 2 2 2 2 3 3" xfId="25181" xr:uid="{00000000-0005-0000-0000-00005D620000}"/>
    <cellStyle name="Normal 73 2 2 2 2 2 2 5" xfId="20168" xr:uid="{00000000-0005-0000-0000-0000C84E0000}"/>
    <cellStyle name="Normal 73 2 2 2 2 2 3" xfId="6719" xr:uid="{00000000-0005-0000-0000-00003F1A0000}"/>
    <cellStyle name="Normal 73 2 2 2 2 2 3 2" xfId="16771" xr:uid="{00000000-0005-0000-0000-000083410000}"/>
    <cellStyle name="Normal 73 2 2 2 2 2 3 3" xfId="11751" xr:uid="{00000000-0005-0000-0000-0000E72D0000}"/>
    <cellStyle name="Normal 73 2 2 2 2 2 3 3 3" xfId="26852" xr:uid="{00000000-0005-0000-0000-0000E4680000}"/>
    <cellStyle name="Normal 73 2 2 2 2 2 3 5" xfId="21839" xr:uid="{00000000-0005-0000-0000-00004F550000}"/>
    <cellStyle name="Normal 73 2 2 2 2 2 4" xfId="13429" xr:uid="{00000000-0005-0000-0000-000075340000}"/>
    <cellStyle name="Normal 73 2 2 2 2 2 4 3" xfId="28527" xr:uid="{00000000-0005-0000-0000-00006F6F0000}"/>
    <cellStyle name="Normal 73 2 2 2 2 2 5" xfId="8408" xr:uid="{00000000-0005-0000-0000-0000D8200000}"/>
    <cellStyle name="Normal 73 2 2 2 2 2 5 3" xfId="23510" xr:uid="{00000000-0005-0000-0000-0000D65B0000}"/>
    <cellStyle name="Normal 73 2 2 2 2 2 7" xfId="18497" xr:uid="{00000000-0005-0000-0000-000041480000}"/>
    <cellStyle name="Normal 73 2 2 2 2 3" xfId="4190" xr:uid="{00000000-0005-0000-0000-00005E100000}"/>
    <cellStyle name="Normal 73 2 2 2 2 3 2" xfId="14264" xr:uid="{00000000-0005-0000-0000-0000B8370000}"/>
    <cellStyle name="Normal 73 2 2 2 2 3 2 3" xfId="29362" xr:uid="{00000000-0005-0000-0000-0000B2720000}"/>
    <cellStyle name="Normal 73 2 2 2 2 3 3" xfId="9244" xr:uid="{00000000-0005-0000-0000-00001C240000}"/>
    <cellStyle name="Normal 73 2 2 2 2 3 3 3" xfId="24345" xr:uid="{00000000-0005-0000-0000-0000195F0000}"/>
    <cellStyle name="Normal 73 2 2 2 2 3 5" xfId="19332" xr:uid="{00000000-0005-0000-0000-0000844B0000}"/>
    <cellStyle name="Normal 73 2 2 2 2 4" xfId="5883" xr:uid="{00000000-0005-0000-0000-0000FB160000}"/>
    <cellStyle name="Normal 73 2 2 2 2 4 2" xfId="15935" xr:uid="{00000000-0005-0000-0000-00003F3E0000}"/>
    <cellStyle name="Normal 73 2 2 2 2 4 3" xfId="10915" xr:uid="{00000000-0005-0000-0000-0000A32A0000}"/>
    <cellStyle name="Normal 73 2 2 2 2 4 3 3" xfId="26016" xr:uid="{00000000-0005-0000-0000-0000A0650000}"/>
    <cellStyle name="Normal 73 2 2 2 2 4 5" xfId="21003" xr:uid="{00000000-0005-0000-0000-00000B520000}"/>
    <cellStyle name="Normal 73 2 2 2 2 5" xfId="12593" xr:uid="{00000000-0005-0000-0000-000031310000}"/>
    <cellStyle name="Normal 73 2 2 2 2 5 3" xfId="27691" xr:uid="{00000000-0005-0000-0000-00002B6C0000}"/>
    <cellStyle name="Normal 73 2 2 2 2 6" xfId="7572" xr:uid="{00000000-0005-0000-0000-0000941D0000}"/>
    <cellStyle name="Normal 73 2 2 2 2 6 3" xfId="22674" xr:uid="{00000000-0005-0000-0000-000092580000}"/>
    <cellStyle name="Normal 73 2 2 2 2 8" xfId="17661" xr:uid="{00000000-0005-0000-0000-0000FD440000}"/>
    <cellStyle name="Normal 73 2 2 2 3" xfId="2919" xr:uid="{00000000-0005-0000-0000-0000670B0000}"/>
    <cellStyle name="Normal 73 2 2 2 3 2" xfId="4609" xr:uid="{00000000-0005-0000-0000-000001120000}"/>
    <cellStyle name="Normal 73 2 2 2 3 2 2" xfId="14682" xr:uid="{00000000-0005-0000-0000-00005A390000}"/>
    <cellStyle name="Normal 73 2 2 2 3 2 2 3" xfId="29780" xr:uid="{00000000-0005-0000-0000-000054740000}"/>
    <cellStyle name="Normal 73 2 2 2 3 2 3" xfId="9662" xr:uid="{00000000-0005-0000-0000-0000BE250000}"/>
    <cellStyle name="Normal 73 2 2 2 3 2 3 3" xfId="24763" xr:uid="{00000000-0005-0000-0000-0000BB600000}"/>
    <cellStyle name="Normal 73 2 2 2 3 2 5" xfId="19750" xr:uid="{00000000-0005-0000-0000-0000264D0000}"/>
    <cellStyle name="Normal 73 2 2 2 3 3" xfId="6301" xr:uid="{00000000-0005-0000-0000-00009D180000}"/>
    <cellStyle name="Normal 73 2 2 2 3 3 2" xfId="16353" xr:uid="{00000000-0005-0000-0000-0000E13F0000}"/>
    <cellStyle name="Normal 73 2 2 2 3 3 3" xfId="11333" xr:uid="{00000000-0005-0000-0000-0000452C0000}"/>
    <cellStyle name="Normal 73 2 2 2 3 3 3 3" xfId="26434" xr:uid="{00000000-0005-0000-0000-000042670000}"/>
    <cellStyle name="Normal 73 2 2 2 3 3 5" xfId="21421" xr:uid="{00000000-0005-0000-0000-0000AD530000}"/>
    <cellStyle name="Normal 73 2 2 2 3 4" xfId="13011" xr:uid="{00000000-0005-0000-0000-0000D3320000}"/>
    <cellStyle name="Normal 73 2 2 2 3 4 3" xfId="28109" xr:uid="{00000000-0005-0000-0000-0000CD6D0000}"/>
    <cellStyle name="Normal 73 2 2 2 3 5" xfId="7990" xr:uid="{00000000-0005-0000-0000-0000361F0000}"/>
    <cellStyle name="Normal 73 2 2 2 3 5 3" xfId="23092" xr:uid="{00000000-0005-0000-0000-0000345A0000}"/>
    <cellStyle name="Normal 73 2 2 2 3 7" xfId="18079" xr:uid="{00000000-0005-0000-0000-00009F460000}"/>
    <cellStyle name="Normal 73 2 2 2 4" xfId="3772" xr:uid="{00000000-0005-0000-0000-0000BC0E0000}"/>
    <cellStyle name="Normal 73 2 2 2 4 2" xfId="13846" xr:uid="{00000000-0005-0000-0000-000016360000}"/>
    <cellStyle name="Normal 73 2 2 2 4 2 3" xfId="28944" xr:uid="{00000000-0005-0000-0000-000010710000}"/>
    <cellStyle name="Normal 73 2 2 2 4 3" xfId="8826" xr:uid="{00000000-0005-0000-0000-00007A220000}"/>
    <cellStyle name="Normal 73 2 2 2 4 3 3" xfId="23927" xr:uid="{00000000-0005-0000-0000-0000775D0000}"/>
    <cellStyle name="Normal 73 2 2 2 4 5" xfId="18914" xr:uid="{00000000-0005-0000-0000-0000E2490000}"/>
    <cellStyle name="Normal 73 2 2 2 5" xfId="5465" xr:uid="{00000000-0005-0000-0000-000059150000}"/>
    <cellStyle name="Normal 73 2 2 2 5 2" xfId="15517" xr:uid="{00000000-0005-0000-0000-00009D3C0000}"/>
    <cellStyle name="Normal 73 2 2 2 5 2 3" xfId="30615" xr:uid="{00000000-0005-0000-0000-000097770000}"/>
    <cellStyle name="Normal 73 2 2 2 5 3" xfId="10497" xr:uid="{00000000-0005-0000-0000-000001290000}"/>
    <cellStyle name="Normal 73 2 2 2 5 3 3" xfId="25598" xr:uid="{00000000-0005-0000-0000-0000FE630000}"/>
    <cellStyle name="Normal 73 2 2 2 5 5" xfId="20585" xr:uid="{00000000-0005-0000-0000-000069500000}"/>
    <cellStyle name="Normal 73 2 2 2 6" xfId="12175" xr:uid="{00000000-0005-0000-0000-00008F2F0000}"/>
    <cellStyle name="Normal 73 2 2 2 6 3" xfId="27273" xr:uid="{00000000-0005-0000-0000-0000896A0000}"/>
    <cellStyle name="Normal 73 2 2 2 7" xfId="7154" xr:uid="{00000000-0005-0000-0000-0000F21B0000}"/>
    <cellStyle name="Normal 73 2 2 2 7 3" xfId="22256" xr:uid="{00000000-0005-0000-0000-0000F0560000}"/>
    <cellStyle name="Normal 73 2 2 2 9" xfId="17243" xr:uid="{00000000-0005-0000-0000-00005B430000}"/>
    <cellStyle name="Normal 73 2 2 3" xfId="2290" xr:uid="{00000000-0005-0000-0000-0000F2080000}"/>
    <cellStyle name="Normal 73 2 2 3 2" xfId="3129" xr:uid="{00000000-0005-0000-0000-0000390C0000}"/>
    <cellStyle name="Normal 73 2 2 3 2 2" xfId="4819" xr:uid="{00000000-0005-0000-0000-0000D3120000}"/>
    <cellStyle name="Normal 73 2 2 3 2 2 2" xfId="14892" xr:uid="{00000000-0005-0000-0000-00002C3A0000}"/>
    <cellStyle name="Normal 73 2 2 3 2 2 2 3" xfId="29990" xr:uid="{00000000-0005-0000-0000-000026750000}"/>
    <cellStyle name="Normal 73 2 2 3 2 2 3" xfId="9872" xr:uid="{00000000-0005-0000-0000-000090260000}"/>
    <cellStyle name="Normal 73 2 2 3 2 2 3 3" xfId="24973" xr:uid="{00000000-0005-0000-0000-00008D610000}"/>
    <cellStyle name="Normal 73 2 2 3 2 2 5" xfId="19960" xr:uid="{00000000-0005-0000-0000-0000F84D0000}"/>
    <cellStyle name="Normal 73 2 2 3 2 3" xfId="6511" xr:uid="{00000000-0005-0000-0000-00006F190000}"/>
    <cellStyle name="Normal 73 2 2 3 2 3 2" xfId="16563" xr:uid="{00000000-0005-0000-0000-0000B3400000}"/>
    <cellStyle name="Normal 73 2 2 3 2 3 3" xfId="11543" xr:uid="{00000000-0005-0000-0000-0000172D0000}"/>
    <cellStyle name="Normal 73 2 2 3 2 3 3 3" xfId="26644" xr:uid="{00000000-0005-0000-0000-000014680000}"/>
    <cellStyle name="Normal 73 2 2 3 2 3 5" xfId="21631" xr:uid="{00000000-0005-0000-0000-00007F540000}"/>
    <cellStyle name="Normal 73 2 2 3 2 4" xfId="13221" xr:uid="{00000000-0005-0000-0000-0000A5330000}"/>
    <cellStyle name="Normal 73 2 2 3 2 4 3" xfId="28319" xr:uid="{00000000-0005-0000-0000-00009F6E0000}"/>
    <cellStyle name="Normal 73 2 2 3 2 5" xfId="8200" xr:uid="{00000000-0005-0000-0000-000008200000}"/>
    <cellStyle name="Normal 73 2 2 3 2 5 3" xfId="23302" xr:uid="{00000000-0005-0000-0000-0000065B0000}"/>
    <cellStyle name="Normal 73 2 2 3 2 7" xfId="18289" xr:uid="{00000000-0005-0000-0000-000071470000}"/>
    <cellStyle name="Normal 73 2 2 3 3" xfId="3982" xr:uid="{00000000-0005-0000-0000-00008E0F0000}"/>
    <cellStyle name="Normal 73 2 2 3 3 2" xfId="14056" xr:uid="{00000000-0005-0000-0000-0000E8360000}"/>
    <cellStyle name="Normal 73 2 2 3 3 2 3" xfId="29154" xr:uid="{00000000-0005-0000-0000-0000E2710000}"/>
    <cellStyle name="Normal 73 2 2 3 3 3" xfId="9036" xr:uid="{00000000-0005-0000-0000-00004C230000}"/>
    <cellStyle name="Normal 73 2 2 3 3 3 3" xfId="24137" xr:uid="{00000000-0005-0000-0000-0000495E0000}"/>
    <cellStyle name="Normal 73 2 2 3 3 5" xfId="19124" xr:uid="{00000000-0005-0000-0000-0000B44A0000}"/>
    <cellStyle name="Normal 73 2 2 3 4" xfId="5675" xr:uid="{00000000-0005-0000-0000-00002B160000}"/>
    <cellStyle name="Normal 73 2 2 3 4 2" xfId="15727" xr:uid="{00000000-0005-0000-0000-00006F3D0000}"/>
    <cellStyle name="Normal 73 2 2 3 4 2 3" xfId="30825" xr:uid="{00000000-0005-0000-0000-000069780000}"/>
    <cellStyle name="Normal 73 2 2 3 4 3" xfId="10707" xr:uid="{00000000-0005-0000-0000-0000D3290000}"/>
    <cellStyle name="Normal 73 2 2 3 4 3 3" xfId="25808" xr:uid="{00000000-0005-0000-0000-0000D0640000}"/>
    <cellStyle name="Normal 73 2 2 3 4 5" xfId="20795" xr:uid="{00000000-0005-0000-0000-00003B510000}"/>
    <cellStyle name="Normal 73 2 2 3 5" xfId="12385" xr:uid="{00000000-0005-0000-0000-000061300000}"/>
    <cellStyle name="Normal 73 2 2 3 5 3" xfId="27483" xr:uid="{00000000-0005-0000-0000-00005B6B0000}"/>
    <cellStyle name="Normal 73 2 2 3 6" xfId="7364" xr:uid="{00000000-0005-0000-0000-0000C41C0000}"/>
    <cellStyle name="Normal 73 2 2 3 6 3" xfId="22466" xr:uid="{00000000-0005-0000-0000-0000C2570000}"/>
    <cellStyle name="Normal 73 2 2 3 8" xfId="17453" xr:uid="{00000000-0005-0000-0000-00002D440000}"/>
    <cellStyle name="Normal 73 2 2 4" xfId="2711" xr:uid="{00000000-0005-0000-0000-0000970A0000}"/>
    <cellStyle name="Normal 73 2 2 4 2" xfId="4401" xr:uid="{00000000-0005-0000-0000-000031110000}"/>
    <cellStyle name="Normal 73 2 2 4 2 2" xfId="14474" xr:uid="{00000000-0005-0000-0000-00008A380000}"/>
    <cellStyle name="Normal 73 2 2 4 2 2 3" xfId="29572" xr:uid="{00000000-0005-0000-0000-000084730000}"/>
    <cellStyle name="Normal 73 2 2 4 2 3" xfId="9454" xr:uid="{00000000-0005-0000-0000-0000EE240000}"/>
    <cellStyle name="Normal 73 2 2 4 2 3 3" xfId="24555" xr:uid="{00000000-0005-0000-0000-0000EB5F0000}"/>
    <cellStyle name="Normal 73 2 2 4 2 5" xfId="19542" xr:uid="{00000000-0005-0000-0000-0000564C0000}"/>
    <cellStyle name="Normal 73 2 2 4 3" xfId="6093" xr:uid="{00000000-0005-0000-0000-0000CD170000}"/>
    <cellStyle name="Normal 73 2 2 4 3 2" xfId="16145" xr:uid="{00000000-0005-0000-0000-0000113F0000}"/>
    <cellStyle name="Normal 73 2 2 4 3 3" xfId="11125" xr:uid="{00000000-0005-0000-0000-0000752B0000}"/>
    <cellStyle name="Normal 73 2 2 4 3 3 3" xfId="26226" xr:uid="{00000000-0005-0000-0000-000072660000}"/>
    <cellStyle name="Normal 73 2 2 4 3 5" xfId="21213" xr:uid="{00000000-0005-0000-0000-0000DD520000}"/>
    <cellStyle name="Normal 73 2 2 4 4" xfId="12803" xr:uid="{00000000-0005-0000-0000-000003320000}"/>
    <cellStyle name="Normal 73 2 2 4 4 3" xfId="27901" xr:uid="{00000000-0005-0000-0000-0000FD6C0000}"/>
    <cellStyle name="Normal 73 2 2 4 5" xfId="7782" xr:uid="{00000000-0005-0000-0000-0000661E0000}"/>
    <cellStyle name="Normal 73 2 2 4 5 3" xfId="22884" xr:uid="{00000000-0005-0000-0000-000064590000}"/>
    <cellStyle name="Normal 73 2 2 4 7" xfId="17871" xr:uid="{00000000-0005-0000-0000-0000CF450000}"/>
    <cellStyle name="Normal 73 2 2 5" xfId="3564" xr:uid="{00000000-0005-0000-0000-0000EC0D0000}"/>
    <cellStyle name="Normal 73 2 2 5 2" xfId="13638" xr:uid="{00000000-0005-0000-0000-000046350000}"/>
    <cellStyle name="Normal 73 2 2 5 2 3" xfId="28736" xr:uid="{00000000-0005-0000-0000-000040700000}"/>
    <cellStyle name="Normal 73 2 2 5 3" xfId="8618" xr:uid="{00000000-0005-0000-0000-0000AA210000}"/>
    <cellStyle name="Normal 73 2 2 5 3 3" xfId="23719" xr:uid="{00000000-0005-0000-0000-0000A75C0000}"/>
    <cellStyle name="Normal 73 2 2 5 5" xfId="18706" xr:uid="{00000000-0005-0000-0000-000012490000}"/>
    <cellStyle name="Normal 73 2 2 6" xfId="5257" xr:uid="{00000000-0005-0000-0000-000089140000}"/>
    <cellStyle name="Normal 73 2 2 6 2" xfId="15309" xr:uid="{00000000-0005-0000-0000-0000CD3B0000}"/>
    <cellStyle name="Normal 73 2 2 6 2 3" xfId="30407" xr:uid="{00000000-0005-0000-0000-0000C7760000}"/>
    <cellStyle name="Normal 73 2 2 6 3" xfId="10289" xr:uid="{00000000-0005-0000-0000-000031280000}"/>
    <cellStyle name="Normal 73 2 2 6 3 3" xfId="25390" xr:uid="{00000000-0005-0000-0000-00002E630000}"/>
    <cellStyle name="Normal 73 2 2 6 5" xfId="20377" xr:uid="{00000000-0005-0000-0000-0000994F0000}"/>
    <cellStyle name="Normal 73 2 2 7" xfId="11967" xr:uid="{00000000-0005-0000-0000-0000BF2E0000}"/>
    <cellStyle name="Normal 73 2 2 7 3" xfId="27065" xr:uid="{00000000-0005-0000-0000-0000B9690000}"/>
    <cellStyle name="Normal 73 2 2 8" xfId="6946" xr:uid="{00000000-0005-0000-0000-0000221B0000}"/>
    <cellStyle name="Normal 73 2 2 8 3" xfId="22048" xr:uid="{00000000-0005-0000-0000-000020560000}"/>
    <cellStyle name="Normal 73 2 3" xfId="1973" xr:uid="{00000000-0005-0000-0000-0000B5070000}"/>
    <cellStyle name="Normal 73 2 3 2" xfId="2394" xr:uid="{00000000-0005-0000-0000-00005A090000}"/>
    <cellStyle name="Normal 73 2 3 2 2" xfId="3233" xr:uid="{00000000-0005-0000-0000-0000A10C0000}"/>
    <cellStyle name="Normal 73 2 3 2 2 2" xfId="4923" xr:uid="{00000000-0005-0000-0000-00003B130000}"/>
    <cellStyle name="Normal 73 2 3 2 2 2 2" xfId="14996" xr:uid="{00000000-0005-0000-0000-0000943A0000}"/>
    <cellStyle name="Normal 73 2 3 2 2 2 2 3" xfId="30094" xr:uid="{00000000-0005-0000-0000-00008E750000}"/>
    <cellStyle name="Normal 73 2 3 2 2 2 3" xfId="9976" xr:uid="{00000000-0005-0000-0000-0000F8260000}"/>
    <cellStyle name="Normal 73 2 3 2 2 2 3 3" xfId="25077" xr:uid="{00000000-0005-0000-0000-0000F5610000}"/>
    <cellStyle name="Normal 73 2 3 2 2 2 5" xfId="20064" xr:uid="{00000000-0005-0000-0000-0000604E0000}"/>
    <cellStyle name="Normal 73 2 3 2 2 3" xfId="6615" xr:uid="{00000000-0005-0000-0000-0000D7190000}"/>
    <cellStyle name="Normal 73 2 3 2 2 3 2" xfId="16667" xr:uid="{00000000-0005-0000-0000-00001B410000}"/>
    <cellStyle name="Normal 73 2 3 2 2 3 3" xfId="11647" xr:uid="{00000000-0005-0000-0000-00007F2D0000}"/>
    <cellStyle name="Normal 73 2 3 2 2 3 3 3" xfId="26748" xr:uid="{00000000-0005-0000-0000-00007C680000}"/>
    <cellStyle name="Normal 73 2 3 2 2 3 5" xfId="21735" xr:uid="{00000000-0005-0000-0000-0000E7540000}"/>
    <cellStyle name="Normal 73 2 3 2 2 4" xfId="13325" xr:uid="{00000000-0005-0000-0000-00000D340000}"/>
    <cellStyle name="Normal 73 2 3 2 2 4 3" xfId="28423" xr:uid="{00000000-0005-0000-0000-0000076F0000}"/>
    <cellStyle name="Normal 73 2 3 2 2 5" xfId="8304" xr:uid="{00000000-0005-0000-0000-000070200000}"/>
    <cellStyle name="Normal 73 2 3 2 2 5 3" xfId="23406" xr:uid="{00000000-0005-0000-0000-00006E5B0000}"/>
    <cellStyle name="Normal 73 2 3 2 2 7" xfId="18393" xr:uid="{00000000-0005-0000-0000-0000D9470000}"/>
    <cellStyle name="Normal 73 2 3 2 3" xfId="4086" xr:uid="{00000000-0005-0000-0000-0000F60F0000}"/>
    <cellStyle name="Normal 73 2 3 2 3 2" xfId="14160" xr:uid="{00000000-0005-0000-0000-000050370000}"/>
    <cellStyle name="Normal 73 2 3 2 3 2 3" xfId="29258" xr:uid="{00000000-0005-0000-0000-00004A720000}"/>
    <cellStyle name="Normal 73 2 3 2 3 3" xfId="9140" xr:uid="{00000000-0005-0000-0000-0000B4230000}"/>
    <cellStyle name="Normal 73 2 3 2 3 3 3" xfId="24241" xr:uid="{00000000-0005-0000-0000-0000B15E0000}"/>
    <cellStyle name="Normal 73 2 3 2 3 5" xfId="19228" xr:uid="{00000000-0005-0000-0000-00001C4B0000}"/>
    <cellStyle name="Normal 73 2 3 2 4" xfId="5779" xr:uid="{00000000-0005-0000-0000-000093160000}"/>
    <cellStyle name="Normal 73 2 3 2 4 2" xfId="15831" xr:uid="{00000000-0005-0000-0000-0000D73D0000}"/>
    <cellStyle name="Normal 73 2 3 2 4 2 3" xfId="30929" xr:uid="{00000000-0005-0000-0000-0000D1780000}"/>
    <cellStyle name="Normal 73 2 3 2 4 3" xfId="10811" xr:uid="{00000000-0005-0000-0000-00003B2A0000}"/>
    <cellStyle name="Normal 73 2 3 2 4 3 3" xfId="25912" xr:uid="{00000000-0005-0000-0000-000038650000}"/>
    <cellStyle name="Normal 73 2 3 2 4 5" xfId="20899" xr:uid="{00000000-0005-0000-0000-0000A3510000}"/>
    <cellStyle name="Normal 73 2 3 2 5" xfId="12489" xr:uid="{00000000-0005-0000-0000-0000C9300000}"/>
    <cellStyle name="Normal 73 2 3 2 5 3" xfId="27587" xr:uid="{00000000-0005-0000-0000-0000C36B0000}"/>
    <cellStyle name="Normal 73 2 3 2 6" xfId="7468" xr:uid="{00000000-0005-0000-0000-00002C1D0000}"/>
    <cellStyle name="Normal 73 2 3 2 6 3" xfId="22570" xr:uid="{00000000-0005-0000-0000-00002A580000}"/>
    <cellStyle name="Normal 73 2 3 2 8" xfId="17557" xr:uid="{00000000-0005-0000-0000-000095440000}"/>
    <cellStyle name="Normal 73 2 3 3" xfId="2815" xr:uid="{00000000-0005-0000-0000-0000FF0A0000}"/>
    <cellStyle name="Normal 73 2 3 3 2" xfId="4505" xr:uid="{00000000-0005-0000-0000-000099110000}"/>
    <cellStyle name="Normal 73 2 3 3 2 2" xfId="14578" xr:uid="{00000000-0005-0000-0000-0000F2380000}"/>
    <cellStyle name="Normal 73 2 3 3 2 2 3" xfId="29676" xr:uid="{00000000-0005-0000-0000-0000EC730000}"/>
    <cellStyle name="Normal 73 2 3 3 2 3" xfId="9558" xr:uid="{00000000-0005-0000-0000-000056250000}"/>
    <cellStyle name="Normal 73 2 3 3 2 3 3" xfId="24659" xr:uid="{00000000-0005-0000-0000-000053600000}"/>
    <cellStyle name="Normal 73 2 3 3 2 5" xfId="19646" xr:uid="{00000000-0005-0000-0000-0000BE4C0000}"/>
    <cellStyle name="Normal 73 2 3 3 3" xfId="6197" xr:uid="{00000000-0005-0000-0000-000035180000}"/>
    <cellStyle name="Normal 73 2 3 3 3 2" xfId="16249" xr:uid="{00000000-0005-0000-0000-0000793F0000}"/>
    <cellStyle name="Normal 73 2 3 3 3 3" xfId="11229" xr:uid="{00000000-0005-0000-0000-0000DD2B0000}"/>
    <cellStyle name="Normal 73 2 3 3 3 3 3" xfId="26330" xr:uid="{00000000-0005-0000-0000-0000DA660000}"/>
    <cellStyle name="Normal 73 2 3 3 3 5" xfId="21317" xr:uid="{00000000-0005-0000-0000-000045530000}"/>
    <cellStyle name="Normal 73 2 3 3 4" xfId="12907" xr:uid="{00000000-0005-0000-0000-00006B320000}"/>
    <cellStyle name="Normal 73 2 3 3 4 3" xfId="28005" xr:uid="{00000000-0005-0000-0000-0000656D0000}"/>
    <cellStyle name="Normal 73 2 3 3 5" xfId="7886" xr:uid="{00000000-0005-0000-0000-0000CE1E0000}"/>
    <cellStyle name="Normal 73 2 3 3 5 3" xfId="22988" xr:uid="{00000000-0005-0000-0000-0000CC590000}"/>
    <cellStyle name="Normal 73 2 3 3 7" xfId="17975" xr:uid="{00000000-0005-0000-0000-000037460000}"/>
    <cellStyle name="Normal 73 2 3 4" xfId="3668" xr:uid="{00000000-0005-0000-0000-0000540E0000}"/>
    <cellStyle name="Normal 73 2 3 4 2" xfId="13742" xr:uid="{00000000-0005-0000-0000-0000AE350000}"/>
    <cellStyle name="Normal 73 2 3 4 2 3" xfId="28840" xr:uid="{00000000-0005-0000-0000-0000A8700000}"/>
    <cellStyle name="Normal 73 2 3 4 3" xfId="8722" xr:uid="{00000000-0005-0000-0000-000012220000}"/>
    <cellStyle name="Normal 73 2 3 4 3 3" xfId="23823" xr:uid="{00000000-0005-0000-0000-00000F5D0000}"/>
    <cellStyle name="Normal 73 2 3 4 5" xfId="18810" xr:uid="{00000000-0005-0000-0000-00007A490000}"/>
    <cellStyle name="Normal 73 2 3 5" xfId="5361" xr:uid="{00000000-0005-0000-0000-0000F1140000}"/>
    <cellStyle name="Normal 73 2 3 5 2" xfId="15413" xr:uid="{00000000-0005-0000-0000-0000353C0000}"/>
    <cellStyle name="Normal 73 2 3 5 2 3" xfId="30511" xr:uid="{00000000-0005-0000-0000-00002F770000}"/>
    <cellStyle name="Normal 73 2 3 5 3" xfId="10393" xr:uid="{00000000-0005-0000-0000-000099280000}"/>
    <cellStyle name="Normal 73 2 3 5 3 3" xfId="25494" xr:uid="{00000000-0005-0000-0000-000096630000}"/>
    <cellStyle name="Normal 73 2 3 5 5" xfId="20481" xr:uid="{00000000-0005-0000-0000-000001500000}"/>
    <cellStyle name="Normal 73 2 3 6" xfId="12071" xr:uid="{00000000-0005-0000-0000-0000272F0000}"/>
    <cellStyle name="Normal 73 2 3 6 3" xfId="27169" xr:uid="{00000000-0005-0000-0000-0000216A0000}"/>
    <cellStyle name="Normal 73 2 3 7" xfId="7050" xr:uid="{00000000-0005-0000-0000-00008A1B0000}"/>
    <cellStyle name="Normal 73 2 3 7 3" xfId="22152" xr:uid="{00000000-0005-0000-0000-000088560000}"/>
    <cellStyle name="Normal 73 2 3 9" xfId="17139" xr:uid="{00000000-0005-0000-0000-0000F3420000}"/>
    <cellStyle name="Normal 73 2 4" xfId="2186" xr:uid="{00000000-0005-0000-0000-00008A080000}"/>
    <cellStyle name="Normal 73 2 4 2" xfId="3025" xr:uid="{00000000-0005-0000-0000-0000D10B0000}"/>
    <cellStyle name="Normal 73 2 4 2 2" xfId="4715" xr:uid="{00000000-0005-0000-0000-00006B120000}"/>
    <cellStyle name="Normal 73 2 4 2 2 2" xfId="14788" xr:uid="{00000000-0005-0000-0000-0000C4390000}"/>
    <cellStyle name="Normal 73 2 4 2 2 2 3" xfId="29886" xr:uid="{00000000-0005-0000-0000-0000BE740000}"/>
    <cellStyle name="Normal 73 2 4 2 2 3" xfId="9768" xr:uid="{00000000-0005-0000-0000-000028260000}"/>
    <cellStyle name="Normal 73 2 4 2 2 3 3" xfId="24869" xr:uid="{00000000-0005-0000-0000-000025610000}"/>
    <cellStyle name="Normal 73 2 4 2 2 5" xfId="19856" xr:uid="{00000000-0005-0000-0000-0000904D0000}"/>
    <cellStyle name="Normal 73 2 4 2 3" xfId="6407" xr:uid="{00000000-0005-0000-0000-000007190000}"/>
    <cellStyle name="Normal 73 2 4 2 3 2" xfId="16459" xr:uid="{00000000-0005-0000-0000-00004B400000}"/>
    <cellStyle name="Normal 73 2 4 2 3 3" xfId="11439" xr:uid="{00000000-0005-0000-0000-0000AF2C0000}"/>
    <cellStyle name="Normal 73 2 4 2 3 3 3" xfId="26540" xr:uid="{00000000-0005-0000-0000-0000AC670000}"/>
    <cellStyle name="Normal 73 2 4 2 3 5" xfId="21527" xr:uid="{00000000-0005-0000-0000-000017540000}"/>
    <cellStyle name="Normal 73 2 4 2 4" xfId="13117" xr:uid="{00000000-0005-0000-0000-00003D330000}"/>
    <cellStyle name="Normal 73 2 4 2 4 3" xfId="28215" xr:uid="{00000000-0005-0000-0000-0000376E0000}"/>
    <cellStyle name="Normal 73 2 4 2 5" xfId="8096" xr:uid="{00000000-0005-0000-0000-0000A01F0000}"/>
    <cellStyle name="Normal 73 2 4 2 5 3" xfId="23198" xr:uid="{00000000-0005-0000-0000-00009E5A0000}"/>
    <cellStyle name="Normal 73 2 4 2 7" xfId="18185" xr:uid="{00000000-0005-0000-0000-000009470000}"/>
    <cellStyle name="Normal 73 2 4 3" xfId="3878" xr:uid="{00000000-0005-0000-0000-0000260F0000}"/>
    <cellStyle name="Normal 73 2 4 3 2" xfId="13952" xr:uid="{00000000-0005-0000-0000-000080360000}"/>
    <cellStyle name="Normal 73 2 4 3 2 3" xfId="29050" xr:uid="{00000000-0005-0000-0000-00007A710000}"/>
    <cellStyle name="Normal 73 2 4 3 3" xfId="8932" xr:uid="{00000000-0005-0000-0000-0000E4220000}"/>
    <cellStyle name="Normal 73 2 4 3 3 3" xfId="24033" xr:uid="{00000000-0005-0000-0000-0000E15D0000}"/>
    <cellStyle name="Normal 73 2 4 3 5" xfId="19020" xr:uid="{00000000-0005-0000-0000-00004C4A0000}"/>
    <cellStyle name="Normal 73 2 4 4" xfId="5571" xr:uid="{00000000-0005-0000-0000-0000C3150000}"/>
    <cellStyle name="Normal 73 2 4 4 2" xfId="15623" xr:uid="{00000000-0005-0000-0000-0000073D0000}"/>
    <cellStyle name="Normal 73 2 4 4 2 3" xfId="30721" xr:uid="{00000000-0005-0000-0000-000001780000}"/>
    <cellStyle name="Normal 73 2 4 4 3" xfId="10603" xr:uid="{00000000-0005-0000-0000-00006B290000}"/>
    <cellStyle name="Normal 73 2 4 4 3 3" xfId="25704" xr:uid="{00000000-0005-0000-0000-000068640000}"/>
    <cellStyle name="Normal 73 2 4 4 5" xfId="20691" xr:uid="{00000000-0005-0000-0000-0000D3500000}"/>
    <cellStyle name="Normal 73 2 4 5" xfId="12281" xr:uid="{00000000-0005-0000-0000-0000F92F0000}"/>
    <cellStyle name="Normal 73 2 4 5 3" xfId="27379" xr:uid="{00000000-0005-0000-0000-0000F36A0000}"/>
    <cellStyle name="Normal 73 2 4 6" xfId="7260" xr:uid="{00000000-0005-0000-0000-00005C1C0000}"/>
    <cellStyle name="Normal 73 2 4 6 3" xfId="22362" xr:uid="{00000000-0005-0000-0000-00005A570000}"/>
    <cellStyle name="Normal 73 2 4 8" xfId="17349" xr:uid="{00000000-0005-0000-0000-0000C5430000}"/>
    <cellStyle name="Normal 73 2 5" xfId="2607" xr:uid="{00000000-0005-0000-0000-00002F0A0000}"/>
    <cellStyle name="Normal 73 2 5 2" xfId="4297" xr:uid="{00000000-0005-0000-0000-0000C9100000}"/>
    <cellStyle name="Normal 73 2 5 2 2" xfId="14370" xr:uid="{00000000-0005-0000-0000-000022380000}"/>
    <cellStyle name="Normal 73 2 5 2 2 3" xfId="29468" xr:uid="{00000000-0005-0000-0000-00001C730000}"/>
    <cellStyle name="Normal 73 2 5 2 3" xfId="9350" xr:uid="{00000000-0005-0000-0000-000086240000}"/>
    <cellStyle name="Normal 73 2 5 2 3 3" xfId="24451" xr:uid="{00000000-0005-0000-0000-0000835F0000}"/>
    <cellStyle name="Normal 73 2 5 2 5" xfId="19438" xr:uid="{00000000-0005-0000-0000-0000EE4B0000}"/>
    <cellStyle name="Normal 73 2 5 3" xfId="5989" xr:uid="{00000000-0005-0000-0000-000065170000}"/>
    <cellStyle name="Normal 73 2 5 3 2" xfId="16041" xr:uid="{00000000-0005-0000-0000-0000A93E0000}"/>
    <cellStyle name="Normal 73 2 5 3 3" xfId="11021" xr:uid="{00000000-0005-0000-0000-00000D2B0000}"/>
    <cellStyle name="Normal 73 2 5 3 3 3" xfId="26122" xr:uid="{00000000-0005-0000-0000-00000A660000}"/>
    <cellStyle name="Normal 73 2 5 3 5" xfId="21109" xr:uid="{00000000-0005-0000-0000-000075520000}"/>
    <cellStyle name="Normal 73 2 5 4" xfId="12699" xr:uid="{00000000-0005-0000-0000-00009B310000}"/>
    <cellStyle name="Normal 73 2 5 4 3" xfId="27797" xr:uid="{00000000-0005-0000-0000-0000956C0000}"/>
    <cellStyle name="Normal 73 2 5 5" xfId="7678" xr:uid="{00000000-0005-0000-0000-0000FE1D0000}"/>
    <cellStyle name="Normal 73 2 5 5 3" xfId="22780" xr:uid="{00000000-0005-0000-0000-0000FC580000}"/>
    <cellStyle name="Normal 73 2 5 7" xfId="17767" xr:uid="{00000000-0005-0000-0000-000067450000}"/>
    <cellStyle name="Normal 73 2 6" xfId="3460" xr:uid="{00000000-0005-0000-0000-0000840D0000}"/>
    <cellStyle name="Normal 73 2 6 2" xfId="13534" xr:uid="{00000000-0005-0000-0000-0000DE340000}"/>
    <cellStyle name="Normal 73 2 6 2 3" xfId="28632" xr:uid="{00000000-0005-0000-0000-0000D86F0000}"/>
    <cellStyle name="Normal 73 2 6 3" xfId="8514" xr:uid="{00000000-0005-0000-0000-000042210000}"/>
    <cellStyle name="Normal 73 2 6 3 3" xfId="23615" xr:uid="{00000000-0005-0000-0000-00003F5C0000}"/>
    <cellStyle name="Normal 73 2 6 5" xfId="18602" xr:uid="{00000000-0005-0000-0000-0000AA480000}"/>
    <cellStyle name="Normal 73 2 7" xfId="5153" xr:uid="{00000000-0005-0000-0000-000021140000}"/>
    <cellStyle name="Normal 73 2 7 2" xfId="15205" xr:uid="{00000000-0005-0000-0000-0000653B0000}"/>
    <cellStyle name="Normal 73 2 7 2 3" xfId="30303" xr:uid="{00000000-0005-0000-0000-00005F760000}"/>
    <cellStyle name="Normal 73 2 7 3" xfId="10185" xr:uid="{00000000-0005-0000-0000-0000C9270000}"/>
    <cellStyle name="Normal 73 2 7 3 3" xfId="25286" xr:uid="{00000000-0005-0000-0000-0000C6620000}"/>
    <cellStyle name="Normal 73 2 7 5" xfId="20273" xr:uid="{00000000-0005-0000-0000-0000314F0000}"/>
    <cellStyle name="Normal 73 2 8" xfId="11863" xr:uid="{00000000-0005-0000-0000-0000572E0000}"/>
    <cellStyle name="Normal 73 2 8 3" xfId="26961" xr:uid="{00000000-0005-0000-0000-000051690000}"/>
    <cellStyle name="Normal 73 2 9" xfId="6842" xr:uid="{00000000-0005-0000-0000-0000BA1A0000}"/>
    <cellStyle name="Normal 73 2 9 3" xfId="21944" xr:uid="{00000000-0005-0000-0000-0000B8550000}"/>
    <cellStyle name="Normal 73 3" xfId="1806" xr:uid="{00000000-0005-0000-0000-00000E070000}"/>
    <cellStyle name="Normal 73 3 10" xfId="16983" xr:uid="{00000000-0005-0000-0000-000057420000}"/>
    <cellStyle name="Normal 73 3 2" xfId="2025" xr:uid="{00000000-0005-0000-0000-0000E9070000}"/>
    <cellStyle name="Normal 73 3 2 2" xfId="2446" xr:uid="{00000000-0005-0000-0000-00008E090000}"/>
    <cellStyle name="Normal 73 3 2 2 2" xfId="3285" xr:uid="{00000000-0005-0000-0000-0000D50C0000}"/>
    <cellStyle name="Normal 73 3 2 2 2 2" xfId="4975" xr:uid="{00000000-0005-0000-0000-00006F130000}"/>
    <cellStyle name="Normal 73 3 2 2 2 2 2" xfId="15048" xr:uid="{00000000-0005-0000-0000-0000C83A0000}"/>
    <cellStyle name="Normal 73 3 2 2 2 2 2 3" xfId="30146" xr:uid="{00000000-0005-0000-0000-0000C2750000}"/>
    <cellStyle name="Normal 73 3 2 2 2 2 3" xfId="10028" xr:uid="{00000000-0005-0000-0000-00002C270000}"/>
    <cellStyle name="Normal 73 3 2 2 2 2 3 3" xfId="25129" xr:uid="{00000000-0005-0000-0000-000029620000}"/>
    <cellStyle name="Normal 73 3 2 2 2 2 5" xfId="20116" xr:uid="{00000000-0005-0000-0000-0000944E0000}"/>
    <cellStyle name="Normal 73 3 2 2 2 3" xfId="6667" xr:uid="{00000000-0005-0000-0000-00000B1A0000}"/>
    <cellStyle name="Normal 73 3 2 2 2 3 2" xfId="16719" xr:uid="{00000000-0005-0000-0000-00004F410000}"/>
    <cellStyle name="Normal 73 3 2 2 2 3 3" xfId="11699" xr:uid="{00000000-0005-0000-0000-0000B32D0000}"/>
    <cellStyle name="Normal 73 3 2 2 2 3 3 3" xfId="26800" xr:uid="{00000000-0005-0000-0000-0000B0680000}"/>
    <cellStyle name="Normal 73 3 2 2 2 3 5" xfId="21787" xr:uid="{00000000-0005-0000-0000-00001B550000}"/>
    <cellStyle name="Normal 73 3 2 2 2 4" xfId="13377" xr:uid="{00000000-0005-0000-0000-000041340000}"/>
    <cellStyle name="Normal 73 3 2 2 2 4 3" xfId="28475" xr:uid="{00000000-0005-0000-0000-00003B6F0000}"/>
    <cellStyle name="Normal 73 3 2 2 2 5" xfId="8356" xr:uid="{00000000-0005-0000-0000-0000A4200000}"/>
    <cellStyle name="Normal 73 3 2 2 2 5 3" xfId="23458" xr:uid="{00000000-0005-0000-0000-0000A25B0000}"/>
    <cellStyle name="Normal 73 3 2 2 2 7" xfId="18445" xr:uid="{00000000-0005-0000-0000-00000D480000}"/>
    <cellStyle name="Normal 73 3 2 2 3" xfId="4138" xr:uid="{00000000-0005-0000-0000-00002A100000}"/>
    <cellStyle name="Normal 73 3 2 2 3 2" xfId="14212" xr:uid="{00000000-0005-0000-0000-000084370000}"/>
    <cellStyle name="Normal 73 3 2 2 3 2 3" xfId="29310" xr:uid="{00000000-0005-0000-0000-00007E720000}"/>
    <cellStyle name="Normal 73 3 2 2 3 3" xfId="9192" xr:uid="{00000000-0005-0000-0000-0000E8230000}"/>
    <cellStyle name="Normal 73 3 2 2 3 3 3" xfId="24293" xr:uid="{00000000-0005-0000-0000-0000E55E0000}"/>
    <cellStyle name="Normal 73 3 2 2 3 5" xfId="19280" xr:uid="{00000000-0005-0000-0000-0000504B0000}"/>
    <cellStyle name="Normal 73 3 2 2 4" xfId="5831" xr:uid="{00000000-0005-0000-0000-0000C7160000}"/>
    <cellStyle name="Normal 73 3 2 2 4 2" xfId="15883" xr:uid="{00000000-0005-0000-0000-00000B3E0000}"/>
    <cellStyle name="Normal 73 3 2 2 4 3" xfId="10863" xr:uid="{00000000-0005-0000-0000-00006F2A0000}"/>
    <cellStyle name="Normal 73 3 2 2 4 3 3" xfId="25964" xr:uid="{00000000-0005-0000-0000-00006C650000}"/>
    <cellStyle name="Normal 73 3 2 2 4 5" xfId="20951" xr:uid="{00000000-0005-0000-0000-0000D7510000}"/>
    <cellStyle name="Normal 73 3 2 2 5" xfId="12541" xr:uid="{00000000-0005-0000-0000-0000FD300000}"/>
    <cellStyle name="Normal 73 3 2 2 5 3" xfId="27639" xr:uid="{00000000-0005-0000-0000-0000F76B0000}"/>
    <cellStyle name="Normal 73 3 2 2 6" xfId="7520" xr:uid="{00000000-0005-0000-0000-0000601D0000}"/>
    <cellStyle name="Normal 73 3 2 2 6 3" xfId="22622" xr:uid="{00000000-0005-0000-0000-00005E580000}"/>
    <cellStyle name="Normal 73 3 2 2 8" xfId="17609" xr:uid="{00000000-0005-0000-0000-0000C9440000}"/>
    <cellStyle name="Normal 73 3 2 3" xfId="2867" xr:uid="{00000000-0005-0000-0000-0000330B0000}"/>
    <cellStyle name="Normal 73 3 2 3 2" xfId="4557" xr:uid="{00000000-0005-0000-0000-0000CD110000}"/>
    <cellStyle name="Normal 73 3 2 3 2 2" xfId="14630" xr:uid="{00000000-0005-0000-0000-000026390000}"/>
    <cellStyle name="Normal 73 3 2 3 2 2 3" xfId="29728" xr:uid="{00000000-0005-0000-0000-000020740000}"/>
    <cellStyle name="Normal 73 3 2 3 2 3" xfId="9610" xr:uid="{00000000-0005-0000-0000-00008A250000}"/>
    <cellStyle name="Normal 73 3 2 3 2 3 3" xfId="24711" xr:uid="{00000000-0005-0000-0000-000087600000}"/>
    <cellStyle name="Normal 73 3 2 3 2 5" xfId="19698" xr:uid="{00000000-0005-0000-0000-0000F24C0000}"/>
    <cellStyle name="Normal 73 3 2 3 3" xfId="6249" xr:uid="{00000000-0005-0000-0000-000069180000}"/>
    <cellStyle name="Normal 73 3 2 3 3 2" xfId="16301" xr:uid="{00000000-0005-0000-0000-0000AD3F0000}"/>
    <cellStyle name="Normal 73 3 2 3 3 3" xfId="11281" xr:uid="{00000000-0005-0000-0000-0000112C0000}"/>
    <cellStyle name="Normal 73 3 2 3 3 3 3" xfId="26382" xr:uid="{00000000-0005-0000-0000-00000E670000}"/>
    <cellStyle name="Normal 73 3 2 3 3 5" xfId="21369" xr:uid="{00000000-0005-0000-0000-000079530000}"/>
    <cellStyle name="Normal 73 3 2 3 4" xfId="12959" xr:uid="{00000000-0005-0000-0000-00009F320000}"/>
    <cellStyle name="Normal 73 3 2 3 4 3" xfId="28057" xr:uid="{00000000-0005-0000-0000-0000996D0000}"/>
    <cellStyle name="Normal 73 3 2 3 5" xfId="7938" xr:uid="{00000000-0005-0000-0000-0000021F0000}"/>
    <cellStyle name="Normal 73 3 2 3 5 3" xfId="23040" xr:uid="{00000000-0005-0000-0000-0000005A0000}"/>
    <cellStyle name="Normal 73 3 2 3 7" xfId="18027" xr:uid="{00000000-0005-0000-0000-00006B460000}"/>
    <cellStyle name="Normal 73 3 2 4" xfId="3720" xr:uid="{00000000-0005-0000-0000-0000880E0000}"/>
    <cellStyle name="Normal 73 3 2 4 2" xfId="13794" xr:uid="{00000000-0005-0000-0000-0000E2350000}"/>
    <cellStyle name="Normal 73 3 2 4 2 3" xfId="28892" xr:uid="{00000000-0005-0000-0000-0000DC700000}"/>
    <cellStyle name="Normal 73 3 2 4 3" xfId="8774" xr:uid="{00000000-0005-0000-0000-000046220000}"/>
    <cellStyle name="Normal 73 3 2 4 3 3" xfId="23875" xr:uid="{00000000-0005-0000-0000-0000435D0000}"/>
    <cellStyle name="Normal 73 3 2 4 5" xfId="18862" xr:uid="{00000000-0005-0000-0000-0000AE490000}"/>
    <cellStyle name="Normal 73 3 2 5" xfId="5413" xr:uid="{00000000-0005-0000-0000-000025150000}"/>
    <cellStyle name="Normal 73 3 2 5 2" xfId="15465" xr:uid="{00000000-0005-0000-0000-0000693C0000}"/>
    <cellStyle name="Normal 73 3 2 5 2 3" xfId="30563" xr:uid="{00000000-0005-0000-0000-000063770000}"/>
    <cellStyle name="Normal 73 3 2 5 3" xfId="10445" xr:uid="{00000000-0005-0000-0000-0000CD280000}"/>
    <cellStyle name="Normal 73 3 2 5 3 3" xfId="25546" xr:uid="{00000000-0005-0000-0000-0000CA630000}"/>
    <cellStyle name="Normal 73 3 2 5 5" xfId="20533" xr:uid="{00000000-0005-0000-0000-000035500000}"/>
    <cellStyle name="Normal 73 3 2 6" xfId="12123" xr:uid="{00000000-0005-0000-0000-00005B2F0000}"/>
    <cellStyle name="Normal 73 3 2 6 3" xfId="27221" xr:uid="{00000000-0005-0000-0000-0000556A0000}"/>
    <cellStyle name="Normal 73 3 2 7" xfId="7102" xr:uid="{00000000-0005-0000-0000-0000BE1B0000}"/>
    <cellStyle name="Normal 73 3 2 7 3" xfId="22204" xr:uid="{00000000-0005-0000-0000-0000BC560000}"/>
    <cellStyle name="Normal 73 3 2 9" xfId="17191" xr:uid="{00000000-0005-0000-0000-000027430000}"/>
    <cellStyle name="Normal 73 3 3" xfId="2238" xr:uid="{00000000-0005-0000-0000-0000BE080000}"/>
    <cellStyle name="Normal 73 3 3 2" xfId="3077" xr:uid="{00000000-0005-0000-0000-0000050C0000}"/>
    <cellStyle name="Normal 73 3 3 2 2" xfId="4767" xr:uid="{00000000-0005-0000-0000-00009F120000}"/>
    <cellStyle name="Normal 73 3 3 2 2 2" xfId="14840" xr:uid="{00000000-0005-0000-0000-0000F8390000}"/>
    <cellStyle name="Normal 73 3 3 2 2 2 3" xfId="29938" xr:uid="{00000000-0005-0000-0000-0000F2740000}"/>
    <cellStyle name="Normal 73 3 3 2 2 3" xfId="9820" xr:uid="{00000000-0005-0000-0000-00005C260000}"/>
    <cellStyle name="Normal 73 3 3 2 2 3 3" xfId="24921" xr:uid="{00000000-0005-0000-0000-000059610000}"/>
    <cellStyle name="Normal 73 3 3 2 2 5" xfId="19908" xr:uid="{00000000-0005-0000-0000-0000C44D0000}"/>
    <cellStyle name="Normal 73 3 3 2 3" xfId="6459" xr:uid="{00000000-0005-0000-0000-00003B190000}"/>
    <cellStyle name="Normal 73 3 3 2 3 2" xfId="16511" xr:uid="{00000000-0005-0000-0000-00007F400000}"/>
    <cellStyle name="Normal 73 3 3 2 3 3" xfId="11491" xr:uid="{00000000-0005-0000-0000-0000E32C0000}"/>
    <cellStyle name="Normal 73 3 3 2 3 3 3" xfId="26592" xr:uid="{00000000-0005-0000-0000-0000E0670000}"/>
    <cellStyle name="Normal 73 3 3 2 3 5" xfId="21579" xr:uid="{00000000-0005-0000-0000-00004B540000}"/>
    <cellStyle name="Normal 73 3 3 2 4" xfId="13169" xr:uid="{00000000-0005-0000-0000-000071330000}"/>
    <cellStyle name="Normal 73 3 3 2 4 3" xfId="28267" xr:uid="{00000000-0005-0000-0000-00006B6E0000}"/>
    <cellStyle name="Normal 73 3 3 2 5" xfId="8148" xr:uid="{00000000-0005-0000-0000-0000D41F0000}"/>
    <cellStyle name="Normal 73 3 3 2 5 3" xfId="23250" xr:uid="{00000000-0005-0000-0000-0000D25A0000}"/>
    <cellStyle name="Normal 73 3 3 2 7" xfId="18237" xr:uid="{00000000-0005-0000-0000-00003D470000}"/>
    <cellStyle name="Normal 73 3 3 3" xfId="3930" xr:uid="{00000000-0005-0000-0000-00005A0F0000}"/>
    <cellStyle name="Normal 73 3 3 3 2" xfId="14004" xr:uid="{00000000-0005-0000-0000-0000B4360000}"/>
    <cellStyle name="Normal 73 3 3 3 2 3" xfId="29102" xr:uid="{00000000-0005-0000-0000-0000AE710000}"/>
    <cellStyle name="Normal 73 3 3 3 3" xfId="8984" xr:uid="{00000000-0005-0000-0000-000018230000}"/>
    <cellStyle name="Normal 73 3 3 3 3 3" xfId="24085" xr:uid="{00000000-0005-0000-0000-0000155E0000}"/>
    <cellStyle name="Normal 73 3 3 3 5" xfId="19072" xr:uid="{00000000-0005-0000-0000-0000804A0000}"/>
    <cellStyle name="Normal 73 3 3 4" xfId="5623" xr:uid="{00000000-0005-0000-0000-0000F7150000}"/>
    <cellStyle name="Normal 73 3 3 4 2" xfId="15675" xr:uid="{00000000-0005-0000-0000-00003B3D0000}"/>
    <cellStyle name="Normal 73 3 3 4 2 3" xfId="30773" xr:uid="{00000000-0005-0000-0000-000035780000}"/>
    <cellStyle name="Normal 73 3 3 4 3" xfId="10655" xr:uid="{00000000-0005-0000-0000-00009F290000}"/>
    <cellStyle name="Normal 73 3 3 4 3 3" xfId="25756" xr:uid="{00000000-0005-0000-0000-00009C640000}"/>
    <cellStyle name="Normal 73 3 3 4 5" xfId="20743" xr:uid="{00000000-0005-0000-0000-000007510000}"/>
    <cellStyle name="Normal 73 3 3 5" xfId="12333" xr:uid="{00000000-0005-0000-0000-00002D300000}"/>
    <cellStyle name="Normal 73 3 3 5 3" xfId="27431" xr:uid="{00000000-0005-0000-0000-0000276B0000}"/>
    <cellStyle name="Normal 73 3 3 6" xfId="7312" xr:uid="{00000000-0005-0000-0000-0000901C0000}"/>
    <cellStyle name="Normal 73 3 3 6 3" xfId="22414" xr:uid="{00000000-0005-0000-0000-00008E570000}"/>
    <cellStyle name="Normal 73 3 3 8" xfId="17401" xr:uid="{00000000-0005-0000-0000-0000F9430000}"/>
    <cellStyle name="Normal 73 3 4" xfId="2659" xr:uid="{00000000-0005-0000-0000-0000630A0000}"/>
    <cellStyle name="Normal 73 3 4 2" xfId="4349" xr:uid="{00000000-0005-0000-0000-0000FD100000}"/>
    <cellStyle name="Normal 73 3 4 2 2" xfId="14422" xr:uid="{00000000-0005-0000-0000-000056380000}"/>
    <cellStyle name="Normal 73 3 4 2 2 3" xfId="29520" xr:uid="{00000000-0005-0000-0000-000050730000}"/>
    <cellStyle name="Normal 73 3 4 2 3" xfId="9402" xr:uid="{00000000-0005-0000-0000-0000BA240000}"/>
    <cellStyle name="Normal 73 3 4 2 3 3" xfId="24503" xr:uid="{00000000-0005-0000-0000-0000B75F0000}"/>
    <cellStyle name="Normal 73 3 4 2 5" xfId="19490" xr:uid="{00000000-0005-0000-0000-0000224C0000}"/>
    <cellStyle name="Normal 73 3 4 3" xfId="6041" xr:uid="{00000000-0005-0000-0000-000099170000}"/>
    <cellStyle name="Normal 73 3 4 3 2" xfId="16093" xr:uid="{00000000-0005-0000-0000-0000DD3E0000}"/>
    <cellStyle name="Normal 73 3 4 3 3" xfId="11073" xr:uid="{00000000-0005-0000-0000-0000412B0000}"/>
    <cellStyle name="Normal 73 3 4 3 3 3" xfId="26174" xr:uid="{00000000-0005-0000-0000-00003E660000}"/>
    <cellStyle name="Normal 73 3 4 3 5" xfId="21161" xr:uid="{00000000-0005-0000-0000-0000A9520000}"/>
    <cellStyle name="Normal 73 3 4 4" xfId="12751" xr:uid="{00000000-0005-0000-0000-0000CF310000}"/>
    <cellStyle name="Normal 73 3 4 4 3" xfId="27849" xr:uid="{00000000-0005-0000-0000-0000C96C0000}"/>
    <cellStyle name="Normal 73 3 4 5" xfId="7730" xr:uid="{00000000-0005-0000-0000-0000321E0000}"/>
    <cellStyle name="Normal 73 3 4 5 3" xfId="22832" xr:uid="{00000000-0005-0000-0000-000030590000}"/>
    <cellStyle name="Normal 73 3 4 7" xfId="17819" xr:uid="{00000000-0005-0000-0000-00009B450000}"/>
    <cellStyle name="Normal 73 3 5" xfId="3512" xr:uid="{00000000-0005-0000-0000-0000B80D0000}"/>
    <cellStyle name="Normal 73 3 5 2" xfId="13586" xr:uid="{00000000-0005-0000-0000-000012350000}"/>
    <cellStyle name="Normal 73 3 5 2 3" xfId="28684" xr:uid="{00000000-0005-0000-0000-00000C700000}"/>
    <cellStyle name="Normal 73 3 5 3" xfId="8566" xr:uid="{00000000-0005-0000-0000-000076210000}"/>
    <cellStyle name="Normal 73 3 5 3 3" xfId="23667" xr:uid="{00000000-0005-0000-0000-0000735C0000}"/>
    <cellStyle name="Normal 73 3 5 5" xfId="18654" xr:uid="{00000000-0005-0000-0000-0000DE480000}"/>
    <cellStyle name="Normal 73 3 6" xfId="5205" xr:uid="{00000000-0005-0000-0000-000055140000}"/>
    <cellStyle name="Normal 73 3 6 2" xfId="15257" xr:uid="{00000000-0005-0000-0000-0000993B0000}"/>
    <cellStyle name="Normal 73 3 6 2 3" xfId="30355" xr:uid="{00000000-0005-0000-0000-000093760000}"/>
    <cellStyle name="Normal 73 3 6 3" xfId="10237" xr:uid="{00000000-0005-0000-0000-0000FD270000}"/>
    <cellStyle name="Normal 73 3 6 3 3" xfId="25338" xr:uid="{00000000-0005-0000-0000-0000FA620000}"/>
    <cellStyle name="Normal 73 3 6 5" xfId="20325" xr:uid="{00000000-0005-0000-0000-0000654F0000}"/>
    <cellStyle name="Normal 73 3 7" xfId="11915" xr:uid="{00000000-0005-0000-0000-00008B2E0000}"/>
    <cellStyle name="Normal 73 3 7 3" xfId="27013" xr:uid="{00000000-0005-0000-0000-000085690000}"/>
    <cellStyle name="Normal 73 3 8" xfId="6894" xr:uid="{00000000-0005-0000-0000-0000EE1A0000}"/>
    <cellStyle name="Normal 73 3 8 3" xfId="21996" xr:uid="{00000000-0005-0000-0000-0000EC550000}"/>
    <cellStyle name="Normal 73 4" xfId="1919" xr:uid="{00000000-0005-0000-0000-00007F070000}"/>
    <cellStyle name="Normal 73 4 2" xfId="2342" xr:uid="{00000000-0005-0000-0000-000026090000}"/>
    <cellStyle name="Normal 73 4 2 2" xfId="3181" xr:uid="{00000000-0005-0000-0000-00006D0C0000}"/>
    <cellStyle name="Normal 73 4 2 2 2" xfId="4871" xr:uid="{00000000-0005-0000-0000-000007130000}"/>
    <cellStyle name="Normal 73 4 2 2 2 2" xfId="14944" xr:uid="{00000000-0005-0000-0000-0000603A0000}"/>
    <cellStyle name="Normal 73 4 2 2 2 2 3" xfId="30042" xr:uid="{00000000-0005-0000-0000-00005A750000}"/>
    <cellStyle name="Normal 73 4 2 2 2 3" xfId="9924" xr:uid="{00000000-0005-0000-0000-0000C4260000}"/>
    <cellStyle name="Normal 73 4 2 2 2 3 3" xfId="25025" xr:uid="{00000000-0005-0000-0000-0000C1610000}"/>
    <cellStyle name="Normal 73 4 2 2 2 5" xfId="20012" xr:uid="{00000000-0005-0000-0000-00002C4E0000}"/>
    <cellStyle name="Normal 73 4 2 2 3" xfId="6563" xr:uid="{00000000-0005-0000-0000-0000A3190000}"/>
    <cellStyle name="Normal 73 4 2 2 3 2" xfId="16615" xr:uid="{00000000-0005-0000-0000-0000E7400000}"/>
    <cellStyle name="Normal 73 4 2 2 3 3" xfId="11595" xr:uid="{00000000-0005-0000-0000-00004B2D0000}"/>
    <cellStyle name="Normal 73 4 2 2 3 3 3" xfId="26696" xr:uid="{00000000-0005-0000-0000-000048680000}"/>
    <cellStyle name="Normal 73 4 2 2 3 5" xfId="21683" xr:uid="{00000000-0005-0000-0000-0000B3540000}"/>
    <cellStyle name="Normal 73 4 2 2 4" xfId="13273" xr:uid="{00000000-0005-0000-0000-0000D9330000}"/>
    <cellStyle name="Normal 73 4 2 2 4 3" xfId="28371" xr:uid="{00000000-0005-0000-0000-0000D36E0000}"/>
    <cellStyle name="Normal 73 4 2 2 5" xfId="8252" xr:uid="{00000000-0005-0000-0000-00003C200000}"/>
    <cellStyle name="Normal 73 4 2 2 5 3" xfId="23354" xr:uid="{00000000-0005-0000-0000-00003A5B0000}"/>
    <cellStyle name="Normal 73 4 2 2 7" xfId="18341" xr:uid="{00000000-0005-0000-0000-0000A5470000}"/>
    <cellStyle name="Normal 73 4 2 3" xfId="4034" xr:uid="{00000000-0005-0000-0000-0000C20F0000}"/>
    <cellStyle name="Normal 73 4 2 3 2" xfId="14108" xr:uid="{00000000-0005-0000-0000-00001C370000}"/>
    <cellStyle name="Normal 73 4 2 3 2 3" xfId="29206" xr:uid="{00000000-0005-0000-0000-000016720000}"/>
    <cellStyle name="Normal 73 4 2 3 3" xfId="9088" xr:uid="{00000000-0005-0000-0000-000080230000}"/>
    <cellStyle name="Normal 73 4 2 3 3 3" xfId="24189" xr:uid="{00000000-0005-0000-0000-00007D5E0000}"/>
    <cellStyle name="Normal 73 4 2 3 5" xfId="19176" xr:uid="{00000000-0005-0000-0000-0000E84A0000}"/>
    <cellStyle name="Normal 73 4 2 4" xfId="5727" xr:uid="{00000000-0005-0000-0000-00005F160000}"/>
    <cellStyle name="Normal 73 4 2 4 2" xfId="15779" xr:uid="{00000000-0005-0000-0000-0000A33D0000}"/>
    <cellStyle name="Normal 73 4 2 4 2 3" xfId="30877" xr:uid="{00000000-0005-0000-0000-00009D780000}"/>
    <cellStyle name="Normal 73 4 2 4 3" xfId="10759" xr:uid="{00000000-0005-0000-0000-0000072A0000}"/>
    <cellStyle name="Normal 73 4 2 4 3 3" xfId="25860" xr:uid="{00000000-0005-0000-0000-000004650000}"/>
    <cellStyle name="Normal 73 4 2 4 5" xfId="20847" xr:uid="{00000000-0005-0000-0000-00006F510000}"/>
    <cellStyle name="Normal 73 4 2 5" xfId="12437" xr:uid="{00000000-0005-0000-0000-000095300000}"/>
    <cellStyle name="Normal 73 4 2 5 3" xfId="27535" xr:uid="{00000000-0005-0000-0000-00008F6B0000}"/>
    <cellStyle name="Normal 73 4 2 6" xfId="7416" xr:uid="{00000000-0005-0000-0000-0000F81C0000}"/>
    <cellStyle name="Normal 73 4 2 6 3" xfId="22518" xr:uid="{00000000-0005-0000-0000-0000F6570000}"/>
    <cellStyle name="Normal 73 4 2 8" xfId="17505" xr:uid="{00000000-0005-0000-0000-000061440000}"/>
    <cellStyle name="Normal 73 4 3" xfId="2763" xr:uid="{00000000-0005-0000-0000-0000CB0A0000}"/>
    <cellStyle name="Normal 73 4 3 2" xfId="4453" xr:uid="{00000000-0005-0000-0000-000065110000}"/>
    <cellStyle name="Normal 73 4 3 2 2" xfId="14526" xr:uid="{00000000-0005-0000-0000-0000BE380000}"/>
    <cellStyle name="Normal 73 4 3 2 2 3" xfId="29624" xr:uid="{00000000-0005-0000-0000-0000B8730000}"/>
    <cellStyle name="Normal 73 4 3 2 3" xfId="9506" xr:uid="{00000000-0005-0000-0000-000022250000}"/>
    <cellStyle name="Normal 73 4 3 2 3 3" xfId="24607" xr:uid="{00000000-0005-0000-0000-00001F600000}"/>
    <cellStyle name="Normal 73 4 3 2 5" xfId="19594" xr:uid="{00000000-0005-0000-0000-00008A4C0000}"/>
    <cellStyle name="Normal 73 4 3 3" xfId="6145" xr:uid="{00000000-0005-0000-0000-000001180000}"/>
    <cellStyle name="Normal 73 4 3 3 2" xfId="16197" xr:uid="{00000000-0005-0000-0000-0000453F0000}"/>
    <cellStyle name="Normal 73 4 3 3 3" xfId="11177" xr:uid="{00000000-0005-0000-0000-0000A92B0000}"/>
    <cellStyle name="Normal 73 4 3 3 3 3" xfId="26278" xr:uid="{00000000-0005-0000-0000-0000A6660000}"/>
    <cellStyle name="Normal 73 4 3 3 5" xfId="21265" xr:uid="{00000000-0005-0000-0000-000011530000}"/>
    <cellStyle name="Normal 73 4 3 4" xfId="12855" xr:uid="{00000000-0005-0000-0000-000037320000}"/>
    <cellStyle name="Normal 73 4 3 4 3" xfId="27953" xr:uid="{00000000-0005-0000-0000-0000316D0000}"/>
    <cellStyle name="Normal 73 4 3 5" xfId="7834" xr:uid="{00000000-0005-0000-0000-00009A1E0000}"/>
    <cellStyle name="Normal 73 4 3 5 3" xfId="22936" xr:uid="{00000000-0005-0000-0000-000098590000}"/>
    <cellStyle name="Normal 73 4 3 7" xfId="17923" xr:uid="{00000000-0005-0000-0000-000003460000}"/>
    <cellStyle name="Normal 73 4 4" xfId="3616" xr:uid="{00000000-0005-0000-0000-0000200E0000}"/>
    <cellStyle name="Normal 73 4 4 2" xfId="13690" xr:uid="{00000000-0005-0000-0000-00007A350000}"/>
    <cellStyle name="Normal 73 4 4 2 3" xfId="28788" xr:uid="{00000000-0005-0000-0000-000074700000}"/>
    <cellStyle name="Normal 73 4 4 3" xfId="8670" xr:uid="{00000000-0005-0000-0000-0000DE210000}"/>
    <cellStyle name="Normal 73 4 4 3 3" xfId="23771" xr:uid="{00000000-0005-0000-0000-0000DB5C0000}"/>
    <cellStyle name="Normal 73 4 4 5" xfId="18758" xr:uid="{00000000-0005-0000-0000-000046490000}"/>
    <cellStyle name="Normal 73 4 5" xfId="5309" xr:uid="{00000000-0005-0000-0000-0000BD140000}"/>
    <cellStyle name="Normal 73 4 5 2" xfId="15361" xr:uid="{00000000-0005-0000-0000-0000013C0000}"/>
    <cellStyle name="Normal 73 4 5 2 3" xfId="30459" xr:uid="{00000000-0005-0000-0000-0000FB760000}"/>
    <cellStyle name="Normal 73 4 5 3" xfId="10341" xr:uid="{00000000-0005-0000-0000-000065280000}"/>
    <cellStyle name="Normal 73 4 5 3 3" xfId="25442" xr:uid="{00000000-0005-0000-0000-000062630000}"/>
    <cellStyle name="Normal 73 4 5 5" xfId="20429" xr:uid="{00000000-0005-0000-0000-0000CD4F0000}"/>
    <cellStyle name="Normal 73 4 6" xfId="12019" xr:uid="{00000000-0005-0000-0000-0000F32E0000}"/>
    <cellStyle name="Normal 73 4 6 3" xfId="27117" xr:uid="{00000000-0005-0000-0000-0000ED690000}"/>
    <cellStyle name="Normal 73 4 7" xfId="6998" xr:uid="{00000000-0005-0000-0000-0000561B0000}"/>
    <cellStyle name="Normal 73 4 7 3" xfId="22100" xr:uid="{00000000-0005-0000-0000-000054560000}"/>
    <cellStyle name="Normal 73 4 9" xfId="17087" xr:uid="{00000000-0005-0000-0000-0000BF420000}"/>
    <cellStyle name="Normal 73 5" xfId="2132" xr:uid="{00000000-0005-0000-0000-000054080000}"/>
    <cellStyle name="Normal 73 5 2" xfId="2973" xr:uid="{00000000-0005-0000-0000-00009D0B0000}"/>
    <cellStyle name="Normal 73 5 2 2" xfId="4663" xr:uid="{00000000-0005-0000-0000-000037120000}"/>
    <cellStyle name="Normal 73 5 2 2 2" xfId="14736" xr:uid="{00000000-0005-0000-0000-000090390000}"/>
    <cellStyle name="Normal 73 5 2 2 2 3" xfId="29834" xr:uid="{00000000-0005-0000-0000-00008A740000}"/>
    <cellStyle name="Normal 73 5 2 2 3" xfId="9716" xr:uid="{00000000-0005-0000-0000-0000F4250000}"/>
    <cellStyle name="Normal 73 5 2 2 3 3" xfId="24817" xr:uid="{00000000-0005-0000-0000-0000F1600000}"/>
    <cellStyle name="Normal 73 5 2 2 5" xfId="19804" xr:uid="{00000000-0005-0000-0000-00005C4D0000}"/>
    <cellStyle name="Normal 73 5 2 3" xfId="6355" xr:uid="{00000000-0005-0000-0000-0000D3180000}"/>
    <cellStyle name="Normal 73 5 2 3 2" xfId="16407" xr:uid="{00000000-0005-0000-0000-000017400000}"/>
    <cellStyle name="Normal 73 5 2 3 3" xfId="11387" xr:uid="{00000000-0005-0000-0000-00007B2C0000}"/>
    <cellStyle name="Normal 73 5 2 3 3 3" xfId="26488" xr:uid="{00000000-0005-0000-0000-000078670000}"/>
    <cellStyle name="Normal 73 5 2 3 5" xfId="21475" xr:uid="{00000000-0005-0000-0000-0000E3530000}"/>
    <cellStyle name="Normal 73 5 2 4" xfId="13065" xr:uid="{00000000-0005-0000-0000-000009330000}"/>
    <cellStyle name="Normal 73 5 2 4 3" xfId="28163" xr:uid="{00000000-0005-0000-0000-0000036E0000}"/>
    <cellStyle name="Normal 73 5 2 5" xfId="8044" xr:uid="{00000000-0005-0000-0000-00006C1F0000}"/>
    <cellStyle name="Normal 73 5 2 5 3" xfId="23146" xr:uid="{00000000-0005-0000-0000-00006A5A0000}"/>
    <cellStyle name="Normal 73 5 2 7" xfId="18133" xr:uid="{00000000-0005-0000-0000-0000D5460000}"/>
    <cellStyle name="Normal 73 5 3" xfId="3826" xr:uid="{00000000-0005-0000-0000-0000F20E0000}"/>
    <cellStyle name="Normal 73 5 3 2" xfId="13900" xr:uid="{00000000-0005-0000-0000-00004C360000}"/>
    <cellStyle name="Normal 73 5 3 2 3" xfId="28998" xr:uid="{00000000-0005-0000-0000-000046710000}"/>
    <cellStyle name="Normal 73 5 3 3" xfId="8880" xr:uid="{00000000-0005-0000-0000-0000B0220000}"/>
    <cellStyle name="Normal 73 5 3 3 3" xfId="23981" xr:uid="{00000000-0005-0000-0000-0000AD5D0000}"/>
    <cellStyle name="Normal 73 5 3 5" xfId="18968" xr:uid="{00000000-0005-0000-0000-0000184A0000}"/>
    <cellStyle name="Normal 73 5 4" xfId="5519" xr:uid="{00000000-0005-0000-0000-00008F150000}"/>
    <cellStyle name="Normal 73 5 4 2" xfId="15571" xr:uid="{00000000-0005-0000-0000-0000D33C0000}"/>
    <cellStyle name="Normal 73 5 4 2 3" xfId="30669" xr:uid="{00000000-0005-0000-0000-0000CD770000}"/>
    <cellStyle name="Normal 73 5 4 3" xfId="10551" xr:uid="{00000000-0005-0000-0000-000037290000}"/>
    <cellStyle name="Normal 73 5 4 3 3" xfId="25652" xr:uid="{00000000-0005-0000-0000-000034640000}"/>
    <cellStyle name="Normal 73 5 4 5" xfId="20639" xr:uid="{00000000-0005-0000-0000-00009F500000}"/>
    <cellStyle name="Normal 73 5 5" xfId="12229" xr:uid="{00000000-0005-0000-0000-0000C52F0000}"/>
    <cellStyle name="Normal 73 5 5 3" xfId="27327" xr:uid="{00000000-0005-0000-0000-0000BF6A0000}"/>
    <cellStyle name="Normal 73 5 6" xfId="7208" xr:uid="{00000000-0005-0000-0000-0000281C0000}"/>
    <cellStyle name="Normal 73 5 6 3" xfId="22310" xr:uid="{00000000-0005-0000-0000-000026570000}"/>
    <cellStyle name="Normal 73 5 8" xfId="17297" xr:uid="{00000000-0005-0000-0000-000091430000}"/>
    <cellStyle name="Normal 73 6" xfId="2553" xr:uid="{00000000-0005-0000-0000-0000F9090000}"/>
    <cellStyle name="Normal 73 6 2" xfId="4245" xr:uid="{00000000-0005-0000-0000-000095100000}"/>
    <cellStyle name="Normal 73 6 2 2" xfId="14318" xr:uid="{00000000-0005-0000-0000-0000EE370000}"/>
    <cellStyle name="Normal 73 6 2 2 3" xfId="29416" xr:uid="{00000000-0005-0000-0000-0000E8720000}"/>
    <cellStyle name="Normal 73 6 2 3" xfId="9298" xr:uid="{00000000-0005-0000-0000-000052240000}"/>
    <cellStyle name="Normal 73 6 2 3 3" xfId="24399" xr:uid="{00000000-0005-0000-0000-00004F5F0000}"/>
    <cellStyle name="Normal 73 6 2 5" xfId="19386" xr:uid="{00000000-0005-0000-0000-0000BA4B0000}"/>
    <cellStyle name="Normal 73 6 3" xfId="5937" xr:uid="{00000000-0005-0000-0000-000031170000}"/>
    <cellStyle name="Normal 73 6 3 2" xfId="15989" xr:uid="{00000000-0005-0000-0000-0000753E0000}"/>
    <cellStyle name="Normal 73 6 3 3" xfId="10969" xr:uid="{00000000-0005-0000-0000-0000D92A0000}"/>
    <cellStyle name="Normal 73 6 3 3 3" xfId="26070" xr:uid="{00000000-0005-0000-0000-0000D6650000}"/>
    <cellStyle name="Normal 73 6 3 5" xfId="21057" xr:uid="{00000000-0005-0000-0000-000041520000}"/>
    <cellStyle name="Normal 73 6 4" xfId="12647" xr:uid="{00000000-0005-0000-0000-000067310000}"/>
    <cellStyle name="Normal 73 6 4 3" xfId="27745" xr:uid="{00000000-0005-0000-0000-0000616C0000}"/>
    <cellStyle name="Normal 73 6 5" xfId="7626" xr:uid="{00000000-0005-0000-0000-0000CA1D0000}"/>
    <cellStyle name="Normal 73 6 5 3" xfId="22728" xr:uid="{00000000-0005-0000-0000-0000C8580000}"/>
    <cellStyle name="Normal 73 6 7" xfId="17715" xr:uid="{00000000-0005-0000-0000-000033450000}"/>
    <cellStyle name="Normal 73 7" xfId="3405" xr:uid="{00000000-0005-0000-0000-00004D0D0000}"/>
    <cellStyle name="Normal 73 7 2" xfId="13482" xr:uid="{00000000-0005-0000-0000-0000AA340000}"/>
    <cellStyle name="Normal 73 7 2 3" xfId="28580" xr:uid="{00000000-0005-0000-0000-0000A46F0000}"/>
    <cellStyle name="Normal 73 7 3" xfId="8462" xr:uid="{00000000-0005-0000-0000-00000E210000}"/>
    <cellStyle name="Normal 73 7 3 3" xfId="23563" xr:uid="{00000000-0005-0000-0000-00000B5C0000}"/>
    <cellStyle name="Normal 73 7 5" xfId="18550" xr:uid="{00000000-0005-0000-0000-000076480000}"/>
    <cellStyle name="Normal 73 8" xfId="5099" xr:uid="{00000000-0005-0000-0000-0000EB130000}"/>
    <cellStyle name="Normal 73 8 2" xfId="15153" xr:uid="{00000000-0005-0000-0000-0000313B0000}"/>
    <cellStyle name="Normal 73 8 2 3" xfId="30251" xr:uid="{00000000-0005-0000-0000-00002B760000}"/>
    <cellStyle name="Normal 73 8 3" xfId="10133" xr:uid="{00000000-0005-0000-0000-000095270000}"/>
    <cellStyle name="Normal 73 8 3 3" xfId="25234" xr:uid="{00000000-0005-0000-0000-000092620000}"/>
    <cellStyle name="Normal 73 8 5" xfId="20221" xr:uid="{00000000-0005-0000-0000-0000FD4E0000}"/>
    <cellStyle name="Normal 73 9" xfId="11809" xr:uid="{00000000-0005-0000-0000-0000212E0000}"/>
    <cellStyle name="Normal 73 9 3" xfId="26909" xr:uid="{00000000-0005-0000-0000-00001D690000}"/>
    <cellStyle name="Normal 74" xfId="1492" xr:uid="{00000000-0005-0000-0000-0000D4050000}"/>
    <cellStyle name="Normal 74 10" xfId="6789" xr:uid="{00000000-0005-0000-0000-0000851A0000}"/>
    <cellStyle name="Normal 74 10 3" xfId="21893" xr:uid="{00000000-0005-0000-0000-000085550000}"/>
    <cellStyle name="Normal 74 12" xfId="16878" xr:uid="{00000000-0005-0000-0000-0000EE410000}"/>
    <cellStyle name="Normal 74 2" xfId="1753" xr:uid="{00000000-0005-0000-0000-0000D9060000}"/>
    <cellStyle name="Normal 74 2 11" xfId="16932" xr:uid="{00000000-0005-0000-0000-000024420000}"/>
    <cellStyle name="Normal 74 2 2" xfId="1861" xr:uid="{00000000-0005-0000-0000-000045070000}"/>
    <cellStyle name="Normal 74 2 2 10" xfId="17036" xr:uid="{00000000-0005-0000-0000-00008C420000}"/>
    <cellStyle name="Normal 74 2 2 2" xfId="2078" xr:uid="{00000000-0005-0000-0000-00001E080000}"/>
    <cellStyle name="Normal 74 2 2 2 2" xfId="2499" xr:uid="{00000000-0005-0000-0000-0000C3090000}"/>
    <cellStyle name="Normal 74 2 2 2 2 2" xfId="3338" xr:uid="{00000000-0005-0000-0000-00000A0D0000}"/>
    <cellStyle name="Normal 74 2 2 2 2 2 2" xfId="5028" xr:uid="{00000000-0005-0000-0000-0000A4130000}"/>
    <cellStyle name="Normal 74 2 2 2 2 2 2 2" xfId="15101" xr:uid="{00000000-0005-0000-0000-0000FD3A0000}"/>
    <cellStyle name="Normal 74 2 2 2 2 2 2 2 3" xfId="30199" xr:uid="{00000000-0005-0000-0000-0000F7750000}"/>
    <cellStyle name="Normal 74 2 2 2 2 2 2 3" xfId="10081" xr:uid="{00000000-0005-0000-0000-000061270000}"/>
    <cellStyle name="Normal 74 2 2 2 2 2 2 3 3" xfId="25182" xr:uid="{00000000-0005-0000-0000-00005E620000}"/>
    <cellStyle name="Normal 74 2 2 2 2 2 2 5" xfId="20169" xr:uid="{00000000-0005-0000-0000-0000C94E0000}"/>
    <cellStyle name="Normal 74 2 2 2 2 2 3" xfId="6720" xr:uid="{00000000-0005-0000-0000-0000401A0000}"/>
    <cellStyle name="Normal 74 2 2 2 2 2 3 2" xfId="16772" xr:uid="{00000000-0005-0000-0000-000084410000}"/>
    <cellStyle name="Normal 74 2 2 2 2 2 3 3" xfId="11752" xr:uid="{00000000-0005-0000-0000-0000E82D0000}"/>
    <cellStyle name="Normal 74 2 2 2 2 2 3 3 3" xfId="26853" xr:uid="{00000000-0005-0000-0000-0000E5680000}"/>
    <cellStyle name="Normal 74 2 2 2 2 2 3 5" xfId="21840" xr:uid="{00000000-0005-0000-0000-000050550000}"/>
    <cellStyle name="Normal 74 2 2 2 2 2 4" xfId="13430" xr:uid="{00000000-0005-0000-0000-000076340000}"/>
    <cellStyle name="Normal 74 2 2 2 2 2 4 3" xfId="28528" xr:uid="{00000000-0005-0000-0000-0000706F0000}"/>
    <cellStyle name="Normal 74 2 2 2 2 2 5" xfId="8409" xr:uid="{00000000-0005-0000-0000-0000D9200000}"/>
    <cellStyle name="Normal 74 2 2 2 2 2 5 3" xfId="23511" xr:uid="{00000000-0005-0000-0000-0000D75B0000}"/>
    <cellStyle name="Normal 74 2 2 2 2 2 7" xfId="18498" xr:uid="{00000000-0005-0000-0000-000042480000}"/>
    <cellStyle name="Normal 74 2 2 2 2 3" xfId="4191" xr:uid="{00000000-0005-0000-0000-00005F100000}"/>
    <cellStyle name="Normal 74 2 2 2 2 3 2" xfId="14265" xr:uid="{00000000-0005-0000-0000-0000B9370000}"/>
    <cellStyle name="Normal 74 2 2 2 2 3 2 3" xfId="29363" xr:uid="{00000000-0005-0000-0000-0000B3720000}"/>
    <cellStyle name="Normal 74 2 2 2 2 3 3" xfId="9245" xr:uid="{00000000-0005-0000-0000-00001D240000}"/>
    <cellStyle name="Normal 74 2 2 2 2 3 3 3" xfId="24346" xr:uid="{00000000-0005-0000-0000-00001A5F0000}"/>
    <cellStyle name="Normal 74 2 2 2 2 3 5" xfId="19333" xr:uid="{00000000-0005-0000-0000-0000854B0000}"/>
    <cellStyle name="Normal 74 2 2 2 2 4" xfId="5884" xr:uid="{00000000-0005-0000-0000-0000FC160000}"/>
    <cellStyle name="Normal 74 2 2 2 2 4 2" xfId="15936" xr:uid="{00000000-0005-0000-0000-0000403E0000}"/>
    <cellStyle name="Normal 74 2 2 2 2 4 3" xfId="10916" xr:uid="{00000000-0005-0000-0000-0000A42A0000}"/>
    <cellStyle name="Normal 74 2 2 2 2 4 3 3" xfId="26017" xr:uid="{00000000-0005-0000-0000-0000A1650000}"/>
    <cellStyle name="Normal 74 2 2 2 2 4 5" xfId="21004" xr:uid="{00000000-0005-0000-0000-00000C520000}"/>
    <cellStyle name="Normal 74 2 2 2 2 5" xfId="12594" xr:uid="{00000000-0005-0000-0000-000032310000}"/>
    <cellStyle name="Normal 74 2 2 2 2 5 3" xfId="27692" xr:uid="{00000000-0005-0000-0000-00002C6C0000}"/>
    <cellStyle name="Normal 74 2 2 2 2 6" xfId="7573" xr:uid="{00000000-0005-0000-0000-0000951D0000}"/>
    <cellStyle name="Normal 74 2 2 2 2 6 3" xfId="22675" xr:uid="{00000000-0005-0000-0000-000093580000}"/>
    <cellStyle name="Normal 74 2 2 2 2 8" xfId="17662" xr:uid="{00000000-0005-0000-0000-0000FE440000}"/>
    <cellStyle name="Normal 74 2 2 2 3" xfId="2920" xr:uid="{00000000-0005-0000-0000-0000680B0000}"/>
    <cellStyle name="Normal 74 2 2 2 3 2" xfId="4610" xr:uid="{00000000-0005-0000-0000-000002120000}"/>
    <cellStyle name="Normal 74 2 2 2 3 2 2" xfId="14683" xr:uid="{00000000-0005-0000-0000-00005B390000}"/>
    <cellStyle name="Normal 74 2 2 2 3 2 2 3" xfId="29781" xr:uid="{00000000-0005-0000-0000-000055740000}"/>
    <cellStyle name="Normal 74 2 2 2 3 2 3" xfId="9663" xr:uid="{00000000-0005-0000-0000-0000BF250000}"/>
    <cellStyle name="Normal 74 2 2 2 3 2 3 3" xfId="24764" xr:uid="{00000000-0005-0000-0000-0000BC600000}"/>
    <cellStyle name="Normal 74 2 2 2 3 2 5" xfId="19751" xr:uid="{00000000-0005-0000-0000-0000274D0000}"/>
    <cellStyle name="Normal 74 2 2 2 3 3" xfId="6302" xr:uid="{00000000-0005-0000-0000-00009E180000}"/>
    <cellStyle name="Normal 74 2 2 2 3 3 2" xfId="16354" xr:uid="{00000000-0005-0000-0000-0000E23F0000}"/>
    <cellStyle name="Normal 74 2 2 2 3 3 3" xfId="11334" xr:uid="{00000000-0005-0000-0000-0000462C0000}"/>
    <cellStyle name="Normal 74 2 2 2 3 3 3 3" xfId="26435" xr:uid="{00000000-0005-0000-0000-000043670000}"/>
    <cellStyle name="Normal 74 2 2 2 3 3 5" xfId="21422" xr:uid="{00000000-0005-0000-0000-0000AE530000}"/>
    <cellStyle name="Normal 74 2 2 2 3 4" xfId="13012" xr:uid="{00000000-0005-0000-0000-0000D4320000}"/>
    <cellStyle name="Normal 74 2 2 2 3 4 3" xfId="28110" xr:uid="{00000000-0005-0000-0000-0000CE6D0000}"/>
    <cellStyle name="Normal 74 2 2 2 3 5" xfId="7991" xr:uid="{00000000-0005-0000-0000-0000371F0000}"/>
    <cellStyle name="Normal 74 2 2 2 3 5 3" xfId="23093" xr:uid="{00000000-0005-0000-0000-0000355A0000}"/>
    <cellStyle name="Normal 74 2 2 2 3 7" xfId="18080" xr:uid="{00000000-0005-0000-0000-0000A0460000}"/>
    <cellStyle name="Normal 74 2 2 2 4" xfId="3773" xr:uid="{00000000-0005-0000-0000-0000BD0E0000}"/>
    <cellStyle name="Normal 74 2 2 2 4 2" xfId="13847" xr:uid="{00000000-0005-0000-0000-000017360000}"/>
    <cellStyle name="Normal 74 2 2 2 4 2 3" xfId="28945" xr:uid="{00000000-0005-0000-0000-000011710000}"/>
    <cellStyle name="Normal 74 2 2 2 4 3" xfId="8827" xr:uid="{00000000-0005-0000-0000-00007B220000}"/>
    <cellStyle name="Normal 74 2 2 2 4 3 3" xfId="23928" xr:uid="{00000000-0005-0000-0000-0000785D0000}"/>
    <cellStyle name="Normal 74 2 2 2 4 5" xfId="18915" xr:uid="{00000000-0005-0000-0000-0000E3490000}"/>
    <cellStyle name="Normal 74 2 2 2 5" xfId="5466" xr:uid="{00000000-0005-0000-0000-00005A150000}"/>
    <cellStyle name="Normal 74 2 2 2 5 2" xfId="15518" xr:uid="{00000000-0005-0000-0000-00009E3C0000}"/>
    <cellStyle name="Normal 74 2 2 2 5 2 3" xfId="30616" xr:uid="{00000000-0005-0000-0000-000098770000}"/>
    <cellStyle name="Normal 74 2 2 2 5 3" xfId="10498" xr:uid="{00000000-0005-0000-0000-000002290000}"/>
    <cellStyle name="Normal 74 2 2 2 5 3 3" xfId="25599" xr:uid="{00000000-0005-0000-0000-0000FF630000}"/>
    <cellStyle name="Normal 74 2 2 2 5 5" xfId="20586" xr:uid="{00000000-0005-0000-0000-00006A500000}"/>
    <cellStyle name="Normal 74 2 2 2 6" xfId="12176" xr:uid="{00000000-0005-0000-0000-0000902F0000}"/>
    <cellStyle name="Normal 74 2 2 2 6 3" xfId="27274" xr:uid="{00000000-0005-0000-0000-00008A6A0000}"/>
    <cellStyle name="Normal 74 2 2 2 7" xfId="7155" xr:uid="{00000000-0005-0000-0000-0000F31B0000}"/>
    <cellStyle name="Normal 74 2 2 2 7 3" xfId="22257" xr:uid="{00000000-0005-0000-0000-0000F1560000}"/>
    <cellStyle name="Normal 74 2 2 2 9" xfId="17244" xr:uid="{00000000-0005-0000-0000-00005C430000}"/>
    <cellStyle name="Normal 74 2 2 3" xfId="2291" xr:uid="{00000000-0005-0000-0000-0000F3080000}"/>
    <cellStyle name="Normal 74 2 2 3 2" xfId="3130" xr:uid="{00000000-0005-0000-0000-00003A0C0000}"/>
    <cellStyle name="Normal 74 2 2 3 2 2" xfId="4820" xr:uid="{00000000-0005-0000-0000-0000D4120000}"/>
    <cellStyle name="Normal 74 2 2 3 2 2 2" xfId="14893" xr:uid="{00000000-0005-0000-0000-00002D3A0000}"/>
    <cellStyle name="Normal 74 2 2 3 2 2 2 3" xfId="29991" xr:uid="{00000000-0005-0000-0000-000027750000}"/>
    <cellStyle name="Normal 74 2 2 3 2 2 3" xfId="9873" xr:uid="{00000000-0005-0000-0000-000091260000}"/>
    <cellStyle name="Normal 74 2 2 3 2 2 3 3" xfId="24974" xr:uid="{00000000-0005-0000-0000-00008E610000}"/>
    <cellStyle name="Normal 74 2 2 3 2 2 5" xfId="19961" xr:uid="{00000000-0005-0000-0000-0000F94D0000}"/>
    <cellStyle name="Normal 74 2 2 3 2 3" xfId="6512" xr:uid="{00000000-0005-0000-0000-000070190000}"/>
    <cellStyle name="Normal 74 2 2 3 2 3 2" xfId="16564" xr:uid="{00000000-0005-0000-0000-0000B4400000}"/>
    <cellStyle name="Normal 74 2 2 3 2 3 3" xfId="11544" xr:uid="{00000000-0005-0000-0000-0000182D0000}"/>
    <cellStyle name="Normal 74 2 2 3 2 3 3 3" xfId="26645" xr:uid="{00000000-0005-0000-0000-000015680000}"/>
    <cellStyle name="Normal 74 2 2 3 2 3 5" xfId="21632" xr:uid="{00000000-0005-0000-0000-000080540000}"/>
    <cellStyle name="Normal 74 2 2 3 2 4" xfId="13222" xr:uid="{00000000-0005-0000-0000-0000A6330000}"/>
    <cellStyle name="Normal 74 2 2 3 2 4 3" xfId="28320" xr:uid="{00000000-0005-0000-0000-0000A06E0000}"/>
    <cellStyle name="Normal 74 2 2 3 2 5" xfId="8201" xr:uid="{00000000-0005-0000-0000-000009200000}"/>
    <cellStyle name="Normal 74 2 2 3 2 5 3" xfId="23303" xr:uid="{00000000-0005-0000-0000-0000075B0000}"/>
    <cellStyle name="Normal 74 2 2 3 2 7" xfId="18290" xr:uid="{00000000-0005-0000-0000-000072470000}"/>
    <cellStyle name="Normal 74 2 2 3 3" xfId="3983" xr:uid="{00000000-0005-0000-0000-00008F0F0000}"/>
    <cellStyle name="Normal 74 2 2 3 3 2" xfId="14057" xr:uid="{00000000-0005-0000-0000-0000E9360000}"/>
    <cellStyle name="Normal 74 2 2 3 3 2 3" xfId="29155" xr:uid="{00000000-0005-0000-0000-0000E3710000}"/>
    <cellStyle name="Normal 74 2 2 3 3 3" xfId="9037" xr:uid="{00000000-0005-0000-0000-00004D230000}"/>
    <cellStyle name="Normal 74 2 2 3 3 3 3" xfId="24138" xr:uid="{00000000-0005-0000-0000-00004A5E0000}"/>
    <cellStyle name="Normal 74 2 2 3 3 5" xfId="19125" xr:uid="{00000000-0005-0000-0000-0000B54A0000}"/>
    <cellStyle name="Normal 74 2 2 3 4" xfId="5676" xr:uid="{00000000-0005-0000-0000-00002C160000}"/>
    <cellStyle name="Normal 74 2 2 3 4 2" xfId="15728" xr:uid="{00000000-0005-0000-0000-0000703D0000}"/>
    <cellStyle name="Normal 74 2 2 3 4 2 3" xfId="30826" xr:uid="{00000000-0005-0000-0000-00006A780000}"/>
    <cellStyle name="Normal 74 2 2 3 4 3" xfId="10708" xr:uid="{00000000-0005-0000-0000-0000D4290000}"/>
    <cellStyle name="Normal 74 2 2 3 4 3 3" xfId="25809" xr:uid="{00000000-0005-0000-0000-0000D1640000}"/>
    <cellStyle name="Normal 74 2 2 3 4 5" xfId="20796" xr:uid="{00000000-0005-0000-0000-00003C510000}"/>
    <cellStyle name="Normal 74 2 2 3 5" xfId="12386" xr:uid="{00000000-0005-0000-0000-000062300000}"/>
    <cellStyle name="Normal 74 2 2 3 5 3" xfId="27484" xr:uid="{00000000-0005-0000-0000-00005C6B0000}"/>
    <cellStyle name="Normal 74 2 2 3 6" xfId="7365" xr:uid="{00000000-0005-0000-0000-0000C51C0000}"/>
    <cellStyle name="Normal 74 2 2 3 6 3" xfId="22467" xr:uid="{00000000-0005-0000-0000-0000C3570000}"/>
    <cellStyle name="Normal 74 2 2 3 8" xfId="17454" xr:uid="{00000000-0005-0000-0000-00002E440000}"/>
    <cellStyle name="Normal 74 2 2 4" xfId="2712" xr:uid="{00000000-0005-0000-0000-0000980A0000}"/>
    <cellStyle name="Normal 74 2 2 4 2" xfId="4402" xr:uid="{00000000-0005-0000-0000-000032110000}"/>
    <cellStyle name="Normal 74 2 2 4 2 2" xfId="14475" xr:uid="{00000000-0005-0000-0000-00008B380000}"/>
    <cellStyle name="Normal 74 2 2 4 2 2 3" xfId="29573" xr:uid="{00000000-0005-0000-0000-000085730000}"/>
    <cellStyle name="Normal 74 2 2 4 2 3" xfId="9455" xr:uid="{00000000-0005-0000-0000-0000EF240000}"/>
    <cellStyle name="Normal 74 2 2 4 2 3 3" xfId="24556" xr:uid="{00000000-0005-0000-0000-0000EC5F0000}"/>
    <cellStyle name="Normal 74 2 2 4 2 5" xfId="19543" xr:uid="{00000000-0005-0000-0000-0000574C0000}"/>
    <cellStyle name="Normal 74 2 2 4 3" xfId="6094" xr:uid="{00000000-0005-0000-0000-0000CE170000}"/>
    <cellStyle name="Normal 74 2 2 4 3 2" xfId="16146" xr:uid="{00000000-0005-0000-0000-0000123F0000}"/>
    <cellStyle name="Normal 74 2 2 4 3 3" xfId="11126" xr:uid="{00000000-0005-0000-0000-0000762B0000}"/>
    <cellStyle name="Normal 74 2 2 4 3 3 3" xfId="26227" xr:uid="{00000000-0005-0000-0000-000073660000}"/>
    <cellStyle name="Normal 74 2 2 4 3 5" xfId="21214" xr:uid="{00000000-0005-0000-0000-0000DE520000}"/>
    <cellStyle name="Normal 74 2 2 4 4" xfId="12804" xr:uid="{00000000-0005-0000-0000-000004320000}"/>
    <cellStyle name="Normal 74 2 2 4 4 3" xfId="27902" xr:uid="{00000000-0005-0000-0000-0000FE6C0000}"/>
    <cellStyle name="Normal 74 2 2 4 5" xfId="7783" xr:uid="{00000000-0005-0000-0000-0000671E0000}"/>
    <cellStyle name="Normal 74 2 2 4 5 3" xfId="22885" xr:uid="{00000000-0005-0000-0000-000065590000}"/>
    <cellStyle name="Normal 74 2 2 4 7" xfId="17872" xr:uid="{00000000-0005-0000-0000-0000D0450000}"/>
    <cellStyle name="Normal 74 2 2 5" xfId="3565" xr:uid="{00000000-0005-0000-0000-0000ED0D0000}"/>
    <cellStyle name="Normal 74 2 2 5 2" xfId="13639" xr:uid="{00000000-0005-0000-0000-000047350000}"/>
    <cellStyle name="Normal 74 2 2 5 2 3" xfId="28737" xr:uid="{00000000-0005-0000-0000-000041700000}"/>
    <cellStyle name="Normal 74 2 2 5 3" xfId="8619" xr:uid="{00000000-0005-0000-0000-0000AB210000}"/>
    <cellStyle name="Normal 74 2 2 5 3 3" xfId="23720" xr:uid="{00000000-0005-0000-0000-0000A85C0000}"/>
    <cellStyle name="Normal 74 2 2 5 5" xfId="18707" xr:uid="{00000000-0005-0000-0000-000013490000}"/>
    <cellStyle name="Normal 74 2 2 6" xfId="5258" xr:uid="{00000000-0005-0000-0000-00008A140000}"/>
    <cellStyle name="Normal 74 2 2 6 2" xfId="15310" xr:uid="{00000000-0005-0000-0000-0000CE3B0000}"/>
    <cellStyle name="Normal 74 2 2 6 2 3" xfId="30408" xr:uid="{00000000-0005-0000-0000-0000C8760000}"/>
    <cellStyle name="Normal 74 2 2 6 3" xfId="10290" xr:uid="{00000000-0005-0000-0000-000032280000}"/>
    <cellStyle name="Normal 74 2 2 6 3 3" xfId="25391" xr:uid="{00000000-0005-0000-0000-00002F630000}"/>
    <cellStyle name="Normal 74 2 2 6 5" xfId="20378" xr:uid="{00000000-0005-0000-0000-00009A4F0000}"/>
    <cellStyle name="Normal 74 2 2 7" xfId="11968" xr:uid="{00000000-0005-0000-0000-0000C02E0000}"/>
    <cellStyle name="Normal 74 2 2 7 3" xfId="27066" xr:uid="{00000000-0005-0000-0000-0000BA690000}"/>
    <cellStyle name="Normal 74 2 2 8" xfId="6947" xr:uid="{00000000-0005-0000-0000-0000231B0000}"/>
    <cellStyle name="Normal 74 2 2 8 3" xfId="22049" xr:uid="{00000000-0005-0000-0000-000021560000}"/>
    <cellStyle name="Normal 74 2 3" xfId="1974" xr:uid="{00000000-0005-0000-0000-0000B6070000}"/>
    <cellStyle name="Normal 74 2 3 2" xfId="2395" xr:uid="{00000000-0005-0000-0000-00005B090000}"/>
    <cellStyle name="Normal 74 2 3 2 2" xfId="3234" xr:uid="{00000000-0005-0000-0000-0000A20C0000}"/>
    <cellStyle name="Normal 74 2 3 2 2 2" xfId="4924" xr:uid="{00000000-0005-0000-0000-00003C130000}"/>
    <cellStyle name="Normal 74 2 3 2 2 2 2" xfId="14997" xr:uid="{00000000-0005-0000-0000-0000953A0000}"/>
    <cellStyle name="Normal 74 2 3 2 2 2 2 3" xfId="30095" xr:uid="{00000000-0005-0000-0000-00008F750000}"/>
    <cellStyle name="Normal 74 2 3 2 2 2 3" xfId="9977" xr:uid="{00000000-0005-0000-0000-0000F9260000}"/>
    <cellStyle name="Normal 74 2 3 2 2 2 3 3" xfId="25078" xr:uid="{00000000-0005-0000-0000-0000F6610000}"/>
    <cellStyle name="Normal 74 2 3 2 2 2 5" xfId="20065" xr:uid="{00000000-0005-0000-0000-0000614E0000}"/>
    <cellStyle name="Normal 74 2 3 2 2 3" xfId="6616" xr:uid="{00000000-0005-0000-0000-0000D8190000}"/>
    <cellStyle name="Normal 74 2 3 2 2 3 2" xfId="16668" xr:uid="{00000000-0005-0000-0000-00001C410000}"/>
    <cellStyle name="Normal 74 2 3 2 2 3 3" xfId="11648" xr:uid="{00000000-0005-0000-0000-0000802D0000}"/>
    <cellStyle name="Normal 74 2 3 2 2 3 3 3" xfId="26749" xr:uid="{00000000-0005-0000-0000-00007D680000}"/>
    <cellStyle name="Normal 74 2 3 2 2 3 5" xfId="21736" xr:uid="{00000000-0005-0000-0000-0000E8540000}"/>
    <cellStyle name="Normal 74 2 3 2 2 4" xfId="13326" xr:uid="{00000000-0005-0000-0000-00000E340000}"/>
    <cellStyle name="Normal 74 2 3 2 2 4 3" xfId="28424" xr:uid="{00000000-0005-0000-0000-0000086F0000}"/>
    <cellStyle name="Normal 74 2 3 2 2 5" xfId="8305" xr:uid="{00000000-0005-0000-0000-000071200000}"/>
    <cellStyle name="Normal 74 2 3 2 2 5 3" xfId="23407" xr:uid="{00000000-0005-0000-0000-00006F5B0000}"/>
    <cellStyle name="Normal 74 2 3 2 2 7" xfId="18394" xr:uid="{00000000-0005-0000-0000-0000DA470000}"/>
    <cellStyle name="Normal 74 2 3 2 3" xfId="4087" xr:uid="{00000000-0005-0000-0000-0000F70F0000}"/>
    <cellStyle name="Normal 74 2 3 2 3 2" xfId="14161" xr:uid="{00000000-0005-0000-0000-000051370000}"/>
    <cellStyle name="Normal 74 2 3 2 3 2 3" xfId="29259" xr:uid="{00000000-0005-0000-0000-00004B720000}"/>
    <cellStyle name="Normal 74 2 3 2 3 3" xfId="9141" xr:uid="{00000000-0005-0000-0000-0000B5230000}"/>
    <cellStyle name="Normal 74 2 3 2 3 3 3" xfId="24242" xr:uid="{00000000-0005-0000-0000-0000B25E0000}"/>
    <cellStyle name="Normal 74 2 3 2 3 5" xfId="19229" xr:uid="{00000000-0005-0000-0000-00001D4B0000}"/>
    <cellStyle name="Normal 74 2 3 2 4" xfId="5780" xr:uid="{00000000-0005-0000-0000-000094160000}"/>
    <cellStyle name="Normal 74 2 3 2 4 2" xfId="15832" xr:uid="{00000000-0005-0000-0000-0000D83D0000}"/>
    <cellStyle name="Normal 74 2 3 2 4 2 3" xfId="30930" xr:uid="{00000000-0005-0000-0000-0000D2780000}"/>
    <cellStyle name="Normal 74 2 3 2 4 3" xfId="10812" xr:uid="{00000000-0005-0000-0000-00003C2A0000}"/>
    <cellStyle name="Normal 74 2 3 2 4 3 3" xfId="25913" xr:uid="{00000000-0005-0000-0000-000039650000}"/>
    <cellStyle name="Normal 74 2 3 2 4 5" xfId="20900" xr:uid="{00000000-0005-0000-0000-0000A4510000}"/>
    <cellStyle name="Normal 74 2 3 2 5" xfId="12490" xr:uid="{00000000-0005-0000-0000-0000CA300000}"/>
    <cellStyle name="Normal 74 2 3 2 5 3" xfId="27588" xr:uid="{00000000-0005-0000-0000-0000C46B0000}"/>
    <cellStyle name="Normal 74 2 3 2 6" xfId="7469" xr:uid="{00000000-0005-0000-0000-00002D1D0000}"/>
    <cellStyle name="Normal 74 2 3 2 6 3" xfId="22571" xr:uid="{00000000-0005-0000-0000-00002B580000}"/>
    <cellStyle name="Normal 74 2 3 2 8" xfId="17558" xr:uid="{00000000-0005-0000-0000-000096440000}"/>
    <cellStyle name="Normal 74 2 3 3" xfId="2816" xr:uid="{00000000-0005-0000-0000-0000000B0000}"/>
    <cellStyle name="Normal 74 2 3 3 2" xfId="4506" xr:uid="{00000000-0005-0000-0000-00009A110000}"/>
    <cellStyle name="Normal 74 2 3 3 2 2" xfId="14579" xr:uid="{00000000-0005-0000-0000-0000F3380000}"/>
    <cellStyle name="Normal 74 2 3 3 2 2 3" xfId="29677" xr:uid="{00000000-0005-0000-0000-0000ED730000}"/>
    <cellStyle name="Normal 74 2 3 3 2 3" xfId="9559" xr:uid="{00000000-0005-0000-0000-000057250000}"/>
    <cellStyle name="Normal 74 2 3 3 2 3 3" xfId="24660" xr:uid="{00000000-0005-0000-0000-000054600000}"/>
    <cellStyle name="Normal 74 2 3 3 2 5" xfId="19647" xr:uid="{00000000-0005-0000-0000-0000BF4C0000}"/>
    <cellStyle name="Normal 74 2 3 3 3" xfId="6198" xr:uid="{00000000-0005-0000-0000-000036180000}"/>
    <cellStyle name="Normal 74 2 3 3 3 2" xfId="16250" xr:uid="{00000000-0005-0000-0000-00007A3F0000}"/>
    <cellStyle name="Normal 74 2 3 3 3 3" xfId="11230" xr:uid="{00000000-0005-0000-0000-0000DE2B0000}"/>
    <cellStyle name="Normal 74 2 3 3 3 3 3" xfId="26331" xr:uid="{00000000-0005-0000-0000-0000DB660000}"/>
    <cellStyle name="Normal 74 2 3 3 3 5" xfId="21318" xr:uid="{00000000-0005-0000-0000-000046530000}"/>
    <cellStyle name="Normal 74 2 3 3 4" xfId="12908" xr:uid="{00000000-0005-0000-0000-00006C320000}"/>
    <cellStyle name="Normal 74 2 3 3 4 3" xfId="28006" xr:uid="{00000000-0005-0000-0000-0000666D0000}"/>
    <cellStyle name="Normal 74 2 3 3 5" xfId="7887" xr:uid="{00000000-0005-0000-0000-0000CF1E0000}"/>
    <cellStyle name="Normal 74 2 3 3 5 3" xfId="22989" xr:uid="{00000000-0005-0000-0000-0000CD590000}"/>
    <cellStyle name="Normal 74 2 3 3 7" xfId="17976" xr:uid="{00000000-0005-0000-0000-000038460000}"/>
    <cellStyle name="Normal 74 2 3 4" xfId="3669" xr:uid="{00000000-0005-0000-0000-0000550E0000}"/>
    <cellStyle name="Normal 74 2 3 4 2" xfId="13743" xr:uid="{00000000-0005-0000-0000-0000AF350000}"/>
    <cellStyle name="Normal 74 2 3 4 2 3" xfId="28841" xr:uid="{00000000-0005-0000-0000-0000A9700000}"/>
    <cellStyle name="Normal 74 2 3 4 3" xfId="8723" xr:uid="{00000000-0005-0000-0000-000013220000}"/>
    <cellStyle name="Normal 74 2 3 4 3 3" xfId="23824" xr:uid="{00000000-0005-0000-0000-0000105D0000}"/>
    <cellStyle name="Normal 74 2 3 4 5" xfId="18811" xr:uid="{00000000-0005-0000-0000-00007B490000}"/>
    <cellStyle name="Normal 74 2 3 5" xfId="5362" xr:uid="{00000000-0005-0000-0000-0000F2140000}"/>
    <cellStyle name="Normal 74 2 3 5 2" xfId="15414" xr:uid="{00000000-0005-0000-0000-0000363C0000}"/>
    <cellStyle name="Normal 74 2 3 5 2 3" xfId="30512" xr:uid="{00000000-0005-0000-0000-000030770000}"/>
    <cellStyle name="Normal 74 2 3 5 3" xfId="10394" xr:uid="{00000000-0005-0000-0000-00009A280000}"/>
    <cellStyle name="Normal 74 2 3 5 3 3" xfId="25495" xr:uid="{00000000-0005-0000-0000-000097630000}"/>
    <cellStyle name="Normal 74 2 3 5 5" xfId="20482" xr:uid="{00000000-0005-0000-0000-000002500000}"/>
    <cellStyle name="Normal 74 2 3 6" xfId="12072" xr:uid="{00000000-0005-0000-0000-0000282F0000}"/>
    <cellStyle name="Normal 74 2 3 6 3" xfId="27170" xr:uid="{00000000-0005-0000-0000-0000226A0000}"/>
    <cellStyle name="Normal 74 2 3 7" xfId="7051" xr:uid="{00000000-0005-0000-0000-00008B1B0000}"/>
    <cellStyle name="Normal 74 2 3 7 3" xfId="22153" xr:uid="{00000000-0005-0000-0000-000089560000}"/>
    <cellStyle name="Normal 74 2 3 9" xfId="17140" xr:uid="{00000000-0005-0000-0000-0000F4420000}"/>
    <cellStyle name="Normal 74 2 4" xfId="2187" xr:uid="{00000000-0005-0000-0000-00008B080000}"/>
    <cellStyle name="Normal 74 2 4 2" xfId="3026" xr:uid="{00000000-0005-0000-0000-0000D20B0000}"/>
    <cellStyle name="Normal 74 2 4 2 2" xfId="4716" xr:uid="{00000000-0005-0000-0000-00006C120000}"/>
    <cellStyle name="Normal 74 2 4 2 2 2" xfId="14789" xr:uid="{00000000-0005-0000-0000-0000C5390000}"/>
    <cellStyle name="Normal 74 2 4 2 2 2 3" xfId="29887" xr:uid="{00000000-0005-0000-0000-0000BF740000}"/>
    <cellStyle name="Normal 74 2 4 2 2 3" xfId="9769" xr:uid="{00000000-0005-0000-0000-000029260000}"/>
    <cellStyle name="Normal 74 2 4 2 2 3 3" xfId="24870" xr:uid="{00000000-0005-0000-0000-000026610000}"/>
    <cellStyle name="Normal 74 2 4 2 2 5" xfId="19857" xr:uid="{00000000-0005-0000-0000-0000914D0000}"/>
    <cellStyle name="Normal 74 2 4 2 3" xfId="6408" xr:uid="{00000000-0005-0000-0000-000008190000}"/>
    <cellStyle name="Normal 74 2 4 2 3 2" xfId="16460" xr:uid="{00000000-0005-0000-0000-00004C400000}"/>
    <cellStyle name="Normal 74 2 4 2 3 3" xfId="11440" xr:uid="{00000000-0005-0000-0000-0000B02C0000}"/>
    <cellStyle name="Normal 74 2 4 2 3 3 3" xfId="26541" xr:uid="{00000000-0005-0000-0000-0000AD670000}"/>
    <cellStyle name="Normal 74 2 4 2 3 5" xfId="21528" xr:uid="{00000000-0005-0000-0000-000018540000}"/>
    <cellStyle name="Normal 74 2 4 2 4" xfId="13118" xr:uid="{00000000-0005-0000-0000-00003E330000}"/>
    <cellStyle name="Normal 74 2 4 2 4 3" xfId="28216" xr:uid="{00000000-0005-0000-0000-0000386E0000}"/>
    <cellStyle name="Normal 74 2 4 2 5" xfId="8097" xr:uid="{00000000-0005-0000-0000-0000A11F0000}"/>
    <cellStyle name="Normal 74 2 4 2 5 3" xfId="23199" xr:uid="{00000000-0005-0000-0000-00009F5A0000}"/>
    <cellStyle name="Normal 74 2 4 2 7" xfId="18186" xr:uid="{00000000-0005-0000-0000-00000A470000}"/>
    <cellStyle name="Normal 74 2 4 3" xfId="3879" xr:uid="{00000000-0005-0000-0000-0000270F0000}"/>
    <cellStyle name="Normal 74 2 4 3 2" xfId="13953" xr:uid="{00000000-0005-0000-0000-000081360000}"/>
    <cellStyle name="Normal 74 2 4 3 2 3" xfId="29051" xr:uid="{00000000-0005-0000-0000-00007B710000}"/>
    <cellStyle name="Normal 74 2 4 3 3" xfId="8933" xr:uid="{00000000-0005-0000-0000-0000E5220000}"/>
    <cellStyle name="Normal 74 2 4 3 3 3" xfId="24034" xr:uid="{00000000-0005-0000-0000-0000E25D0000}"/>
    <cellStyle name="Normal 74 2 4 3 5" xfId="19021" xr:uid="{00000000-0005-0000-0000-00004D4A0000}"/>
    <cellStyle name="Normal 74 2 4 4" xfId="5572" xr:uid="{00000000-0005-0000-0000-0000C4150000}"/>
    <cellStyle name="Normal 74 2 4 4 2" xfId="15624" xr:uid="{00000000-0005-0000-0000-0000083D0000}"/>
    <cellStyle name="Normal 74 2 4 4 2 3" xfId="30722" xr:uid="{00000000-0005-0000-0000-000002780000}"/>
    <cellStyle name="Normal 74 2 4 4 3" xfId="10604" xr:uid="{00000000-0005-0000-0000-00006C290000}"/>
    <cellStyle name="Normal 74 2 4 4 3 3" xfId="25705" xr:uid="{00000000-0005-0000-0000-000069640000}"/>
    <cellStyle name="Normal 74 2 4 4 5" xfId="20692" xr:uid="{00000000-0005-0000-0000-0000D4500000}"/>
    <cellStyle name="Normal 74 2 4 5" xfId="12282" xr:uid="{00000000-0005-0000-0000-0000FA2F0000}"/>
    <cellStyle name="Normal 74 2 4 5 3" xfId="27380" xr:uid="{00000000-0005-0000-0000-0000F46A0000}"/>
    <cellStyle name="Normal 74 2 4 6" xfId="7261" xr:uid="{00000000-0005-0000-0000-00005D1C0000}"/>
    <cellStyle name="Normal 74 2 4 6 3" xfId="22363" xr:uid="{00000000-0005-0000-0000-00005B570000}"/>
    <cellStyle name="Normal 74 2 4 8" xfId="17350" xr:uid="{00000000-0005-0000-0000-0000C6430000}"/>
    <cellStyle name="Normal 74 2 5" xfId="2608" xr:uid="{00000000-0005-0000-0000-0000300A0000}"/>
    <cellStyle name="Normal 74 2 5 2" xfId="4298" xr:uid="{00000000-0005-0000-0000-0000CA100000}"/>
    <cellStyle name="Normal 74 2 5 2 2" xfId="14371" xr:uid="{00000000-0005-0000-0000-000023380000}"/>
    <cellStyle name="Normal 74 2 5 2 2 3" xfId="29469" xr:uid="{00000000-0005-0000-0000-00001D730000}"/>
    <cellStyle name="Normal 74 2 5 2 3" xfId="9351" xr:uid="{00000000-0005-0000-0000-000087240000}"/>
    <cellStyle name="Normal 74 2 5 2 3 3" xfId="24452" xr:uid="{00000000-0005-0000-0000-0000845F0000}"/>
    <cellStyle name="Normal 74 2 5 2 5" xfId="19439" xr:uid="{00000000-0005-0000-0000-0000EF4B0000}"/>
    <cellStyle name="Normal 74 2 5 3" xfId="5990" xr:uid="{00000000-0005-0000-0000-000066170000}"/>
    <cellStyle name="Normal 74 2 5 3 2" xfId="16042" xr:uid="{00000000-0005-0000-0000-0000AA3E0000}"/>
    <cellStyle name="Normal 74 2 5 3 3" xfId="11022" xr:uid="{00000000-0005-0000-0000-00000E2B0000}"/>
    <cellStyle name="Normal 74 2 5 3 3 3" xfId="26123" xr:uid="{00000000-0005-0000-0000-00000B660000}"/>
    <cellStyle name="Normal 74 2 5 3 5" xfId="21110" xr:uid="{00000000-0005-0000-0000-000076520000}"/>
    <cellStyle name="Normal 74 2 5 4" xfId="12700" xr:uid="{00000000-0005-0000-0000-00009C310000}"/>
    <cellStyle name="Normal 74 2 5 4 3" xfId="27798" xr:uid="{00000000-0005-0000-0000-0000966C0000}"/>
    <cellStyle name="Normal 74 2 5 5" xfId="7679" xr:uid="{00000000-0005-0000-0000-0000FF1D0000}"/>
    <cellStyle name="Normal 74 2 5 5 3" xfId="22781" xr:uid="{00000000-0005-0000-0000-0000FD580000}"/>
    <cellStyle name="Normal 74 2 5 7" xfId="17768" xr:uid="{00000000-0005-0000-0000-000068450000}"/>
    <cellStyle name="Normal 74 2 6" xfId="3461" xr:uid="{00000000-0005-0000-0000-0000850D0000}"/>
    <cellStyle name="Normal 74 2 6 2" xfId="13535" xr:uid="{00000000-0005-0000-0000-0000DF340000}"/>
    <cellStyle name="Normal 74 2 6 2 3" xfId="28633" xr:uid="{00000000-0005-0000-0000-0000D96F0000}"/>
    <cellStyle name="Normal 74 2 6 3" xfId="8515" xr:uid="{00000000-0005-0000-0000-000043210000}"/>
    <cellStyle name="Normal 74 2 6 3 3" xfId="23616" xr:uid="{00000000-0005-0000-0000-0000405C0000}"/>
    <cellStyle name="Normal 74 2 6 5" xfId="18603" xr:uid="{00000000-0005-0000-0000-0000AB480000}"/>
    <cellStyle name="Normal 74 2 7" xfId="5154" xr:uid="{00000000-0005-0000-0000-000022140000}"/>
    <cellStyle name="Normal 74 2 7 2" xfId="15206" xr:uid="{00000000-0005-0000-0000-0000663B0000}"/>
    <cellStyle name="Normal 74 2 7 2 3" xfId="30304" xr:uid="{00000000-0005-0000-0000-000060760000}"/>
    <cellStyle name="Normal 74 2 7 3" xfId="10186" xr:uid="{00000000-0005-0000-0000-0000CA270000}"/>
    <cellStyle name="Normal 74 2 7 3 3" xfId="25287" xr:uid="{00000000-0005-0000-0000-0000C7620000}"/>
    <cellStyle name="Normal 74 2 7 5" xfId="20274" xr:uid="{00000000-0005-0000-0000-0000324F0000}"/>
    <cellStyle name="Normal 74 2 8" xfId="11864" xr:uid="{00000000-0005-0000-0000-0000582E0000}"/>
    <cellStyle name="Normal 74 2 8 3" xfId="26962" xr:uid="{00000000-0005-0000-0000-000052690000}"/>
    <cellStyle name="Normal 74 2 9" xfId="6843" xr:uid="{00000000-0005-0000-0000-0000BB1A0000}"/>
    <cellStyle name="Normal 74 2 9 3" xfId="21945" xr:uid="{00000000-0005-0000-0000-0000B9550000}"/>
    <cellStyle name="Normal 74 3" xfId="1807" xr:uid="{00000000-0005-0000-0000-00000F070000}"/>
    <cellStyle name="Normal 74 3 10" xfId="16984" xr:uid="{00000000-0005-0000-0000-000058420000}"/>
    <cellStyle name="Normal 74 3 2" xfId="2026" xr:uid="{00000000-0005-0000-0000-0000EA070000}"/>
    <cellStyle name="Normal 74 3 2 2" xfId="2447" xr:uid="{00000000-0005-0000-0000-00008F090000}"/>
    <cellStyle name="Normal 74 3 2 2 2" xfId="3286" xr:uid="{00000000-0005-0000-0000-0000D60C0000}"/>
    <cellStyle name="Normal 74 3 2 2 2 2" xfId="4976" xr:uid="{00000000-0005-0000-0000-000070130000}"/>
    <cellStyle name="Normal 74 3 2 2 2 2 2" xfId="15049" xr:uid="{00000000-0005-0000-0000-0000C93A0000}"/>
    <cellStyle name="Normal 74 3 2 2 2 2 2 3" xfId="30147" xr:uid="{00000000-0005-0000-0000-0000C3750000}"/>
    <cellStyle name="Normal 74 3 2 2 2 2 3" xfId="10029" xr:uid="{00000000-0005-0000-0000-00002D270000}"/>
    <cellStyle name="Normal 74 3 2 2 2 2 3 3" xfId="25130" xr:uid="{00000000-0005-0000-0000-00002A620000}"/>
    <cellStyle name="Normal 74 3 2 2 2 2 5" xfId="20117" xr:uid="{00000000-0005-0000-0000-0000954E0000}"/>
    <cellStyle name="Normal 74 3 2 2 2 3" xfId="6668" xr:uid="{00000000-0005-0000-0000-00000C1A0000}"/>
    <cellStyle name="Normal 74 3 2 2 2 3 2" xfId="16720" xr:uid="{00000000-0005-0000-0000-000050410000}"/>
    <cellStyle name="Normal 74 3 2 2 2 3 3" xfId="11700" xr:uid="{00000000-0005-0000-0000-0000B42D0000}"/>
    <cellStyle name="Normal 74 3 2 2 2 3 3 3" xfId="26801" xr:uid="{00000000-0005-0000-0000-0000B1680000}"/>
    <cellStyle name="Normal 74 3 2 2 2 3 5" xfId="21788" xr:uid="{00000000-0005-0000-0000-00001C550000}"/>
    <cellStyle name="Normal 74 3 2 2 2 4" xfId="13378" xr:uid="{00000000-0005-0000-0000-000042340000}"/>
    <cellStyle name="Normal 74 3 2 2 2 4 3" xfId="28476" xr:uid="{00000000-0005-0000-0000-00003C6F0000}"/>
    <cellStyle name="Normal 74 3 2 2 2 5" xfId="8357" xr:uid="{00000000-0005-0000-0000-0000A5200000}"/>
    <cellStyle name="Normal 74 3 2 2 2 5 3" xfId="23459" xr:uid="{00000000-0005-0000-0000-0000A35B0000}"/>
    <cellStyle name="Normal 74 3 2 2 2 7" xfId="18446" xr:uid="{00000000-0005-0000-0000-00000E480000}"/>
    <cellStyle name="Normal 74 3 2 2 3" xfId="4139" xr:uid="{00000000-0005-0000-0000-00002B100000}"/>
    <cellStyle name="Normal 74 3 2 2 3 2" xfId="14213" xr:uid="{00000000-0005-0000-0000-000085370000}"/>
    <cellStyle name="Normal 74 3 2 2 3 2 3" xfId="29311" xr:uid="{00000000-0005-0000-0000-00007F720000}"/>
    <cellStyle name="Normal 74 3 2 2 3 3" xfId="9193" xr:uid="{00000000-0005-0000-0000-0000E9230000}"/>
    <cellStyle name="Normal 74 3 2 2 3 3 3" xfId="24294" xr:uid="{00000000-0005-0000-0000-0000E65E0000}"/>
    <cellStyle name="Normal 74 3 2 2 3 5" xfId="19281" xr:uid="{00000000-0005-0000-0000-0000514B0000}"/>
    <cellStyle name="Normal 74 3 2 2 4" xfId="5832" xr:uid="{00000000-0005-0000-0000-0000C8160000}"/>
    <cellStyle name="Normal 74 3 2 2 4 2" xfId="15884" xr:uid="{00000000-0005-0000-0000-00000C3E0000}"/>
    <cellStyle name="Normal 74 3 2 2 4 3" xfId="10864" xr:uid="{00000000-0005-0000-0000-0000702A0000}"/>
    <cellStyle name="Normal 74 3 2 2 4 3 3" xfId="25965" xr:uid="{00000000-0005-0000-0000-00006D650000}"/>
    <cellStyle name="Normal 74 3 2 2 4 5" xfId="20952" xr:uid="{00000000-0005-0000-0000-0000D8510000}"/>
    <cellStyle name="Normal 74 3 2 2 5" xfId="12542" xr:uid="{00000000-0005-0000-0000-0000FE300000}"/>
    <cellStyle name="Normal 74 3 2 2 5 3" xfId="27640" xr:uid="{00000000-0005-0000-0000-0000F86B0000}"/>
    <cellStyle name="Normal 74 3 2 2 6" xfId="7521" xr:uid="{00000000-0005-0000-0000-0000611D0000}"/>
    <cellStyle name="Normal 74 3 2 2 6 3" xfId="22623" xr:uid="{00000000-0005-0000-0000-00005F580000}"/>
    <cellStyle name="Normal 74 3 2 2 8" xfId="17610" xr:uid="{00000000-0005-0000-0000-0000CA440000}"/>
    <cellStyle name="Normal 74 3 2 3" xfId="2868" xr:uid="{00000000-0005-0000-0000-0000340B0000}"/>
    <cellStyle name="Normal 74 3 2 3 2" xfId="4558" xr:uid="{00000000-0005-0000-0000-0000CE110000}"/>
    <cellStyle name="Normal 74 3 2 3 2 2" xfId="14631" xr:uid="{00000000-0005-0000-0000-000027390000}"/>
    <cellStyle name="Normal 74 3 2 3 2 2 3" xfId="29729" xr:uid="{00000000-0005-0000-0000-000021740000}"/>
    <cellStyle name="Normal 74 3 2 3 2 3" xfId="9611" xr:uid="{00000000-0005-0000-0000-00008B250000}"/>
    <cellStyle name="Normal 74 3 2 3 2 3 3" xfId="24712" xr:uid="{00000000-0005-0000-0000-000088600000}"/>
    <cellStyle name="Normal 74 3 2 3 2 5" xfId="19699" xr:uid="{00000000-0005-0000-0000-0000F34C0000}"/>
    <cellStyle name="Normal 74 3 2 3 3" xfId="6250" xr:uid="{00000000-0005-0000-0000-00006A180000}"/>
    <cellStyle name="Normal 74 3 2 3 3 2" xfId="16302" xr:uid="{00000000-0005-0000-0000-0000AE3F0000}"/>
    <cellStyle name="Normal 74 3 2 3 3 3" xfId="11282" xr:uid="{00000000-0005-0000-0000-0000122C0000}"/>
    <cellStyle name="Normal 74 3 2 3 3 3 3" xfId="26383" xr:uid="{00000000-0005-0000-0000-00000F670000}"/>
    <cellStyle name="Normal 74 3 2 3 3 5" xfId="21370" xr:uid="{00000000-0005-0000-0000-00007A530000}"/>
    <cellStyle name="Normal 74 3 2 3 4" xfId="12960" xr:uid="{00000000-0005-0000-0000-0000A0320000}"/>
    <cellStyle name="Normal 74 3 2 3 4 3" xfId="28058" xr:uid="{00000000-0005-0000-0000-00009A6D0000}"/>
    <cellStyle name="Normal 74 3 2 3 5" xfId="7939" xr:uid="{00000000-0005-0000-0000-0000031F0000}"/>
    <cellStyle name="Normal 74 3 2 3 5 3" xfId="23041" xr:uid="{00000000-0005-0000-0000-0000015A0000}"/>
    <cellStyle name="Normal 74 3 2 3 7" xfId="18028" xr:uid="{00000000-0005-0000-0000-00006C460000}"/>
    <cellStyle name="Normal 74 3 2 4" xfId="3721" xr:uid="{00000000-0005-0000-0000-0000890E0000}"/>
    <cellStyle name="Normal 74 3 2 4 2" xfId="13795" xr:uid="{00000000-0005-0000-0000-0000E3350000}"/>
    <cellStyle name="Normal 74 3 2 4 2 3" xfId="28893" xr:uid="{00000000-0005-0000-0000-0000DD700000}"/>
    <cellStyle name="Normal 74 3 2 4 3" xfId="8775" xr:uid="{00000000-0005-0000-0000-000047220000}"/>
    <cellStyle name="Normal 74 3 2 4 3 3" xfId="23876" xr:uid="{00000000-0005-0000-0000-0000445D0000}"/>
    <cellStyle name="Normal 74 3 2 4 5" xfId="18863" xr:uid="{00000000-0005-0000-0000-0000AF490000}"/>
    <cellStyle name="Normal 74 3 2 5" xfId="5414" xr:uid="{00000000-0005-0000-0000-000026150000}"/>
    <cellStyle name="Normal 74 3 2 5 2" xfId="15466" xr:uid="{00000000-0005-0000-0000-00006A3C0000}"/>
    <cellStyle name="Normal 74 3 2 5 2 3" xfId="30564" xr:uid="{00000000-0005-0000-0000-000064770000}"/>
    <cellStyle name="Normal 74 3 2 5 3" xfId="10446" xr:uid="{00000000-0005-0000-0000-0000CE280000}"/>
    <cellStyle name="Normal 74 3 2 5 3 3" xfId="25547" xr:uid="{00000000-0005-0000-0000-0000CB630000}"/>
    <cellStyle name="Normal 74 3 2 5 5" xfId="20534" xr:uid="{00000000-0005-0000-0000-000036500000}"/>
    <cellStyle name="Normal 74 3 2 6" xfId="12124" xr:uid="{00000000-0005-0000-0000-00005C2F0000}"/>
    <cellStyle name="Normal 74 3 2 6 3" xfId="27222" xr:uid="{00000000-0005-0000-0000-0000566A0000}"/>
    <cellStyle name="Normal 74 3 2 7" xfId="7103" xr:uid="{00000000-0005-0000-0000-0000BF1B0000}"/>
    <cellStyle name="Normal 74 3 2 7 3" xfId="22205" xr:uid="{00000000-0005-0000-0000-0000BD560000}"/>
    <cellStyle name="Normal 74 3 2 9" xfId="17192" xr:uid="{00000000-0005-0000-0000-000028430000}"/>
    <cellStyle name="Normal 74 3 3" xfId="2239" xr:uid="{00000000-0005-0000-0000-0000BF080000}"/>
    <cellStyle name="Normal 74 3 3 2" xfId="3078" xr:uid="{00000000-0005-0000-0000-0000060C0000}"/>
    <cellStyle name="Normal 74 3 3 2 2" xfId="4768" xr:uid="{00000000-0005-0000-0000-0000A0120000}"/>
    <cellStyle name="Normal 74 3 3 2 2 2" xfId="14841" xr:uid="{00000000-0005-0000-0000-0000F9390000}"/>
    <cellStyle name="Normal 74 3 3 2 2 2 3" xfId="29939" xr:uid="{00000000-0005-0000-0000-0000F3740000}"/>
    <cellStyle name="Normal 74 3 3 2 2 3" xfId="9821" xr:uid="{00000000-0005-0000-0000-00005D260000}"/>
    <cellStyle name="Normal 74 3 3 2 2 3 3" xfId="24922" xr:uid="{00000000-0005-0000-0000-00005A610000}"/>
    <cellStyle name="Normal 74 3 3 2 2 5" xfId="19909" xr:uid="{00000000-0005-0000-0000-0000C54D0000}"/>
    <cellStyle name="Normal 74 3 3 2 3" xfId="6460" xr:uid="{00000000-0005-0000-0000-00003C190000}"/>
    <cellStyle name="Normal 74 3 3 2 3 2" xfId="16512" xr:uid="{00000000-0005-0000-0000-000080400000}"/>
    <cellStyle name="Normal 74 3 3 2 3 3" xfId="11492" xr:uid="{00000000-0005-0000-0000-0000E42C0000}"/>
    <cellStyle name="Normal 74 3 3 2 3 3 3" xfId="26593" xr:uid="{00000000-0005-0000-0000-0000E1670000}"/>
    <cellStyle name="Normal 74 3 3 2 3 5" xfId="21580" xr:uid="{00000000-0005-0000-0000-00004C540000}"/>
    <cellStyle name="Normal 74 3 3 2 4" xfId="13170" xr:uid="{00000000-0005-0000-0000-000072330000}"/>
    <cellStyle name="Normal 74 3 3 2 4 3" xfId="28268" xr:uid="{00000000-0005-0000-0000-00006C6E0000}"/>
    <cellStyle name="Normal 74 3 3 2 5" xfId="8149" xr:uid="{00000000-0005-0000-0000-0000D51F0000}"/>
    <cellStyle name="Normal 74 3 3 2 5 3" xfId="23251" xr:uid="{00000000-0005-0000-0000-0000D35A0000}"/>
    <cellStyle name="Normal 74 3 3 2 7" xfId="18238" xr:uid="{00000000-0005-0000-0000-00003E470000}"/>
    <cellStyle name="Normal 74 3 3 3" xfId="3931" xr:uid="{00000000-0005-0000-0000-00005B0F0000}"/>
    <cellStyle name="Normal 74 3 3 3 2" xfId="14005" xr:uid="{00000000-0005-0000-0000-0000B5360000}"/>
    <cellStyle name="Normal 74 3 3 3 2 3" xfId="29103" xr:uid="{00000000-0005-0000-0000-0000AF710000}"/>
    <cellStyle name="Normal 74 3 3 3 3" xfId="8985" xr:uid="{00000000-0005-0000-0000-000019230000}"/>
    <cellStyle name="Normal 74 3 3 3 3 3" xfId="24086" xr:uid="{00000000-0005-0000-0000-0000165E0000}"/>
    <cellStyle name="Normal 74 3 3 3 5" xfId="19073" xr:uid="{00000000-0005-0000-0000-0000814A0000}"/>
    <cellStyle name="Normal 74 3 3 4" xfId="5624" xr:uid="{00000000-0005-0000-0000-0000F8150000}"/>
    <cellStyle name="Normal 74 3 3 4 2" xfId="15676" xr:uid="{00000000-0005-0000-0000-00003C3D0000}"/>
    <cellStyle name="Normal 74 3 3 4 2 3" xfId="30774" xr:uid="{00000000-0005-0000-0000-000036780000}"/>
    <cellStyle name="Normal 74 3 3 4 3" xfId="10656" xr:uid="{00000000-0005-0000-0000-0000A0290000}"/>
    <cellStyle name="Normal 74 3 3 4 3 3" xfId="25757" xr:uid="{00000000-0005-0000-0000-00009D640000}"/>
    <cellStyle name="Normal 74 3 3 4 5" xfId="20744" xr:uid="{00000000-0005-0000-0000-000008510000}"/>
    <cellStyle name="Normal 74 3 3 5" xfId="12334" xr:uid="{00000000-0005-0000-0000-00002E300000}"/>
    <cellStyle name="Normal 74 3 3 5 3" xfId="27432" xr:uid="{00000000-0005-0000-0000-0000286B0000}"/>
    <cellStyle name="Normal 74 3 3 6" xfId="7313" xr:uid="{00000000-0005-0000-0000-0000911C0000}"/>
    <cellStyle name="Normal 74 3 3 6 3" xfId="22415" xr:uid="{00000000-0005-0000-0000-00008F570000}"/>
    <cellStyle name="Normal 74 3 3 8" xfId="17402" xr:uid="{00000000-0005-0000-0000-0000FA430000}"/>
    <cellStyle name="Normal 74 3 4" xfId="2660" xr:uid="{00000000-0005-0000-0000-0000640A0000}"/>
    <cellStyle name="Normal 74 3 4 2" xfId="4350" xr:uid="{00000000-0005-0000-0000-0000FE100000}"/>
    <cellStyle name="Normal 74 3 4 2 2" xfId="14423" xr:uid="{00000000-0005-0000-0000-000057380000}"/>
    <cellStyle name="Normal 74 3 4 2 2 3" xfId="29521" xr:uid="{00000000-0005-0000-0000-000051730000}"/>
    <cellStyle name="Normal 74 3 4 2 3" xfId="9403" xr:uid="{00000000-0005-0000-0000-0000BB240000}"/>
    <cellStyle name="Normal 74 3 4 2 3 3" xfId="24504" xr:uid="{00000000-0005-0000-0000-0000B85F0000}"/>
    <cellStyle name="Normal 74 3 4 2 5" xfId="19491" xr:uid="{00000000-0005-0000-0000-0000234C0000}"/>
    <cellStyle name="Normal 74 3 4 3" xfId="6042" xr:uid="{00000000-0005-0000-0000-00009A170000}"/>
    <cellStyle name="Normal 74 3 4 3 2" xfId="16094" xr:uid="{00000000-0005-0000-0000-0000DE3E0000}"/>
    <cellStyle name="Normal 74 3 4 3 3" xfId="11074" xr:uid="{00000000-0005-0000-0000-0000422B0000}"/>
    <cellStyle name="Normal 74 3 4 3 3 3" xfId="26175" xr:uid="{00000000-0005-0000-0000-00003F660000}"/>
    <cellStyle name="Normal 74 3 4 3 5" xfId="21162" xr:uid="{00000000-0005-0000-0000-0000AA520000}"/>
    <cellStyle name="Normal 74 3 4 4" xfId="12752" xr:uid="{00000000-0005-0000-0000-0000D0310000}"/>
    <cellStyle name="Normal 74 3 4 4 3" xfId="27850" xr:uid="{00000000-0005-0000-0000-0000CA6C0000}"/>
    <cellStyle name="Normal 74 3 4 5" xfId="7731" xr:uid="{00000000-0005-0000-0000-0000331E0000}"/>
    <cellStyle name="Normal 74 3 4 5 3" xfId="22833" xr:uid="{00000000-0005-0000-0000-000031590000}"/>
    <cellStyle name="Normal 74 3 4 7" xfId="17820" xr:uid="{00000000-0005-0000-0000-00009C450000}"/>
    <cellStyle name="Normal 74 3 5" xfId="3513" xr:uid="{00000000-0005-0000-0000-0000B90D0000}"/>
    <cellStyle name="Normal 74 3 5 2" xfId="13587" xr:uid="{00000000-0005-0000-0000-000013350000}"/>
    <cellStyle name="Normal 74 3 5 2 3" xfId="28685" xr:uid="{00000000-0005-0000-0000-00000D700000}"/>
    <cellStyle name="Normal 74 3 5 3" xfId="8567" xr:uid="{00000000-0005-0000-0000-000077210000}"/>
    <cellStyle name="Normal 74 3 5 3 3" xfId="23668" xr:uid="{00000000-0005-0000-0000-0000745C0000}"/>
    <cellStyle name="Normal 74 3 5 5" xfId="18655" xr:uid="{00000000-0005-0000-0000-0000DF480000}"/>
    <cellStyle name="Normal 74 3 6" xfId="5206" xr:uid="{00000000-0005-0000-0000-000056140000}"/>
    <cellStyle name="Normal 74 3 6 2" xfId="15258" xr:uid="{00000000-0005-0000-0000-00009A3B0000}"/>
    <cellStyle name="Normal 74 3 6 2 3" xfId="30356" xr:uid="{00000000-0005-0000-0000-000094760000}"/>
    <cellStyle name="Normal 74 3 6 3" xfId="10238" xr:uid="{00000000-0005-0000-0000-0000FE270000}"/>
    <cellStyle name="Normal 74 3 6 3 3" xfId="25339" xr:uid="{00000000-0005-0000-0000-0000FB620000}"/>
    <cellStyle name="Normal 74 3 6 5" xfId="20326" xr:uid="{00000000-0005-0000-0000-0000664F0000}"/>
    <cellStyle name="Normal 74 3 7" xfId="11916" xr:uid="{00000000-0005-0000-0000-00008C2E0000}"/>
    <cellStyle name="Normal 74 3 7 3" xfId="27014" xr:uid="{00000000-0005-0000-0000-000086690000}"/>
    <cellStyle name="Normal 74 3 8" xfId="6895" xr:uid="{00000000-0005-0000-0000-0000EF1A0000}"/>
    <cellStyle name="Normal 74 3 8 3" xfId="21997" xr:uid="{00000000-0005-0000-0000-0000ED550000}"/>
    <cellStyle name="Normal 74 4" xfId="1920" xr:uid="{00000000-0005-0000-0000-000080070000}"/>
    <cellStyle name="Normal 74 4 2" xfId="2343" xr:uid="{00000000-0005-0000-0000-000027090000}"/>
    <cellStyle name="Normal 74 4 2 2" xfId="3182" xr:uid="{00000000-0005-0000-0000-00006E0C0000}"/>
    <cellStyle name="Normal 74 4 2 2 2" xfId="4872" xr:uid="{00000000-0005-0000-0000-000008130000}"/>
    <cellStyle name="Normal 74 4 2 2 2 2" xfId="14945" xr:uid="{00000000-0005-0000-0000-0000613A0000}"/>
    <cellStyle name="Normal 74 4 2 2 2 2 3" xfId="30043" xr:uid="{00000000-0005-0000-0000-00005B750000}"/>
    <cellStyle name="Normal 74 4 2 2 2 3" xfId="9925" xr:uid="{00000000-0005-0000-0000-0000C5260000}"/>
    <cellStyle name="Normal 74 4 2 2 2 3 3" xfId="25026" xr:uid="{00000000-0005-0000-0000-0000C2610000}"/>
    <cellStyle name="Normal 74 4 2 2 2 5" xfId="20013" xr:uid="{00000000-0005-0000-0000-00002D4E0000}"/>
    <cellStyle name="Normal 74 4 2 2 3" xfId="6564" xr:uid="{00000000-0005-0000-0000-0000A4190000}"/>
    <cellStyle name="Normal 74 4 2 2 3 2" xfId="16616" xr:uid="{00000000-0005-0000-0000-0000E8400000}"/>
    <cellStyle name="Normal 74 4 2 2 3 3" xfId="11596" xr:uid="{00000000-0005-0000-0000-00004C2D0000}"/>
    <cellStyle name="Normal 74 4 2 2 3 3 3" xfId="26697" xr:uid="{00000000-0005-0000-0000-000049680000}"/>
    <cellStyle name="Normal 74 4 2 2 3 5" xfId="21684" xr:uid="{00000000-0005-0000-0000-0000B4540000}"/>
    <cellStyle name="Normal 74 4 2 2 4" xfId="13274" xr:uid="{00000000-0005-0000-0000-0000DA330000}"/>
    <cellStyle name="Normal 74 4 2 2 4 3" xfId="28372" xr:uid="{00000000-0005-0000-0000-0000D46E0000}"/>
    <cellStyle name="Normal 74 4 2 2 5" xfId="8253" xr:uid="{00000000-0005-0000-0000-00003D200000}"/>
    <cellStyle name="Normal 74 4 2 2 5 3" xfId="23355" xr:uid="{00000000-0005-0000-0000-00003B5B0000}"/>
    <cellStyle name="Normal 74 4 2 2 7" xfId="18342" xr:uid="{00000000-0005-0000-0000-0000A6470000}"/>
    <cellStyle name="Normal 74 4 2 3" xfId="4035" xr:uid="{00000000-0005-0000-0000-0000C30F0000}"/>
    <cellStyle name="Normal 74 4 2 3 2" xfId="14109" xr:uid="{00000000-0005-0000-0000-00001D370000}"/>
    <cellStyle name="Normal 74 4 2 3 2 3" xfId="29207" xr:uid="{00000000-0005-0000-0000-000017720000}"/>
    <cellStyle name="Normal 74 4 2 3 3" xfId="9089" xr:uid="{00000000-0005-0000-0000-000081230000}"/>
    <cellStyle name="Normal 74 4 2 3 3 3" xfId="24190" xr:uid="{00000000-0005-0000-0000-00007E5E0000}"/>
    <cellStyle name="Normal 74 4 2 3 5" xfId="19177" xr:uid="{00000000-0005-0000-0000-0000E94A0000}"/>
    <cellStyle name="Normal 74 4 2 4" xfId="5728" xr:uid="{00000000-0005-0000-0000-000060160000}"/>
    <cellStyle name="Normal 74 4 2 4 2" xfId="15780" xr:uid="{00000000-0005-0000-0000-0000A43D0000}"/>
    <cellStyle name="Normal 74 4 2 4 2 3" xfId="30878" xr:uid="{00000000-0005-0000-0000-00009E780000}"/>
    <cellStyle name="Normal 74 4 2 4 3" xfId="10760" xr:uid="{00000000-0005-0000-0000-0000082A0000}"/>
    <cellStyle name="Normal 74 4 2 4 3 3" xfId="25861" xr:uid="{00000000-0005-0000-0000-000005650000}"/>
    <cellStyle name="Normal 74 4 2 4 5" xfId="20848" xr:uid="{00000000-0005-0000-0000-000070510000}"/>
    <cellStyle name="Normal 74 4 2 5" xfId="12438" xr:uid="{00000000-0005-0000-0000-000096300000}"/>
    <cellStyle name="Normal 74 4 2 5 3" xfId="27536" xr:uid="{00000000-0005-0000-0000-0000906B0000}"/>
    <cellStyle name="Normal 74 4 2 6" xfId="7417" xr:uid="{00000000-0005-0000-0000-0000F91C0000}"/>
    <cellStyle name="Normal 74 4 2 6 3" xfId="22519" xr:uid="{00000000-0005-0000-0000-0000F7570000}"/>
    <cellStyle name="Normal 74 4 2 8" xfId="17506" xr:uid="{00000000-0005-0000-0000-000062440000}"/>
    <cellStyle name="Normal 74 4 3" xfId="2764" xr:uid="{00000000-0005-0000-0000-0000CC0A0000}"/>
    <cellStyle name="Normal 74 4 3 2" xfId="4454" xr:uid="{00000000-0005-0000-0000-000066110000}"/>
    <cellStyle name="Normal 74 4 3 2 2" xfId="14527" xr:uid="{00000000-0005-0000-0000-0000BF380000}"/>
    <cellStyle name="Normal 74 4 3 2 2 3" xfId="29625" xr:uid="{00000000-0005-0000-0000-0000B9730000}"/>
    <cellStyle name="Normal 74 4 3 2 3" xfId="9507" xr:uid="{00000000-0005-0000-0000-000023250000}"/>
    <cellStyle name="Normal 74 4 3 2 3 3" xfId="24608" xr:uid="{00000000-0005-0000-0000-000020600000}"/>
    <cellStyle name="Normal 74 4 3 2 5" xfId="19595" xr:uid="{00000000-0005-0000-0000-00008B4C0000}"/>
    <cellStyle name="Normal 74 4 3 3" xfId="6146" xr:uid="{00000000-0005-0000-0000-000002180000}"/>
    <cellStyle name="Normal 74 4 3 3 2" xfId="16198" xr:uid="{00000000-0005-0000-0000-0000463F0000}"/>
    <cellStyle name="Normal 74 4 3 3 3" xfId="11178" xr:uid="{00000000-0005-0000-0000-0000AA2B0000}"/>
    <cellStyle name="Normal 74 4 3 3 3 3" xfId="26279" xr:uid="{00000000-0005-0000-0000-0000A7660000}"/>
    <cellStyle name="Normal 74 4 3 3 5" xfId="21266" xr:uid="{00000000-0005-0000-0000-000012530000}"/>
    <cellStyle name="Normal 74 4 3 4" xfId="12856" xr:uid="{00000000-0005-0000-0000-000038320000}"/>
    <cellStyle name="Normal 74 4 3 4 3" xfId="27954" xr:uid="{00000000-0005-0000-0000-0000326D0000}"/>
    <cellStyle name="Normal 74 4 3 5" xfId="7835" xr:uid="{00000000-0005-0000-0000-00009B1E0000}"/>
    <cellStyle name="Normal 74 4 3 5 3" xfId="22937" xr:uid="{00000000-0005-0000-0000-000099590000}"/>
    <cellStyle name="Normal 74 4 3 7" xfId="17924" xr:uid="{00000000-0005-0000-0000-000004460000}"/>
    <cellStyle name="Normal 74 4 4" xfId="3617" xr:uid="{00000000-0005-0000-0000-0000210E0000}"/>
    <cellStyle name="Normal 74 4 4 2" xfId="13691" xr:uid="{00000000-0005-0000-0000-00007B350000}"/>
    <cellStyle name="Normal 74 4 4 2 3" xfId="28789" xr:uid="{00000000-0005-0000-0000-000075700000}"/>
    <cellStyle name="Normal 74 4 4 3" xfId="8671" xr:uid="{00000000-0005-0000-0000-0000DF210000}"/>
    <cellStyle name="Normal 74 4 4 3 3" xfId="23772" xr:uid="{00000000-0005-0000-0000-0000DC5C0000}"/>
    <cellStyle name="Normal 74 4 4 5" xfId="18759" xr:uid="{00000000-0005-0000-0000-000047490000}"/>
    <cellStyle name="Normal 74 4 5" xfId="5310" xr:uid="{00000000-0005-0000-0000-0000BE140000}"/>
    <cellStyle name="Normal 74 4 5 2" xfId="15362" xr:uid="{00000000-0005-0000-0000-0000023C0000}"/>
    <cellStyle name="Normal 74 4 5 2 3" xfId="30460" xr:uid="{00000000-0005-0000-0000-0000FC760000}"/>
    <cellStyle name="Normal 74 4 5 3" xfId="10342" xr:uid="{00000000-0005-0000-0000-000066280000}"/>
    <cellStyle name="Normal 74 4 5 3 3" xfId="25443" xr:uid="{00000000-0005-0000-0000-000063630000}"/>
    <cellStyle name="Normal 74 4 5 5" xfId="20430" xr:uid="{00000000-0005-0000-0000-0000CE4F0000}"/>
    <cellStyle name="Normal 74 4 6" xfId="12020" xr:uid="{00000000-0005-0000-0000-0000F42E0000}"/>
    <cellStyle name="Normal 74 4 6 3" xfId="27118" xr:uid="{00000000-0005-0000-0000-0000EE690000}"/>
    <cellStyle name="Normal 74 4 7" xfId="6999" xr:uid="{00000000-0005-0000-0000-0000571B0000}"/>
    <cellStyle name="Normal 74 4 7 3" xfId="22101" xr:uid="{00000000-0005-0000-0000-000055560000}"/>
    <cellStyle name="Normal 74 4 9" xfId="17088" xr:uid="{00000000-0005-0000-0000-0000C0420000}"/>
    <cellStyle name="Normal 74 5" xfId="2133" xr:uid="{00000000-0005-0000-0000-000055080000}"/>
    <cellStyle name="Normal 74 5 2" xfId="2974" xr:uid="{00000000-0005-0000-0000-00009E0B0000}"/>
    <cellStyle name="Normal 74 5 2 2" xfId="4664" xr:uid="{00000000-0005-0000-0000-000038120000}"/>
    <cellStyle name="Normal 74 5 2 2 2" xfId="14737" xr:uid="{00000000-0005-0000-0000-000091390000}"/>
    <cellStyle name="Normal 74 5 2 2 2 3" xfId="29835" xr:uid="{00000000-0005-0000-0000-00008B740000}"/>
    <cellStyle name="Normal 74 5 2 2 3" xfId="9717" xr:uid="{00000000-0005-0000-0000-0000F5250000}"/>
    <cellStyle name="Normal 74 5 2 2 3 3" xfId="24818" xr:uid="{00000000-0005-0000-0000-0000F2600000}"/>
    <cellStyle name="Normal 74 5 2 2 5" xfId="19805" xr:uid="{00000000-0005-0000-0000-00005D4D0000}"/>
    <cellStyle name="Normal 74 5 2 3" xfId="6356" xr:uid="{00000000-0005-0000-0000-0000D4180000}"/>
    <cellStyle name="Normal 74 5 2 3 2" xfId="16408" xr:uid="{00000000-0005-0000-0000-000018400000}"/>
    <cellStyle name="Normal 74 5 2 3 3" xfId="11388" xr:uid="{00000000-0005-0000-0000-00007C2C0000}"/>
    <cellStyle name="Normal 74 5 2 3 3 3" xfId="26489" xr:uid="{00000000-0005-0000-0000-000079670000}"/>
    <cellStyle name="Normal 74 5 2 3 5" xfId="21476" xr:uid="{00000000-0005-0000-0000-0000E4530000}"/>
    <cellStyle name="Normal 74 5 2 4" xfId="13066" xr:uid="{00000000-0005-0000-0000-00000A330000}"/>
    <cellStyle name="Normal 74 5 2 4 3" xfId="28164" xr:uid="{00000000-0005-0000-0000-0000046E0000}"/>
    <cellStyle name="Normal 74 5 2 5" xfId="8045" xr:uid="{00000000-0005-0000-0000-00006D1F0000}"/>
    <cellStyle name="Normal 74 5 2 5 3" xfId="23147" xr:uid="{00000000-0005-0000-0000-00006B5A0000}"/>
    <cellStyle name="Normal 74 5 2 7" xfId="18134" xr:uid="{00000000-0005-0000-0000-0000D6460000}"/>
    <cellStyle name="Normal 74 5 3" xfId="3827" xr:uid="{00000000-0005-0000-0000-0000F30E0000}"/>
    <cellStyle name="Normal 74 5 3 2" xfId="13901" xr:uid="{00000000-0005-0000-0000-00004D360000}"/>
    <cellStyle name="Normal 74 5 3 2 3" xfId="28999" xr:uid="{00000000-0005-0000-0000-000047710000}"/>
    <cellStyle name="Normal 74 5 3 3" xfId="8881" xr:uid="{00000000-0005-0000-0000-0000B1220000}"/>
    <cellStyle name="Normal 74 5 3 3 3" xfId="23982" xr:uid="{00000000-0005-0000-0000-0000AE5D0000}"/>
    <cellStyle name="Normal 74 5 3 5" xfId="18969" xr:uid="{00000000-0005-0000-0000-0000194A0000}"/>
    <cellStyle name="Normal 74 5 4" xfId="5520" xr:uid="{00000000-0005-0000-0000-000090150000}"/>
    <cellStyle name="Normal 74 5 4 2" xfId="15572" xr:uid="{00000000-0005-0000-0000-0000D43C0000}"/>
    <cellStyle name="Normal 74 5 4 2 3" xfId="30670" xr:uid="{00000000-0005-0000-0000-0000CE770000}"/>
    <cellStyle name="Normal 74 5 4 3" xfId="10552" xr:uid="{00000000-0005-0000-0000-000038290000}"/>
    <cellStyle name="Normal 74 5 4 3 3" xfId="25653" xr:uid="{00000000-0005-0000-0000-000035640000}"/>
    <cellStyle name="Normal 74 5 4 5" xfId="20640" xr:uid="{00000000-0005-0000-0000-0000A0500000}"/>
    <cellStyle name="Normal 74 5 5" xfId="12230" xr:uid="{00000000-0005-0000-0000-0000C62F0000}"/>
    <cellStyle name="Normal 74 5 5 3" xfId="27328" xr:uid="{00000000-0005-0000-0000-0000C06A0000}"/>
    <cellStyle name="Normal 74 5 6" xfId="7209" xr:uid="{00000000-0005-0000-0000-0000291C0000}"/>
    <cellStyle name="Normal 74 5 6 3" xfId="22311" xr:uid="{00000000-0005-0000-0000-000027570000}"/>
    <cellStyle name="Normal 74 5 8" xfId="17298" xr:uid="{00000000-0005-0000-0000-000092430000}"/>
    <cellStyle name="Normal 74 6" xfId="2554" xr:uid="{00000000-0005-0000-0000-0000FA090000}"/>
    <cellStyle name="Normal 74 6 2" xfId="4246" xr:uid="{00000000-0005-0000-0000-000096100000}"/>
    <cellStyle name="Normal 74 6 2 2" xfId="14319" xr:uid="{00000000-0005-0000-0000-0000EF370000}"/>
    <cellStyle name="Normal 74 6 2 2 3" xfId="29417" xr:uid="{00000000-0005-0000-0000-0000E9720000}"/>
    <cellStyle name="Normal 74 6 2 3" xfId="9299" xr:uid="{00000000-0005-0000-0000-000053240000}"/>
    <cellStyle name="Normal 74 6 2 3 3" xfId="24400" xr:uid="{00000000-0005-0000-0000-0000505F0000}"/>
    <cellStyle name="Normal 74 6 2 5" xfId="19387" xr:uid="{00000000-0005-0000-0000-0000BB4B0000}"/>
    <cellStyle name="Normal 74 6 3" xfId="5938" xr:uid="{00000000-0005-0000-0000-000032170000}"/>
    <cellStyle name="Normal 74 6 3 2" xfId="15990" xr:uid="{00000000-0005-0000-0000-0000763E0000}"/>
    <cellStyle name="Normal 74 6 3 3" xfId="10970" xr:uid="{00000000-0005-0000-0000-0000DA2A0000}"/>
    <cellStyle name="Normal 74 6 3 3 3" xfId="26071" xr:uid="{00000000-0005-0000-0000-0000D7650000}"/>
    <cellStyle name="Normal 74 6 3 5" xfId="21058" xr:uid="{00000000-0005-0000-0000-000042520000}"/>
    <cellStyle name="Normal 74 6 4" xfId="12648" xr:uid="{00000000-0005-0000-0000-000068310000}"/>
    <cellStyle name="Normal 74 6 4 3" xfId="27746" xr:uid="{00000000-0005-0000-0000-0000626C0000}"/>
    <cellStyle name="Normal 74 6 5" xfId="7627" xr:uid="{00000000-0005-0000-0000-0000CB1D0000}"/>
    <cellStyle name="Normal 74 6 5 3" xfId="22729" xr:uid="{00000000-0005-0000-0000-0000C9580000}"/>
    <cellStyle name="Normal 74 6 7" xfId="17716" xr:uid="{00000000-0005-0000-0000-000034450000}"/>
    <cellStyle name="Normal 74 7" xfId="3406" xr:uid="{00000000-0005-0000-0000-00004E0D0000}"/>
    <cellStyle name="Normal 74 7 2" xfId="13483" xr:uid="{00000000-0005-0000-0000-0000AB340000}"/>
    <cellStyle name="Normal 74 7 2 3" xfId="28581" xr:uid="{00000000-0005-0000-0000-0000A56F0000}"/>
    <cellStyle name="Normal 74 7 3" xfId="8463" xr:uid="{00000000-0005-0000-0000-00000F210000}"/>
    <cellStyle name="Normal 74 7 3 3" xfId="23564" xr:uid="{00000000-0005-0000-0000-00000C5C0000}"/>
    <cellStyle name="Normal 74 7 5" xfId="18551" xr:uid="{00000000-0005-0000-0000-000077480000}"/>
    <cellStyle name="Normal 74 8" xfId="5100" xr:uid="{00000000-0005-0000-0000-0000EC130000}"/>
    <cellStyle name="Normal 74 8 2" xfId="15154" xr:uid="{00000000-0005-0000-0000-0000323B0000}"/>
    <cellStyle name="Normal 74 8 2 3" xfId="30252" xr:uid="{00000000-0005-0000-0000-00002C760000}"/>
    <cellStyle name="Normal 74 8 3" xfId="10134" xr:uid="{00000000-0005-0000-0000-000096270000}"/>
    <cellStyle name="Normal 74 8 3 3" xfId="25235" xr:uid="{00000000-0005-0000-0000-000093620000}"/>
    <cellStyle name="Normal 74 8 5" xfId="20222" xr:uid="{00000000-0005-0000-0000-0000FE4E0000}"/>
    <cellStyle name="Normal 74 9" xfId="11810" xr:uid="{00000000-0005-0000-0000-0000222E0000}"/>
    <cellStyle name="Normal 74 9 3" xfId="26910" xr:uid="{00000000-0005-0000-0000-00001E690000}"/>
    <cellStyle name="Normal 75" xfId="1493" xr:uid="{00000000-0005-0000-0000-0000D5050000}"/>
    <cellStyle name="Normal 76" xfId="1494" xr:uid="{00000000-0005-0000-0000-0000D6050000}"/>
    <cellStyle name="Normal 76 10" xfId="6790" xr:uid="{00000000-0005-0000-0000-0000861A0000}"/>
    <cellStyle name="Normal 76 10 3" xfId="21894" xr:uid="{00000000-0005-0000-0000-000086550000}"/>
    <cellStyle name="Normal 76 12" xfId="16879" xr:uid="{00000000-0005-0000-0000-0000EF410000}"/>
    <cellStyle name="Normal 76 2" xfId="1754" xr:uid="{00000000-0005-0000-0000-0000DA060000}"/>
    <cellStyle name="Normal 76 2 11" xfId="16933" xr:uid="{00000000-0005-0000-0000-000025420000}"/>
    <cellStyle name="Normal 76 2 2" xfId="1862" xr:uid="{00000000-0005-0000-0000-000046070000}"/>
    <cellStyle name="Normal 76 2 2 10" xfId="17037" xr:uid="{00000000-0005-0000-0000-00008D420000}"/>
    <cellStyle name="Normal 76 2 2 2" xfId="2079" xr:uid="{00000000-0005-0000-0000-00001F080000}"/>
    <cellStyle name="Normal 76 2 2 2 2" xfId="2500" xr:uid="{00000000-0005-0000-0000-0000C4090000}"/>
    <cellStyle name="Normal 76 2 2 2 2 2" xfId="3339" xr:uid="{00000000-0005-0000-0000-00000B0D0000}"/>
    <cellStyle name="Normal 76 2 2 2 2 2 2" xfId="5029" xr:uid="{00000000-0005-0000-0000-0000A5130000}"/>
    <cellStyle name="Normal 76 2 2 2 2 2 2 2" xfId="15102" xr:uid="{00000000-0005-0000-0000-0000FE3A0000}"/>
    <cellStyle name="Normal 76 2 2 2 2 2 2 2 3" xfId="30200" xr:uid="{00000000-0005-0000-0000-0000F8750000}"/>
    <cellStyle name="Normal 76 2 2 2 2 2 2 3" xfId="10082" xr:uid="{00000000-0005-0000-0000-000062270000}"/>
    <cellStyle name="Normal 76 2 2 2 2 2 2 3 3" xfId="25183" xr:uid="{00000000-0005-0000-0000-00005F620000}"/>
    <cellStyle name="Normal 76 2 2 2 2 2 2 5" xfId="20170" xr:uid="{00000000-0005-0000-0000-0000CA4E0000}"/>
    <cellStyle name="Normal 76 2 2 2 2 2 3" xfId="6721" xr:uid="{00000000-0005-0000-0000-0000411A0000}"/>
    <cellStyle name="Normal 76 2 2 2 2 2 3 2" xfId="16773" xr:uid="{00000000-0005-0000-0000-000085410000}"/>
    <cellStyle name="Normal 76 2 2 2 2 2 3 3" xfId="11753" xr:uid="{00000000-0005-0000-0000-0000E92D0000}"/>
    <cellStyle name="Normal 76 2 2 2 2 2 3 3 3" xfId="26854" xr:uid="{00000000-0005-0000-0000-0000E6680000}"/>
    <cellStyle name="Normal 76 2 2 2 2 2 3 5" xfId="21841" xr:uid="{00000000-0005-0000-0000-000051550000}"/>
    <cellStyle name="Normal 76 2 2 2 2 2 4" xfId="13431" xr:uid="{00000000-0005-0000-0000-000077340000}"/>
    <cellStyle name="Normal 76 2 2 2 2 2 4 3" xfId="28529" xr:uid="{00000000-0005-0000-0000-0000716F0000}"/>
    <cellStyle name="Normal 76 2 2 2 2 2 5" xfId="8410" xr:uid="{00000000-0005-0000-0000-0000DA200000}"/>
    <cellStyle name="Normal 76 2 2 2 2 2 5 3" xfId="23512" xr:uid="{00000000-0005-0000-0000-0000D85B0000}"/>
    <cellStyle name="Normal 76 2 2 2 2 2 7" xfId="18499" xr:uid="{00000000-0005-0000-0000-000043480000}"/>
    <cellStyle name="Normal 76 2 2 2 2 3" xfId="4192" xr:uid="{00000000-0005-0000-0000-000060100000}"/>
    <cellStyle name="Normal 76 2 2 2 2 3 2" xfId="14266" xr:uid="{00000000-0005-0000-0000-0000BA370000}"/>
    <cellStyle name="Normal 76 2 2 2 2 3 2 3" xfId="29364" xr:uid="{00000000-0005-0000-0000-0000B4720000}"/>
    <cellStyle name="Normal 76 2 2 2 2 3 3" xfId="9246" xr:uid="{00000000-0005-0000-0000-00001E240000}"/>
    <cellStyle name="Normal 76 2 2 2 2 3 3 3" xfId="24347" xr:uid="{00000000-0005-0000-0000-00001B5F0000}"/>
    <cellStyle name="Normal 76 2 2 2 2 3 5" xfId="19334" xr:uid="{00000000-0005-0000-0000-0000864B0000}"/>
    <cellStyle name="Normal 76 2 2 2 2 4" xfId="5885" xr:uid="{00000000-0005-0000-0000-0000FD160000}"/>
    <cellStyle name="Normal 76 2 2 2 2 4 2" xfId="15937" xr:uid="{00000000-0005-0000-0000-0000413E0000}"/>
    <cellStyle name="Normal 76 2 2 2 2 4 3" xfId="10917" xr:uid="{00000000-0005-0000-0000-0000A52A0000}"/>
    <cellStyle name="Normal 76 2 2 2 2 4 3 3" xfId="26018" xr:uid="{00000000-0005-0000-0000-0000A2650000}"/>
    <cellStyle name="Normal 76 2 2 2 2 4 5" xfId="21005" xr:uid="{00000000-0005-0000-0000-00000D520000}"/>
    <cellStyle name="Normal 76 2 2 2 2 5" xfId="12595" xr:uid="{00000000-0005-0000-0000-000033310000}"/>
    <cellStyle name="Normal 76 2 2 2 2 5 3" xfId="27693" xr:uid="{00000000-0005-0000-0000-00002D6C0000}"/>
    <cellStyle name="Normal 76 2 2 2 2 6" xfId="7574" xr:uid="{00000000-0005-0000-0000-0000961D0000}"/>
    <cellStyle name="Normal 76 2 2 2 2 6 3" xfId="22676" xr:uid="{00000000-0005-0000-0000-000094580000}"/>
    <cellStyle name="Normal 76 2 2 2 2 8" xfId="17663" xr:uid="{00000000-0005-0000-0000-0000FF440000}"/>
    <cellStyle name="Normal 76 2 2 2 3" xfId="2921" xr:uid="{00000000-0005-0000-0000-0000690B0000}"/>
    <cellStyle name="Normal 76 2 2 2 3 2" xfId="4611" xr:uid="{00000000-0005-0000-0000-000003120000}"/>
    <cellStyle name="Normal 76 2 2 2 3 2 2" xfId="14684" xr:uid="{00000000-0005-0000-0000-00005C390000}"/>
    <cellStyle name="Normal 76 2 2 2 3 2 2 3" xfId="29782" xr:uid="{00000000-0005-0000-0000-000056740000}"/>
    <cellStyle name="Normal 76 2 2 2 3 2 3" xfId="9664" xr:uid="{00000000-0005-0000-0000-0000C0250000}"/>
    <cellStyle name="Normal 76 2 2 2 3 2 3 3" xfId="24765" xr:uid="{00000000-0005-0000-0000-0000BD600000}"/>
    <cellStyle name="Normal 76 2 2 2 3 2 5" xfId="19752" xr:uid="{00000000-0005-0000-0000-0000284D0000}"/>
    <cellStyle name="Normal 76 2 2 2 3 3" xfId="6303" xr:uid="{00000000-0005-0000-0000-00009F180000}"/>
    <cellStyle name="Normal 76 2 2 2 3 3 2" xfId="16355" xr:uid="{00000000-0005-0000-0000-0000E33F0000}"/>
    <cellStyle name="Normal 76 2 2 2 3 3 3" xfId="11335" xr:uid="{00000000-0005-0000-0000-0000472C0000}"/>
    <cellStyle name="Normal 76 2 2 2 3 3 3 3" xfId="26436" xr:uid="{00000000-0005-0000-0000-000044670000}"/>
    <cellStyle name="Normal 76 2 2 2 3 3 5" xfId="21423" xr:uid="{00000000-0005-0000-0000-0000AF530000}"/>
    <cellStyle name="Normal 76 2 2 2 3 4" xfId="13013" xr:uid="{00000000-0005-0000-0000-0000D5320000}"/>
    <cellStyle name="Normal 76 2 2 2 3 4 3" xfId="28111" xr:uid="{00000000-0005-0000-0000-0000CF6D0000}"/>
    <cellStyle name="Normal 76 2 2 2 3 5" xfId="7992" xr:uid="{00000000-0005-0000-0000-0000381F0000}"/>
    <cellStyle name="Normal 76 2 2 2 3 5 3" xfId="23094" xr:uid="{00000000-0005-0000-0000-0000365A0000}"/>
    <cellStyle name="Normal 76 2 2 2 3 7" xfId="18081" xr:uid="{00000000-0005-0000-0000-0000A1460000}"/>
    <cellStyle name="Normal 76 2 2 2 4" xfId="3774" xr:uid="{00000000-0005-0000-0000-0000BE0E0000}"/>
    <cellStyle name="Normal 76 2 2 2 4 2" xfId="13848" xr:uid="{00000000-0005-0000-0000-000018360000}"/>
    <cellStyle name="Normal 76 2 2 2 4 2 3" xfId="28946" xr:uid="{00000000-0005-0000-0000-000012710000}"/>
    <cellStyle name="Normal 76 2 2 2 4 3" xfId="8828" xr:uid="{00000000-0005-0000-0000-00007C220000}"/>
    <cellStyle name="Normal 76 2 2 2 4 3 3" xfId="23929" xr:uid="{00000000-0005-0000-0000-0000795D0000}"/>
    <cellStyle name="Normal 76 2 2 2 4 5" xfId="18916" xr:uid="{00000000-0005-0000-0000-0000E4490000}"/>
    <cellStyle name="Normal 76 2 2 2 5" xfId="5467" xr:uid="{00000000-0005-0000-0000-00005B150000}"/>
    <cellStyle name="Normal 76 2 2 2 5 2" xfId="15519" xr:uid="{00000000-0005-0000-0000-00009F3C0000}"/>
    <cellStyle name="Normal 76 2 2 2 5 2 3" xfId="30617" xr:uid="{00000000-0005-0000-0000-000099770000}"/>
    <cellStyle name="Normal 76 2 2 2 5 3" xfId="10499" xr:uid="{00000000-0005-0000-0000-000003290000}"/>
    <cellStyle name="Normal 76 2 2 2 5 3 3" xfId="25600" xr:uid="{00000000-0005-0000-0000-000000640000}"/>
    <cellStyle name="Normal 76 2 2 2 5 5" xfId="20587" xr:uid="{00000000-0005-0000-0000-00006B500000}"/>
    <cellStyle name="Normal 76 2 2 2 6" xfId="12177" xr:uid="{00000000-0005-0000-0000-0000912F0000}"/>
    <cellStyle name="Normal 76 2 2 2 6 3" xfId="27275" xr:uid="{00000000-0005-0000-0000-00008B6A0000}"/>
    <cellStyle name="Normal 76 2 2 2 7" xfId="7156" xr:uid="{00000000-0005-0000-0000-0000F41B0000}"/>
    <cellStyle name="Normal 76 2 2 2 7 3" xfId="22258" xr:uid="{00000000-0005-0000-0000-0000F2560000}"/>
    <cellStyle name="Normal 76 2 2 2 9" xfId="17245" xr:uid="{00000000-0005-0000-0000-00005D430000}"/>
    <cellStyle name="Normal 76 2 2 3" xfId="2292" xr:uid="{00000000-0005-0000-0000-0000F4080000}"/>
    <cellStyle name="Normal 76 2 2 3 2" xfId="3131" xr:uid="{00000000-0005-0000-0000-00003B0C0000}"/>
    <cellStyle name="Normal 76 2 2 3 2 2" xfId="4821" xr:uid="{00000000-0005-0000-0000-0000D5120000}"/>
    <cellStyle name="Normal 76 2 2 3 2 2 2" xfId="14894" xr:uid="{00000000-0005-0000-0000-00002E3A0000}"/>
    <cellStyle name="Normal 76 2 2 3 2 2 2 3" xfId="29992" xr:uid="{00000000-0005-0000-0000-000028750000}"/>
    <cellStyle name="Normal 76 2 2 3 2 2 3" xfId="9874" xr:uid="{00000000-0005-0000-0000-000092260000}"/>
    <cellStyle name="Normal 76 2 2 3 2 2 3 3" xfId="24975" xr:uid="{00000000-0005-0000-0000-00008F610000}"/>
    <cellStyle name="Normal 76 2 2 3 2 2 5" xfId="19962" xr:uid="{00000000-0005-0000-0000-0000FA4D0000}"/>
    <cellStyle name="Normal 76 2 2 3 2 3" xfId="6513" xr:uid="{00000000-0005-0000-0000-000071190000}"/>
    <cellStyle name="Normal 76 2 2 3 2 3 2" xfId="16565" xr:uid="{00000000-0005-0000-0000-0000B5400000}"/>
    <cellStyle name="Normal 76 2 2 3 2 3 3" xfId="11545" xr:uid="{00000000-0005-0000-0000-0000192D0000}"/>
    <cellStyle name="Normal 76 2 2 3 2 3 3 3" xfId="26646" xr:uid="{00000000-0005-0000-0000-000016680000}"/>
    <cellStyle name="Normal 76 2 2 3 2 3 5" xfId="21633" xr:uid="{00000000-0005-0000-0000-000081540000}"/>
    <cellStyle name="Normal 76 2 2 3 2 4" xfId="13223" xr:uid="{00000000-0005-0000-0000-0000A7330000}"/>
    <cellStyle name="Normal 76 2 2 3 2 4 3" xfId="28321" xr:uid="{00000000-0005-0000-0000-0000A16E0000}"/>
    <cellStyle name="Normal 76 2 2 3 2 5" xfId="8202" xr:uid="{00000000-0005-0000-0000-00000A200000}"/>
    <cellStyle name="Normal 76 2 2 3 2 5 3" xfId="23304" xr:uid="{00000000-0005-0000-0000-0000085B0000}"/>
    <cellStyle name="Normal 76 2 2 3 2 7" xfId="18291" xr:uid="{00000000-0005-0000-0000-000073470000}"/>
    <cellStyle name="Normal 76 2 2 3 3" xfId="3984" xr:uid="{00000000-0005-0000-0000-0000900F0000}"/>
    <cellStyle name="Normal 76 2 2 3 3 2" xfId="14058" xr:uid="{00000000-0005-0000-0000-0000EA360000}"/>
    <cellStyle name="Normal 76 2 2 3 3 2 3" xfId="29156" xr:uid="{00000000-0005-0000-0000-0000E4710000}"/>
    <cellStyle name="Normal 76 2 2 3 3 3" xfId="9038" xr:uid="{00000000-0005-0000-0000-00004E230000}"/>
    <cellStyle name="Normal 76 2 2 3 3 3 3" xfId="24139" xr:uid="{00000000-0005-0000-0000-00004B5E0000}"/>
    <cellStyle name="Normal 76 2 2 3 3 5" xfId="19126" xr:uid="{00000000-0005-0000-0000-0000B64A0000}"/>
    <cellStyle name="Normal 76 2 2 3 4" xfId="5677" xr:uid="{00000000-0005-0000-0000-00002D160000}"/>
    <cellStyle name="Normal 76 2 2 3 4 2" xfId="15729" xr:uid="{00000000-0005-0000-0000-0000713D0000}"/>
    <cellStyle name="Normal 76 2 2 3 4 2 3" xfId="30827" xr:uid="{00000000-0005-0000-0000-00006B780000}"/>
    <cellStyle name="Normal 76 2 2 3 4 3" xfId="10709" xr:uid="{00000000-0005-0000-0000-0000D5290000}"/>
    <cellStyle name="Normal 76 2 2 3 4 3 3" xfId="25810" xr:uid="{00000000-0005-0000-0000-0000D2640000}"/>
    <cellStyle name="Normal 76 2 2 3 4 5" xfId="20797" xr:uid="{00000000-0005-0000-0000-00003D510000}"/>
    <cellStyle name="Normal 76 2 2 3 5" xfId="12387" xr:uid="{00000000-0005-0000-0000-000063300000}"/>
    <cellStyle name="Normal 76 2 2 3 5 3" xfId="27485" xr:uid="{00000000-0005-0000-0000-00005D6B0000}"/>
    <cellStyle name="Normal 76 2 2 3 6" xfId="7366" xr:uid="{00000000-0005-0000-0000-0000C61C0000}"/>
    <cellStyle name="Normal 76 2 2 3 6 3" xfId="22468" xr:uid="{00000000-0005-0000-0000-0000C4570000}"/>
    <cellStyle name="Normal 76 2 2 3 8" xfId="17455" xr:uid="{00000000-0005-0000-0000-00002F440000}"/>
    <cellStyle name="Normal 76 2 2 4" xfId="2713" xr:uid="{00000000-0005-0000-0000-0000990A0000}"/>
    <cellStyle name="Normal 76 2 2 4 2" xfId="4403" xr:uid="{00000000-0005-0000-0000-000033110000}"/>
    <cellStyle name="Normal 76 2 2 4 2 2" xfId="14476" xr:uid="{00000000-0005-0000-0000-00008C380000}"/>
    <cellStyle name="Normal 76 2 2 4 2 2 3" xfId="29574" xr:uid="{00000000-0005-0000-0000-000086730000}"/>
    <cellStyle name="Normal 76 2 2 4 2 3" xfId="9456" xr:uid="{00000000-0005-0000-0000-0000F0240000}"/>
    <cellStyle name="Normal 76 2 2 4 2 3 3" xfId="24557" xr:uid="{00000000-0005-0000-0000-0000ED5F0000}"/>
    <cellStyle name="Normal 76 2 2 4 2 5" xfId="19544" xr:uid="{00000000-0005-0000-0000-0000584C0000}"/>
    <cellStyle name="Normal 76 2 2 4 3" xfId="6095" xr:uid="{00000000-0005-0000-0000-0000CF170000}"/>
    <cellStyle name="Normal 76 2 2 4 3 2" xfId="16147" xr:uid="{00000000-0005-0000-0000-0000133F0000}"/>
    <cellStyle name="Normal 76 2 2 4 3 3" xfId="11127" xr:uid="{00000000-0005-0000-0000-0000772B0000}"/>
    <cellStyle name="Normal 76 2 2 4 3 3 3" xfId="26228" xr:uid="{00000000-0005-0000-0000-000074660000}"/>
    <cellStyle name="Normal 76 2 2 4 3 5" xfId="21215" xr:uid="{00000000-0005-0000-0000-0000DF520000}"/>
    <cellStyle name="Normal 76 2 2 4 4" xfId="12805" xr:uid="{00000000-0005-0000-0000-000005320000}"/>
    <cellStyle name="Normal 76 2 2 4 4 3" xfId="27903" xr:uid="{00000000-0005-0000-0000-0000FF6C0000}"/>
    <cellStyle name="Normal 76 2 2 4 5" xfId="7784" xr:uid="{00000000-0005-0000-0000-0000681E0000}"/>
    <cellStyle name="Normal 76 2 2 4 5 3" xfId="22886" xr:uid="{00000000-0005-0000-0000-000066590000}"/>
    <cellStyle name="Normal 76 2 2 4 7" xfId="17873" xr:uid="{00000000-0005-0000-0000-0000D1450000}"/>
    <cellStyle name="Normal 76 2 2 5" xfId="3566" xr:uid="{00000000-0005-0000-0000-0000EE0D0000}"/>
    <cellStyle name="Normal 76 2 2 5 2" xfId="13640" xr:uid="{00000000-0005-0000-0000-000048350000}"/>
    <cellStyle name="Normal 76 2 2 5 2 3" xfId="28738" xr:uid="{00000000-0005-0000-0000-000042700000}"/>
    <cellStyle name="Normal 76 2 2 5 3" xfId="8620" xr:uid="{00000000-0005-0000-0000-0000AC210000}"/>
    <cellStyle name="Normal 76 2 2 5 3 3" xfId="23721" xr:uid="{00000000-0005-0000-0000-0000A95C0000}"/>
    <cellStyle name="Normal 76 2 2 5 5" xfId="18708" xr:uid="{00000000-0005-0000-0000-000014490000}"/>
    <cellStyle name="Normal 76 2 2 6" xfId="5259" xr:uid="{00000000-0005-0000-0000-00008B140000}"/>
    <cellStyle name="Normal 76 2 2 6 2" xfId="15311" xr:uid="{00000000-0005-0000-0000-0000CF3B0000}"/>
    <cellStyle name="Normal 76 2 2 6 2 3" xfId="30409" xr:uid="{00000000-0005-0000-0000-0000C9760000}"/>
    <cellStyle name="Normal 76 2 2 6 3" xfId="10291" xr:uid="{00000000-0005-0000-0000-000033280000}"/>
    <cellStyle name="Normal 76 2 2 6 3 3" xfId="25392" xr:uid="{00000000-0005-0000-0000-000030630000}"/>
    <cellStyle name="Normal 76 2 2 6 5" xfId="20379" xr:uid="{00000000-0005-0000-0000-00009B4F0000}"/>
    <cellStyle name="Normal 76 2 2 7" xfId="11969" xr:uid="{00000000-0005-0000-0000-0000C12E0000}"/>
    <cellStyle name="Normal 76 2 2 7 3" xfId="27067" xr:uid="{00000000-0005-0000-0000-0000BB690000}"/>
    <cellStyle name="Normal 76 2 2 8" xfId="6948" xr:uid="{00000000-0005-0000-0000-0000241B0000}"/>
    <cellStyle name="Normal 76 2 2 8 3" xfId="22050" xr:uid="{00000000-0005-0000-0000-000022560000}"/>
    <cellStyle name="Normal 76 2 3" xfId="1975" xr:uid="{00000000-0005-0000-0000-0000B7070000}"/>
    <cellStyle name="Normal 76 2 3 2" xfId="2396" xr:uid="{00000000-0005-0000-0000-00005C090000}"/>
    <cellStyle name="Normal 76 2 3 2 2" xfId="3235" xr:uid="{00000000-0005-0000-0000-0000A30C0000}"/>
    <cellStyle name="Normal 76 2 3 2 2 2" xfId="4925" xr:uid="{00000000-0005-0000-0000-00003D130000}"/>
    <cellStyle name="Normal 76 2 3 2 2 2 2" xfId="14998" xr:uid="{00000000-0005-0000-0000-0000963A0000}"/>
    <cellStyle name="Normal 76 2 3 2 2 2 2 3" xfId="30096" xr:uid="{00000000-0005-0000-0000-000090750000}"/>
    <cellStyle name="Normal 76 2 3 2 2 2 3" xfId="9978" xr:uid="{00000000-0005-0000-0000-0000FA260000}"/>
    <cellStyle name="Normal 76 2 3 2 2 2 3 3" xfId="25079" xr:uid="{00000000-0005-0000-0000-0000F7610000}"/>
    <cellStyle name="Normal 76 2 3 2 2 2 5" xfId="20066" xr:uid="{00000000-0005-0000-0000-0000624E0000}"/>
    <cellStyle name="Normal 76 2 3 2 2 3" xfId="6617" xr:uid="{00000000-0005-0000-0000-0000D9190000}"/>
    <cellStyle name="Normal 76 2 3 2 2 3 2" xfId="16669" xr:uid="{00000000-0005-0000-0000-00001D410000}"/>
    <cellStyle name="Normal 76 2 3 2 2 3 3" xfId="11649" xr:uid="{00000000-0005-0000-0000-0000812D0000}"/>
    <cellStyle name="Normal 76 2 3 2 2 3 3 3" xfId="26750" xr:uid="{00000000-0005-0000-0000-00007E680000}"/>
    <cellStyle name="Normal 76 2 3 2 2 3 5" xfId="21737" xr:uid="{00000000-0005-0000-0000-0000E9540000}"/>
    <cellStyle name="Normal 76 2 3 2 2 4" xfId="13327" xr:uid="{00000000-0005-0000-0000-00000F340000}"/>
    <cellStyle name="Normal 76 2 3 2 2 4 3" xfId="28425" xr:uid="{00000000-0005-0000-0000-0000096F0000}"/>
    <cellStyle name="Normal 76 2 3 2 2 5" xfId="8306" xr:uid="{00000000-0005-0000-0000-000072200000}"/>
    <cellStyle name="Normal 76 2 3 2 2 5 3" xfId="23408" xr:uid="{00000000-0005-0000-0000-0000705B0000}"/>
    <cellStyle name="Normal 76 2 3 2 2 7" xfId="18395" xr:uid="{00000000-0005-0000-0000-0000DB470000}"/>
    <cellStyle name="Normal 76 2 3 2 3" xfId="4088" xr:uid="{00000000-0005-0000-0000-0000F80F0000}"/>
    <cellStyle name="Normal 76 2 3 2 3 2" xfId="14162" xr:uid="{00000000-0005-0000-0000-000052370000}"/>
    <cellStyle name="Normal 76 2 3 2 3 2 3" xfId="29260" xr:uid="{00000000-0005-0000-0000-00004C720000}"/>
    <cellStyle name="Normal 76 2 3 2 3 3" xfId="9142" xr:uid="{00000000-0005-0000-0000-0000B6230000}"/>
    <cellStyle name="Normal 76 2 3 2 3 3 3" xfId="24243" xr:uid="{00000000-0005-0000-0000-0000B35E0000}"/>
    <cellStyle name="Normal 76 2 3 2 3 5" xfId="19230" xr:uid="{00000000-0005-0000-0000-00001E4B0000}"/>
    <cellStyle name="Normal 76 2 3 2 4" xfId="5781" xr:uid="{00000000-0005-0000-0000-000095160000}"/>
    <cellStyle name="Normal 76 2 3 2 4 2" xfId="15833" xr:uid="{00000000-0005-0000-0000-0000D93D0000}"/>
    <cellStyle name="Normal 76 2 3 2 4 2 3" xfId="30931" xr:uid="{00000000-0005-0000-0000-0000D3780000}"/>
    <cellStyle name="Normal 76 2 3 2 4 3" xfId="10813" xr:uid="{00000000-0005-0000-0000-00003D2A0000}"/>
    <cellStyle name="Normal 76 2 3 2 4 3 3" xfId="25914" xr:uid="{00000000-0005-0000-0000-00003A650000}"/>
    <cellStyle name="Normal 76 2 3 2 4 5" xfId="20901" xr:uid="{00000000-0005-0000-0000-0000A5510000}"/>
    <cellStyle name="Normal 76 2 3 2 5" xfId="12491" xr:uid="{00000000-0005-0000-0000-0000CB300000}"/>
    <cellStyle name="Normal 76 2 3 2 5 3" xfId="27589" xr:uid="{00000000-0005-0000-0000-0000C56B0000}"/>
    <cellStyle name="Normal 76 2 3 2 6" xfId="7470" xr:uid="{00000000-0005-0000-0000-00002E1D0000}"/>
    <cellStyle name="Normal 76 2 3 2 6 3" xfId="22572" xr:uid="{00000000-0005-0000-0000-00002C580000}"/>
    <cellStyle name="Normal 76 2 3 2 8" xfId="17559" xr:uid="{00000000-0005-0000-0000-000097440000}"/>
    <cellStyle name="Normal 76 2 3 3" xfId="2817" xr:uid="{00000000-0005-0000-0000-0000010B0000}"/>
    <cellStyle name="Normal 76 2 3 3 2" xfId="4507" xr:uid="{00000000-0005-0000-0000-00009B110000}"/>
    <cellStyle name="Normal 76 2 3 3 2 2" xfId="14580" xr:uid="{00000000-0005-0000-0000-0000F4380000}"/>
    <cellStyle name="Normal 76 2 3 3 2 2 3" xfId="29678" xr:uid="{00000000-0005-0000-0000-0000EE730000}"/>
    <cellStyle name="Normal 76 2 3 3 2 3" xfId="9560" xr:uid="{00000000-0005-0000-0000-000058250000}"/>
    <cellStyle name="Normal 76 2 3 3 2 3 3" xfId="24661" xr:uid="{00000000-0005-0000-0000-000055600000}"/>
    <cellStyle name="Normal 76 2 3 3 2 5" xfId="19648" xr:uid="{00000000-0005-0000-0000-0000C04C0000}"/>
    <cellStyle name="Normal 76 2 3 3 3" xfId="6199" xr:uid="{00000000-0005-0000-0000-000037180000}"/>
    <cellStyle name="Normal 76 2 3 3 3 2" xfId="16251" xr:uid="{00000000-0005-0000-0000-00007B3F0000}"/>
    <cellStyle name="Normal 76 2 3 3 3 3" xfId="11231" xr:uid="{00000000-0005-0000-0000-0000DF2B0000}"/>
    <cellStyle name="Normal 76 2 3 3 3 3 3" xfId="26332" xr:uid="{00000000-0005-0000-0000-0000DC660000}"/>
    <cellStyle name="Normal 76 2 3 3 3 5" xfId="21319" xr:uid="{00000000-0005-0000-0000-000047530000}"/>
    <cellStyle name="Normal 76 2 3 3 4" xfId="12909" xr:uid="{00000000-0005-0000-0000-00006D320000}"/>
    <cellStyle name="Normal 76 2 3 3 4 3" xfId="28007" xr:uid="{00000000-0005-0000-0000-0000676D0000}"/>
    <cellStyle name="Normal 76 2 3 3 5" xfId="7888" xr:uid="{00000000-0005-0000-0000-0000D01E0000}"/>
    <cellStyle name="Normal 76 2 3 3 5 3" xfId="22990" xr:uid="{00000000-0005-0000-0000-0000CE590000}"/>
    <cellStyle name="Normal 76 2 3 3 7" xfId="17977" xr:uid="{00000000-0005-0000-0000-000039460000}"/>
    <cellStyle name="Normal 76 2 3 4" xfId="3670" xr:uid="{00000000-0005-0000-0000-0000560E0000}"/>
    <cellStyle name="Normal 76 2 3 4 2" xfId="13744" xr:uid="{00000000-0005-0000-0000-0000B0350000}"/>
    <cellStyle name="Normal 76 2 3 4 2 3" xfId="28842" xr:uid="{00000000-0005-0000-0000-0000AA700000}"/>
    <cellStyle name="Normal 76 2 3 4 3" xfId="8724" xr:uid="{00000000-0005-0000-0000-000014220000}"/>
    <cellStyle name="Normal 76 2 3 4 3 3" xfId="23825" xr:uid="{00000000-0005-0000-0000-0000115D0000}"/>
    <cellStyle name="Normal 76 2 3 4 5" xfId="18812" xr:uid="{00000000-0005-0000-0000-00007C490000}"/>
    <cellStyle name="Normal 76 2 3 5" xfId="5363" xr:uid="{00000000-0005-0000-0000-0000F3140000}"/>
    <cellStyle name="Normal 76 2 3 5 2" xfId="15415" xr:uid="{00000000-0005-0000-0000-0000373C0000}"/>
    <cellStyle name="Normal 76 2 3 5 2 3" xfId="30513" xr:uid="{00000000-0005-0000-0000-000031770000}"/>
    <cellStyle name="Normal 76 2 3 5 3" xfId="10395" xr:uid="{00000000-0005-0000-0000-00009B280000}"/>
    <cellStyle name="Normal 76 2 3 5 3 3" xfId="25496" xr:uid="{00000000-0005-0000-0000-000098630000}"/>
    <cellStyle name="Normal 76 2 3 5 5" xfId="20483" xr:uid="{00000000-0005-0000-0000-000003500000}"/>
    <cellStyle name="Normal 76 2 3 6" xfId="12073" xr:uid="{00000000-0005-0000-0000-0000292F0000}"/>
    <cellStyle name="Normal 76 2 3 6 3" xfId="27171" xr:uid="{00000000-0005-0000-0000-0000236A0000}"/>
    <cellStyle name="Normal 76 2 3 7" xfId="7052" xr:uid="{00000000-0005-0000-0000-00008C1B0000}"/>
    <cellStyle name="Normal 76 2 3 7 3" xfId="22154" xr:uid="{00000000-0005-0000-0000-00008A560000}"/>
    <cellStyle name="Normal 76 2 3 9" xfId="17141" xr:uid="{00000000-0005-0000-0000-0000F5420000}"/>
    <cellStyle name="Normal 76 2 4" xfId="2188" xr:uid="{00000000-0005-0000-0000-00008C080000}"/>
    <cellStyle name="Normal 76 2 4 2" xfId="3027" xr:uid="{00000000-0005-0000-0000-0000D30B0000}"/>
    <cellStyle name="Normal 76 2 4 2 2" xfId="4717" xr:uid="{00000000-0005-0000-0000-00006D120000}"/>
    <cellStyle name="Normal 76 2 4 2 2 2" xfId="14790" xr:uid="{00000000-0005-0000-0000-0000C6390000}"/>
    <cellStyle name="Normal 76 2 4 2 2 2 3" xfId="29888" xr:uid="{00000000-0005-0000-0000-0000C0740000}"/>
    <cellStyle name="Normal 76 2 4 2 2 3" xfId="9770" xr:uid="{00000000-0005-0000-0000-00002A260000}"/>
    <cellStyle name="Normal 76 2 4 2 2 3 3" xfId="24871" xr:uid="{00000000-0005-0000-0000-000027610000}"/>
    <cellStyle name="Normal 76 2 4 2 2 5" xfId="19858" xr:uid="{00000000-0005-0000-0000-0000924D0000}"/>
    <cellStyle name="Normal 76 2 4 2 3" xfId="6409" xr:uid="{00000000-0005-0000-0000-000009190000}"/>
    <cellStyle name="Normal 76 2 4 2 3 2" xfId="16461" xr:uid="{00000000-0005-0000-0000-00004D400000}"/>
    <cellStyle name="Normal 76 2 4 2 3 3" xfId="11441" xr:uid="{00000000-0005-0000-0000-0000B12C0000}"/>
    <cellStyle name="Normal 76 2 4 2 3 3 3" xfId="26542" xr:uid="{00000000-0005-0000-0000-0000AE670000}"/>
    <cellStyle name="Normal 76 2 4 2 3 5" xfId="21529" xr:uid="{00000000-0005-0000-0000-000019540000}"/>
    <cellStyle name="Normal 76 2 4 2 4" xfId="13119" xr:uid="{00000000-0005-0000-0000-00003F330000}"/>
    <cellStyle name="Normal 76 2 4 2 4 3" xfId="28217" xr:uid="{00000000-0005-0000-0000-0000396E0000}"/>
    <cellStyle name="Normal 76 2 4 2 5" xfId="8098" xr:uid="{00000000-0005-0000-0000-0000A21F0000}"/>
    <cellStyle name="Normal 76 2 4 2 5 3" xfId="23200" xr:uid="{00000000-0005-0000-0000-0000A05A0000}"/>
    <cellStyle name="Normal 76 2 4 2 7" xfId="18187" xr:uid="{00000000-0005-0000-0000-00000B470000}"/>
    <cellStyle name="Normal 76 2 4 3" xfId="3880" xr:uid="{00000000-0005-0000-0000-0000280F0000}"/>
    <cellStyle name="Normal 76 2 4 3 2" xfId="13954" xr:uid="{00000000-0005-0000-0000-000082360000}"/>
    <cellStyle name="Normal 76 2 4 3 2 3" xfId="29052" xr:uid="{00000000-0005-0000-0000-00007C710000}"/>
    <cellStyle name="Normal 76 2 4 3 3" xfId="8934" xr:uid="{00000000-0005-0000-0000-0000E6220000}"/>
    <cellStyle name="Normal 76 2 4 3 3 3" xfId="24035" xr:uid="{00000000-0005-0000-0000-0000E35D0000}"/>
    <cellStyle name="Normal 76 2 4 3 5" xfId="19022" xr:uid="{00000000-0005-0000-0000-00004E4A0000}"/>
    <cellStyle name="Normal 76 2 4 4" xfId="5573" xr:uid="{00000000-0005-0000-0000-0000C5150000}"/>
    <cellStyle name="Normal 76 2 4 4 2" xfId="15625" xr:uid="{00000000-0005-0000-0000-0000093D0000}"/>
    <cellStyle name="Normal 76 2 4 4 2 3" xfId="30723" xr:uid="{00000000-0005-0000-0000-000003780000}"/>
    <cellStyle name="Normal 76 2 4 4 3" xfId="10605" xr:uid="{00000000-0005-0000-0000-00006D290000}"/>
    <cellStyle name="Normal 76 2 4 4 3 3" xfId="25706" xr:uid="{00000000-0005-0000-0000-00006A640000}"/>
    <cellStyle name="Normal 76 2 4 4 5" xfId="20693" xr:uid="{00000000-0005-0000-0000-0000D5500000}"/>
    <cellStyle name="Normal 76 2 4 5" xfId="12283" xr:uid="{00000000-0005-0000-0000-0000FB2F0000}"/>
    <cellStyle name="Normal 76 2 4 5 3" xfId="27381" xr:uid="{00000000-0005-0000-0000-0000F56A0000}"/>
    <cellStyle name="Normal 76 2 4 6" xfId="7262" xr:uid="{00000000-0005-0000-0000-00005E1C0000}"/>
    <cellStyle name="Normal 76 2 4 6 3" xfId="22364" xr:uid="{00000000-0005-0000-0000-00005C570000}"/>
    <cellStyle name="Normal 76 2 4 8" xfId="17351" xr:uid="{00000000-0005-0000-0000-0000C7430000}"/>
    <cellStyle name="Normal 76 2 5" xfId="2609" xr:uid="{00000000-0005-0000-0000-0000310A0000}"/>
    <cellStyle name="Normal 76 2 5 2" xfId="4299" xr:uid="{00000000-0005-0000-0000-0000CB100000}"/>
    <cellStyle name="Normal 76 2 5 2 2" xfId="14372" xr:uid="{00000000-0005-0000-0000-000024380000}"/>
    <cellStyle name="Normal 76 2 5 2 2 3" xfId="29470" xr:uid="{00000000-0005-0000-0000-00001E730000}"/>
    <cellStyle name="Normal 76 2 5 2 3" xfId="9352" xr:uid="{00000000-0005-0000-0000-000088240000}"/>
    <cellStyle name="Normal 76 2 5 2 3 3" xfId="24453" xr:uid="{00000000-0005-0000-0000-0000855F0000}"/>
    <cellStyle name="Normal 76 2 5 2 5" xfId="19440" xr:uid="{00000000-0005-0000-0000-0000F04B0000}"/>
    <cellStyle name="Normal 76 2 5 3" xfId="5991" xr:uid="{00000000-0005-0000-0000-000067170000}"/>
    <cellStyle name="Normal 76 2 5 3 2" xfId="16043" xr:uid="{00000000-0005-0000-0000-0000AB3E0000}"/>
    <cellStyle name="Normal 76 2 5 3 3" xfId="11023" xr:uid="{00000000-0005-0000-0000-00000F2B0000}"/>
    <cellStyle name="Normal 76 2 5 3 3 3" xfId="26124" xr:uid="{00000000-0005-0000-0000-00000C660000}"/>
    <cellStyle name="Normal 76 2 5 3 5" xfId="21111" xr:uid="{00000000-0005-0000-0000-000077520000}"/>
    <cellStyle name="Normal 76 2 5 4" xfId="12701" xr:uid="{00000000-0005-0000-0000-00009D310000}"/>
    <cellStyle name="Normal 76 2 5 4 3" xfId="27799" xr:uid="{00000000-0005-0000-0000-0000976C0000}"/>
    <cellStyle name="Normal 76 2 5 5" xfId="7680" xr:uid="{00000000-0005-0000-0000-0000001E0000}"/>
    <cellStyle name="Normal 76 2 5 5 3" xfId="22782" xr:uid="{00000000-0005-0000-0000-0000FE580000}"/>
    <cellStyle name="Normal 76 2 5 7" xfId="17769" xr:uid="{00000000-0005-0000-0000-000069450000}"/>
    <cellStyle name="Normal 76 2 6" xfId="3462" xr:uid="{00000000-0005-0000-0000-0000860D0000}"/>
    <cellStyle name="Normal 76 2 6 2" xfId="13536" xr:uid="{00000000-0005-0000-0000-0000E0340000}"/>
    <cellStyle name="Normal 76 2 6 2 3" xfId="28634" xr:uid="{00000000-0005-0000-0000-0000DA6F0000}"/>
    <cellStyle name="Normal 76 2 6 3" xfId="8516" xr:uid="{00000000-0005-0000-0000-000044210000}"/>
    <cellStyle name="Normal 76 2 6 3 3" xfId="23617" xr:uid="{00000000-0005-0000-0000-0000415C0000}"/>
    <cellStyle name="Normal 76 2 6 5" xfId="18604" xr:uid="{00000000-0005-0000-0000-0000AC480000}"/>
    <cellStyle name="Normal 76 2 7" xfId="5155" xr:uid="{00000000-0005-0000-0000-000023140000}"/>
    <cellStyle name="Normal 76 2 7 2" xfId="15207" xr:uid="{00000000-0005-0000-0000-0000673B0000}"/>
    <cellStyle name="Normal 76 2 7 2 3" xfId="30305" xr:uid="{00000000-0005-0000-0000-000061760000}"/>
    <cellStyle name="Normal 76 2 7 3" xfId="10187" xr:uid="{00000000-0005-0000-0000-0000CB270000}"/>
    <cellStyle name="Normal 76 2 7 3 3" xfId="25288" xr:uid="{00000000-0005-0000-0000-0000C8620000}"/>
    <cellStyle name="Normal 76 2 7 5" xfId="20275" xr:uid="{00000000-0005-0000-0000-0000334F0000}"/>
    <cellStyle name="Normal 76 2 8" xfId="11865" xr:uid="{00000000-0005-0000-0000-0000592E0000}"/>
    <cellStyle name="Normal 76 2 8 3" xfId="26963" xr:uid="{00000000-0005-0000-0000-000053690000}"/>
    <cellStyle name="Normal 76 2 9" xfId="6844" xr:uid="{00000000-0005-0000-0000-0000BC1A0000}"/>
    <cellStyle name="Normal 76 2 9 3" xfId="21946" xr:uid="{00000000-0005-0000-0000-0000BA550000}"/>
    <cellStyle name="Normal 76 3" xfId="1808" xr:uid="{00000000-0005-0000-0000-000010070000}"/>
    <cellStyle name="Normal 76 3 10" xfId="16985" xr:uid="{00000000-0005-0000-0000-000059420000}"/>
    <cellStyle name="Normal 76 3 2" xfId="2027" xr:uid="{00000000-0005-0000-0000-0000EB070000}"/>
    <cellStyle name="Normal 76 3 2 2" xfId="2448" xr:uid="{00000000-0005-0000-0000-000090090000}"/>
    <cellStyle name="Normal 76 3 2 2 2" xfId="3287" xr:uid="{00000000-0005-0000-0000-0000D70C0000}"/>
    <cellStyle name="Normal 76 3 2 2 2 2" xfId="4977" xr:uid="{00000000-0005-0000-0000-000071130000}"/>
    <cellStyle name="Normal 76 3 2 2 2 2 2" xfId="15050" xr:uid="{00000000-0005-0000-0000-0000CA3A0000}"/>
    <cellStyle name="Normal 76 3 2 2 2 2 2 3" xfId="30148" xr:uid="{00000000-0005-0000-0000-0000C4750000}"/>
    <cellStyle name="Normal 76 3 2 2 2 2 3" xfId="10030" xr:uid="{00000000-0005-0000-0000-00002E270000}"/>
    <cellStyle name="Normal 76 3 2 2 2 2 3 3" xfId="25131" xr:uid="{00000000-0005-0000-0000-00002B620000}"/>
    <cellStyle name="Normal 76 3 2 2 2 2 5" xfId="20118" xr:uid="{00000000-0005-0000-0000-0000964E0000}"/>
    <cellStyle name="Normal 76 3 2 2 2 3" xfId="6669" xr:uid="{00000000-0005-0000-0000-00000D1A0000}"/>
    <cellStyle name="Normal 76 3 2 2 2 3 2" xfId="16721" xr:uid="{00000000-0005-0000-0000-000051410000}"/>
    <cellStyle name="Normal 76 3 2 2 2 3 3" xfId="11701" xr:uid="{00000000-0005-0000-0000-0000B52D0000}"/>
    <cellStyle name="Normal 76 3 2 2 2 3 3 3" xfId="26802" xr:uid="{00000000-0005-0000-0000-0000B2680000}"/>
    <cellStyle name="Normal 76 3 2 2 2 3 5" xfId="21789" xr:uid="{00000000-0005-0000-0000-00001D550000}"/>
    <cellStyle name="Normal 76 3 2 2 2 4" xfId="13379" xr:uid="{00000000-0005-0000-0000-000043340000}"/>
    <cellStyle name="Normal 76 3 2 2 2 4 3" xfId="28477" xr:uid="{00000000-0005-0000-0000-00003D6F0000}"/>
    <cellStyle name="Normal 76 3 2 2 2 5" xfId="8358" xr:uid="{00000000-0005-0000-0000-0000A6200000}"/>
    <cellStyle name="Normal 76 3 2 2 2 5 3" xfId="23460" xr:uid="{00000000-0005-0000-0000-0000A45B0000}"/>
    <cellStyle name="Normal 76 3 2 2 2 7" xfId="18447" xr:uid="{00000000-0005-0000-0000-00000F480000}"/>
    <cellStyle name="Normal 76 3 2 2 3" xfId="4140" xr:uid="{00000000-0005-0000-0000-00002C100000}"/>
    <cellStyle name="Normal 76 3 2 2 3 2" xfId="14214" xr:uid="{00000000-0005-0000-0000-000086370000}"/>
    <cellStyle name="Normal 76 3 2 2 3 2 3" xfId="29312" xr:uid="{00000000-0005-0000-0000-000080720000}"/>
    <cellStyle name="Normal 76 3 2 2 3 3" xfId="9194" xr:uid="{00000000-0005-0000-0000-0000EA230000}"/>
    <cellStyle name="Normal 76 3 2 2 3 3 3" xfId="24295" xr:uid="{00000000-0005-0000-0000-0000E75E0000}"/>
    <cellStyle name="Normal 76 3 2 2 3 5" xfId="19282" xr:uid="{00000000-0005-0000-0000-0000524B0000}"/>
    <cellStyle name="Normal 76 3 2 2 4" xfId="5833" xr:uid="{00000000-0005-0000-0000-0000C9160000}"/>
    <cellStyle name="Normal 76 3 2 2 4 2" xfId="15885" xr:uid="{00000000-0005-0000-0000-00000D3E0000}"/>
    <cellStyle name="Normal 76 3 2 2 4 3" xfId="10865" xr:uid="{00000000-0005-0000-0000-0000712A0000}"/>
    <cellStyle name="Normal 76 3 2 2 4 3 3" xfId="25966" xr:uid="{00000000-0005-0000-0000-00006E650000}"/>
    <cellStyle name="Normal 76 3 2 2 4 5" xfId="20953" xr:uid="{00000000-0005-0000-0000-0000D9510000}"/>
    <cellStyle name="Normal 76 3 2 2 5" xfId="12543" xr:uid="{00000000-0005-0000-0000-0000FF300000}"/>
    <cellStyle name="Normal 76 3 2 2 5 3" xfId="27641" xr:uid="{00000000-0005-0000-0000-0000F96B0000}"/>
    <cellStyle name="Normal 76 3 2 2 6" xfId="7522" xr:uid="{00000000-0005-0000-0000-0000621D0000}"/>
    <cellStyle name="Normal 76 3 2 2 6 3" xfId="22624" xr:uid="{00000000-0005-0000-0000-000060580000}"/>
    <cellStyle name="Normal 76 3 2 2 8" xfId="17611" xr:uid="{00000000-0005-0000-0000-0000CB440000}"/>
    <cellStyle name="Normal 76 3 2 3" xfId="2869" xr:uid="{00000000-0005-0000-0000-0000350B0000}"/>
    <cellStyle name="Normal 76 3 2 3 2" xfId="4559" xr:uid="{00000000-0005-0000-0000-0000CF110000}"/>
    <cellStyle name="Normal 76 3 2 3 2 2" xfId="14632" xr:uid="{00000000-0005-0000-0000-000028390000}"/>
    <cellStyle name="Normal 76 3 2 3 2 2 3" xfId="29730" xr:uid="{00000000-0005-0000-0000-000022740000}"/>
    <cellStyle name="Normal 76 3 2 3 2 3" xfId="9612" xr:uid="{00000000-0005-0000-0000-00008C250000}"/>
    <cellStyle name="Normal 76 3 2 3 2 3 3" xfId="24713" xr:uid="{00000000-0005-0000-0000-000089600000}"/>
    <cellStyle name="Normal 76 3 2 3 2 5" xfId="19700" xr:uid="{00000000-0005-0000-0000-0000F44C0000}"/>
    <cellStyle name="Normal 76 3 2 3 3" xfId="6251" xr:uid="{00000000-0005-0000-0000-00006B180000}"/>
    <cellStyle name="Normal 76 3 2 3 3 2" xfId="16303" xr:uid="{00000000-0005-0000-0000-0000AF3F0000}"/>
    <cellStyle name="Normal 76 3 2 3 3 3" xfId="11283" xr:uid="{00000000-0005-0000-0000-0000132C0000}"/>
    <cellStyle name="Normal 76 3 2 3 3 3 3" xfId="26384" xr:uid="{00000000-0005-0000-0000-000010670000}"/>
    <cellStyle name="Normal 76 3 2 3 3 5" xfId="21371" xr:uid="{00000000-0005-0000-0000-00007B530000}"/>
    <cellStyle name="Normal 76 3 2 3 4" xfId="12961" xr:uid="{00000000-0005-0000-0000-0000A1320000}"/>
    <cellStyle name="Normal 76 3 2 3 4 3" xfId="28059" xr:uid="{00000000-0005-0000-0000-00009B6D0000}"/>
    <cellStyle name="Normal 76 3 2 3 5" xfId="7940" xr:uid="{00000000-0005-0000-0000-0000041F0000}"/>
    <cellStyle name="Normal 76 3 2 3 5 3" xfId="23042" xr:uid="{00000000-0005-0000-0000-0000025A0000}"/>
    <cellStyle name="Normal 76 3 2 3 7" xfId="18029" xr:uid="{00000000-0005-0000-0000-00006D460000}"/>
    <cellStyle name="Normal 76 3 2 4" xfId="3722" xr:uid="{00000000-0005-0000-0000-00008A0E0000}"/>
    <cellStyle name="Normal 76 3 2 4 2" xfId="13796" xr:uid="{00000000-0005-0000-0000-0000E4350000}"/>
    <cellStyle name="Normal 76 3 2 4 2 3" xfId="28894" xr:uid="{00000000-0005-0000-0000-0000DE700000}"/>
    <cellStyle name="Normal 76 3 2 4 3" xfId="8776" xr:uid="{00000000-0005-0000-0000-000048220000}"/>
    <cellStyle name="Normal 76 3 2 4 3 3" xfId="23877" xr:uid="{00000000-0005-0000-0000-0000455D0000}"/>
    <cellStyle name="Normal 76 3 2 4 5" xfId="18864" xr:uid="{00000000-0005-0000-0000-0000B0490000}"/>
    <cellStyle name="Normal 76 3 2 5" xfId="5415" xr:uid="{00000000-0005-0000-0000-000027150000}"/>
    <cellStyle name="Normal 76 3 2 5 2" xfId="15467" xr:uid="{00000000-0005-0000-0000-00006B3C0000}"/>
    <cellStyle name="Normal 76 3 2 5 2 3" xfId="30565" xr:uid="{00000000-0005-0000-0000-000065770000}"/>
    <cellStyle name="Normal 76 3 2 5 3" xfId="10447" xr:uid="{00000000-0005-0000-0000-0000CF280000}"/>
    <cellStyle name="Normal 76 3 2 5 3 3" xfId="25548" xr:uid="{00000000-0005-0000-0000-0000CC630000}"/>
    <cellStyle name="Normal 76 3 2 5 5" xfId="20535" xr:uid="{00000000-0005-0000-0000-000037500000}"/>
    <cellStyle name="Normal 76 3 2 6" xfId="12125" xr:uid="{00000000-0005-0000-0000-00005D2F0000}"/>
    <cellStyle name="Normal 76 3 2 6 3" xfId="27223" xr:uid="{00000000-0005-0000-0000-0000576A0000}"/>
    <cellStyle name="Normal 76 3 2 7" xfId="7104" xr:uid="{00000000-0005-0000-0000-0000C01B0000}"/>
    <cellStyle name="Normal 76 3 2 7 3" xfId="22206" xr:uid="{00000000-0005-0000-0000-0000BE560000}"/>
    <cellStyle name="Normal 76 3 2 9" xfId="17193" xr:uid="{00000000-0005-0000-0000-000029430000}"/>
    <cellStyle name="Normal 76 3 3" xfId="2240" xr:uid="{00000000-0005-0000-0000-0000C0080000}"/>
    <cellStyle name="Normal 76 3 3 2" xfId="3079" xr:uid="{00000000-0005-0000-0000-0000070C0000}"/>
    <cellStyle name="Normal 76 3 3 2 2" xfId="4769" xr:uid="{00000000-0005-0000-0000-0000A1120000}"/>
    <cellStyle name="Normal 76 3 3 2 2 2" xfId="14842" xr:uid="{00000000-0005-0000-0000-0000FA390000}"/>
    <cellStyle name="Normal 76 3 3 2 2 2 3" xfId="29940" xr:uid="{00000000-0005-0000-0000-0000F4740000}"/>
    <cellStyle name="Normal 76 3 3 2 2 3" xfId="9822" xr:uid="{00000000-0005-0000-0000-00005E260000}"/>
    <cellStyle name="Normal 76 3 3 2 2 3 3" xfId="24923" xr:uid="{00000000-0005-0000-0000-00005B610000}"/>
    <cellStyle name="Normal 76 3 3 2 2 5" xfId="19910" xr:uid="{00000000-0005-0000-0000-0000C64D0000}"/>
    <cellStyle name="Normal 76 3 3 2 3" xfId="6461" xr:uid="{00000000-0005-0000-0000-00003D190000}"/>
    <cellStyle name="Normal 76 3 3 2 3 2" xfId="16513" xr:uid="{00000000-0005-0000-0000-000081400000}"/>
    <cellStyle name="Normal 76 3 3 2 3 3" xfId="11493" xr:uid="{00000000-0005-0000-0000-0000E52C0000}"/>
    <cellStyle name="Normal 76 3 3 2 3 3 3" xfId="26594" xr:uid="{00000000-0005-0000-0000-0000E2670000}"/>
    <cellStyle name="Normal 76 3 3 2 3 5" xfId="21581" xr:uid="{00000000-0005-0000-0000-00004D540000}"/>
    <cellStyle name="Normal 76 3 3 2 4" xfId="13171" xr:uid="{00000000-0005-0000-0000-000073330000}"/>
    <cellStyle name="Normal 76 3 3 2 4 3" xfId="28269" xr:uid="{00000000-0005-0000-0000-00006D6E0000}"/>
    <cellStyle name="Normal 76 3 3 2 5" xfId="8150" xr:uid="{00000000-0005-0000-0000-0000D61F0000}"/>
    <cellStyle name="Normal 76 3 3 2 5 3" xfId="23252" xr:uid="{00000000-0005-0000-0000-0000D45A0000}"/>
    <cellStyle name="Normal 76 3 3 2 7" xfId="18239" xr:uid="{00000000-0005-0000-0000-00003F470000}"/>
    <cellStyle name="Normal 76 3 3 3" xfId="3932" xr:uid="{00000000-0005-0000-0000-00005C0F0000}"/>
    <cellStyle name="Normal 76 3 3 3 2" xfId="14006" xr:uid="{00000000-0005-0000-0000-0000B6360000}"/>
    <cellStyle name="Normal 76 3 3 3 2 3" xfId="29104" xr:uid="{00000000-0005-0000-0000-0000B0710000}"/>
    <cellStyle name="Normal 76 3 3 3 3" xfId="8986" xr:uid="{00000000-0005-0000-0000-00001A230000}"/>
    <cellStyle name="Normal 76 3 3 3 3 3" xfId="24087" xr:uid="{00000000-0005-0000-0000-0000175E0000}"/>
    <cellStyle name="Normal 76 3 3 3 5" xfId="19074" xr:uid="{00000000-0005-0000-0000-0000824A0000}"/>
    <cellStyle name="Normal 76 3 3 4" xfId="5625" xr:uid="{00000000-0005-0000-0000-0000F9150000}"/>
    <cellStyle name="Normal 76 3 3 4 2" xfId="15677" xr:uid="{00000000-0005-0000-0000-00003D3D0000}"/>
    <cellStyle name="Normal 76 3 3 4 2 3" xfId="30775" xr:uid="{00000000-0005-0000-0000-000037780000}"/>
    <cellStyle name="Normal 76 3 3 4 3" xfId="10657" xr:uid="{00000000-0005-0000-0000-0000A1290000}"/>
    <cellStyle name="Normal 76 3 3 4 3 3" xfId="25758" xr:uid="{00000000-0005-0000-0000-00009E640000}"/>
    <cellStyle name="Normal 76 3 3 4 5" xfId="20745" xr:uid="{00000000-0005-0000-0000-000009510000}"/>
    <cellStyle name="Normal 76 3 3 5" xfId="12335" xr:uid="{00000000-0005-0000-0000-00002F300000}"/>
    <cellStyle name="Normal 76 3 3 5 3" xfId="27433" xr:uid="{00000000-0005-0000-0000-0000296B0000}"/>
    <cellStyle name="Normal 76 3 3 6" xfId="7314" xr:uid="{00000000-0005-0000-0000-0000921C0000}"/>
    <cellStyle name="Normal 76 3 3 6 3" xfId="22416" xr:uid="{00000000-0005-0000-0000-000090570000}"/>
    <cellStyle name="Normal 76 3 3 8" xfId="17403" xr:uid="{00000000-0005-0000-0000-0000FB430000}"/>
    <cellStyle name="Normal 76 3 4" xfId="2661" xr:uid="{00000000-0005-0000-0000-0000650A0000}"/>
    <cellStyle name="Normal 76 3 4 2" xfId="4351" xr:uid="{00000000-0005-0000-0000-0000FF100000}"/>
    <cellStyle name="Normal 76 3 4 2 2" xfId="14424" xr:uid="{00000000-0005-0000-0000-000058380000}"/>
    <cellStyle name="Normal 76 3 4 2 2 3" xfId="29522" xr:uid="{00000000-0005-0000-0000-000052730000}"/>
    <cellStyle name="Normal 76 3 4 2 3" xfId="9404" xr:uid="{00000000-0005-0000-0000-0000BC240000}"/>
    <cellStyle name="Normal 76 3 4 2 3 3" xfId="24505" xr:uid="{00000000-0005-0000-0000-0000B95F0000}"/>
    <cellStyle name="Normal 76 3 4 2 5" xfId="19492" xr:uid="{00000000-0005-0000-0000-0000244C0000}"/>
    <cellStyle name="Normal 76 3 4 3" xfId="6043" xr:uid="{00000000-0005-0000-0000-00009B170000}"/>
    <cellStyle name="Normal 76 3 4 3 2" xfId="16095" xr:uid="{00000000-0005-0000-0000-0000DF3E0000}"/>
    <cellStyle name="Normal 76 3 4 3 3" xfId="11075" xr:uid="{00000000-0005-0000-0000-0000432B0000}"/>
    <cellStyle name="Normal 76 3 4 3 3 3" xfId="26176" xr:uid="{00000000-0005-0000-0000-000040660000}"/>
    <cellStyle name="Normal 76 3 4 3 5" xfId="21163" xr:uid="{00000000-0005-0000-0000-0000AB520000}"/>
    <cellStyle name="Normal 76 3 4 4" xfId="12753" xr:uid="{00000000-0005-0000-0000-0000D1310000}"/>
    <cellStyle name="Normal 76 3 4 4 3" xfId="27851" xr:uid="{00000000-0005-0000-0000-0000CB6C0000}"/>
    <cellStyle name="Normal 76 3 4 5" xfId="7732" xr:uid="{00000000-0005-0000-0000-0000341E0000}"/>
    <cellStyle name="Normal 76 3 4 5 3" xfId="22834" xr:uid="{00000000-0005-0000-0000-000032590000}"/>
    <cellStyle name="Normal 76 3 4 7" xfId="17821" xr:uid="{00000000-0005-0000-0000-00009D450000}"/>
    <cellStyle name="Normal 76 3 5" xfId="3514" xr:uid="{00000000-0005-0000-0000-0000BA0D0000}"/>
    <cellStyle name="Normal 76 3 5 2" xfId="13588" xr:uid="{00000000-0005-0000-0000-000014350000}"/>
    <cellStyle name="Normal 76 3 5 2 3" xfId="28686" xr:uid="{00000000-0005-0000-0000-00000E700000}"/>
    <cellStyle name="Normal 76 3 5 3" xfId="8568" xr:uid="{00000000-0005-0000-0000-000078210000}"/>
    <cellStyle name="Normal 76 3 5 3 3" xfId="23669" xr:uid="{00000000-0005-0000-0000-0000755C0000}"/>
    <cellStyle name="Normal 76 3 5 5" xfId="18656" xr:uid="{00000000-0005-0000-0000-0000E0480000}"/>
    <cellStyle name="Normal 76 3 6" xfId="5207" xr:uid="{00000000-0005-0000-0000-000057140000}"/>
    <cellStyle name="Normal 76 3 6 2" xfId="15259" xr:uid="{00000000-0005-0000-0000-00009B3B0000}"/>
    <cellStyle name="Normal 76 3 6 2 3" xfId="30357" xr:uid="{00000000-0005-0000-0000-000095760000}"/>
    <cellStyle name="Normal 76 3 6 3" xfId="10239" xr:uid="{00000000-0005-0000-0000-0000FF270000}"/>
    <cellStyle name="Normal 76 3 6 3 3" xfId="25340" xr:uid="{00000000-0005-0000-0000-0000FC620000}"/>
    <cellStyle name="Normal 76 3 6 5" xfId="20327" xr:uid="{00000000-0005-0000-0000-0000674F0000}"/>
    <cellStyle name="Normal 76 3 7" xfId="11917" xr:uid="{00000000-0005-0000-0000-00008D2E0000}"/>
    <cellStyle name="Normal 76 3 7 3" xfId="27015" xr:uid="{00000000-0005-0000-0000-000087690000}"/>
    <cellStyle name="Normal 76 3 8" xfId="6896" xr:uid="{00000000-0005-0000-0000-0000F01A0000}"/>
    <cellStyle name="Normal 76 3 8 3" xfId="21998" xr:uid="{00000000-0005-0000-0000-0000EE550000}"/>
    <cellStyle name="Normal 76 4" xfId="1921" xr:uid="{00000000-0005-0000-0000-000081070000}"/>
    <cellStyle name="Normal 76 4 2" xfId="2344" xr:uid="{00000000-0005-0000-0000-000028090000}"/>
    <cellStyle name="Normal 76 4 2 2" xfId="3183" xr:uid="{00000000-0005-0000-0000-00006F0C0000}"/>
    <cellStyle name="Normal 76 4 2 2 2" xfId="4873" xr:uid="{00000000-0005-0000-0000-000009130000}"/>
    <cellStyle name="Normal 76 4 2 2 2 2" xfId="14946" xr:uid="{00000000-0005-0000-0000-0000623A0000}"/>
    <cellStyle name="Normal 76 4 2 2 2 2 3" xfId="30044" xr:uid="{00000000-0005-0000-0000-00005C750000}"/>
    <cellStyle name="Normal 76 4 2 2 2 3" xfId="9926" xr:uid="{00000000-0005-0000-0000-0000C6260000}"/>
    <cellStyle name="Normal 76 4 2 2 2 3 3" xfId="25027" xr:uid="{00000000-0005-0000-0000-0000C3610000}"/>
    <cellStyle name="Normal 76 4 2 2 2 5" xfId="20014" xr:uid="{00000000-0005-0000-0000-00002E4E0000}"/>
    <cellStyle name="Normal 76 4 2 2 3" xfId="6565" xr:uid="{00000000-0005-0000-0000-0000A5190000}"/>
    <cellStyle name="Normal 76 4 2 2 3 2" xfId="16617" xr:uid="{00000000-0005-0000-0000-0000E9400000}"/>
    <cellStyle name="Normal 76 4 2 2 3 3" xfId="11597" xr:uid="{00000000-0005-0000-0000-00004D2D0000}"/>
    <cellStyle name="Normal 76 4 2 2 3 3 3" xfId="26698" xr:uid="{00000000-0005-0000-0000-00004A680000}"/>
    <cellStyle name="Normal 76 4 2 2 3 5" xfId="21685" xr:uid="{00000000-0005-0000-0000-0000B5540000}"/>
    <cellStyle name="Normal 76 4 2 2 4" xfId="13275" xr:uid="{00000000-0005-0000-0000-0000DB330000}"/>
    <cellStyle name="Normal 76 4 2 2 4 3" xfId="28373" xr:uid="{00000000-0005-0000-0000-0000D56E0000}"/>
    <cellStyle name="Normal 76 4 2 2 5" xfId="8254" xr:uid="{00000000-0005-0000-0000-00003E200000}"/>
    <cellStyle name="Normal 76 4 2 2 5 3" xfId="23356" xr:uid="{00000000-0005-0000-0000-00003C5B0000}"/>
    <cellStyle name="Normal 76 4 2 2 7" xfId="18343" xr:uid="{00000000-0005-0000-0000-0000A7470000}"/>
    <cellStyle name="Normal 76 4 2 3" xfId="4036" xr:uid="{00000000-0005-0000-0000-0000C40F0000}"/>
    <cellStyle name="Normal 76 4 2 3 2" xfId="14110" xr:uid="{00000000-0005-0000-0000-00001E370000}"/>
    <cellStyle name="Normal 76 4 2 3 2 3" xfId="29208" xr:uid="{00000000-0005-0000-0000-000018720000}"/>
    <cellStyle name="Normal 76 4 2 3 3" xfId="9090" xr:uid="{00000000-0005-0000-0000-000082230000}"/>
    <cellStyle name="Normal 76 4 2 3 3 3" xfId="24191" xr:uid="{00000000-0005-0000-0000-00007F5E0000}"/>
    <cellStyle name="Normal 76 4 2 3 5" xfId="19178" xr:uid="{00000000-0005-0000-0000-0000EA4A0000}"/>
    <cellStyle name="Normal 76 4 2 4" xfId="5729" xr:uid="{00000000-0005-0000-0000-000061160000}"/>
    <cellStyle name="Normal 76 4 2 4 2" xfId="15781" xr:uid="{00000000-0005-0000-0000-0000A53D0000}"/>
    <cellStyle name="Normal 76 4 2 4 2 3" xfId="30879" xr:uid="{00000000-0005-0000-0000-00009F780000}"/>
    <cellStyle name="Normal 76 4 2 4 3" xfId="10761" xr:uid="{00000000-0005-0000-0000-0000092A0000}"/>
    <cellStyle name="Normal 76 4 2 4 3 3" xfId="25862" xr:uid="{00000000-0005-0000-0000-000006650000}"/>
    <cellStyle name="Normal 76 4 2 4 5" xfId="20849" xr:uid="{00000000-0005-0000-0000-000071510000}"/>
    <cellStyle name="Normal 76 4 2 5" xfId="12439" xr:uid="{00000000-0005-0000-0000-000097300000}"/>
    <cellStyle name="Normal 76 4 2 5 3" xfId="27537" xr:uid="{00000000-0005-0000-0000-0000916B0000}"/>
    <cellStyle name="Normal 76 4 2 6" xfId="7418" xr:uid="{00000000-0005-0000-0000-0000FA1C0000}"/>
    <cellStyle name="Normal 76 4 2 6 3" xfId="22520" xr:uid="{00000000-0005-0000-0000-0000F8570000}"/>
    <cellStyle name="Normal 76 4 2 8" xfId="17507" xr:uid="{00000000-0005-0000-0000-000063440000}"/>
    <cellStyle name="Normal 76 4 3" xfId="2765" xr:uid="{00000000-0005-0000-0000-0000CD0A0000}"/>
    <cellStyle name="Normal 76 4 3 2" xfId="4455" xr:uid="{00000000-0005-0000-0000-000067110000}"/>
    <cellStyle name="Normal 76 4 3 2 2" xfId="14528" xr:uid="{00000000-0005-0000-0000-0000C0380000}"/>
    <cellStyle name="Normal 76 4 3 2 2 3" xfId="29626" xr:uid="{00000000-0005-0000-0000-0000BA730000}"/>
    <cellStyle name="Normal 76 4 3 2 3" xfId="9508" xr:uid="{00000000-0005-0000-0000-000024250000}"/>
    <cellStyle name="Normal 76 4 3 2 3 3" xfId="24609" xr:uid="{00000000-0005-0000-0000-000021600000}"/>
    <cellStyle name="Normal 76 4 3 2 5" xfId="19596" xr:uid="{00000000-0005-0000-0000-00008C4C0000}"/>
    <cellStyle name="Normal 76 4 3 3" xfId="6147" xr:uid="{00000000-0005-0000-0000-000003180000}"/>
    <cellStyle name="Normal 76 4 3 3 2" xfId="16199" xr:uid="{00000000-0005-0000-0000-0000473F0000}"/>
    <cellStyle name="Normal 76 4 3 3 3" xfId="11179" xr:uid="{00000000-0005-0000-0000-0000AB2B0000}"/>
    <cellStyle name="Normal 76 4 3 3 3 3" xfId="26280" xr:uid="{00000000-0005-0000-0000-0000A8660000}"/>
    <cellStyle name="Normal 76 4 3 3 5" xfId="21267" xr:uid="{00000000-0005-0000-0000-000013530000}"/>
    <cellStyle name="Normal 76 4 3 4" xfId="12857" xr:uid="{00000000-0005-0000-0000-000039320000}"/>
    <cellStyle name="Normal 76 4 3 4 3" xfId="27955" xr:uid="{00000000-0005-0000-0000-0000336D0000}"/>
    <cellStyle name="Normal 76 4 3 5" xfId="7836" xr:uid="{00000000-0005-0000-0000-00009C1E0000}"/>
    <cellStyle name="Normal 76 4 3 5 3" xfId="22938" xr:uid="{00000000-0005-0000-0000-00009A590000}"/>
    <cellStyle name="Normal 76 4 3 7" xfId="17925" xr:uid="{00000000-0005-0000-0000-000005460000}"/>
    <cellStyle name="Normal 76 4 4" xfId="3618" xr:uid="{00000000-0005-0000-0000-0000220E0000}"/>
    <cellStyle name="Normal 76 4 4 2" xfId="13692" xr:uid="{00000000-0005-0000-0000-00007C350000}"/>
    <cellStyle name="Normal 76 4 4 2 3" xfId="28790" xr:uid="{00000000-0005-0000-0000-000076700000}"/>
    <cellStyle name="Normal 76 4 4 3" xfId="8672" xr:uid="{00000000-0005-0000-0000-0000E0210000}"/>
    <cellStyle name="Normal 76 4 4 3 3" xfId="23773" xr:uid="{00000000-0005-0000-0000-0000DD5C0000}"/>
    <cellStyle name="Normal 76 4 4 5" xfId="18760" xr:uid="{00000000-0005-0000-0000-000048490000}"/>
    <cellStyle name="Normal 76 4 5" xfId="5311" xr:uid="{00000000-0005-0000-0000-0000BF140000}"/>
    <cellStyle name="Normal 76 4 5 2" xfId="15363" xr:uid="{00000000-0005-0000-0000-0000033C0000}"/>
    <cellStyle name="Normal 76 4 5 2 3" xfId="30461" xr:uid="{00000000-0005-0000-0000-0000FD760000}"/>
    <cellStyle name="Normal 76 4 5 3" xfId="10343" xr:uid="{00000000-0005-0000-0000-000067280000}"/>
    <cellStyle name="Normal 76 4 5 3 3" xfId="25444" xr:uid="{00000000-0005-0000-0000-000064630000}"/>
    <cellStyle name="Normal 76 4 5 5" xfId="20431" xr:uid="{00000000-0005-0000-0000-0000CF4F0000}"/>
    <cellStyle name="Normal 76 4 6" xfId="12021" xr:uid="{00000000-0005-0000-0000-0000F52E0000}"/>
    <cellStyle name="Normal 76 4 6 3" xfId="27119" xr:uid="{00000000-0005-0000-0000-0000EF690000}"/>
    <cellStyle name="Normal 76 4 7" xfId="7000" xr:uid="{00000000-0005-0000-0000-0000581B0000}"/>
    <cellStyle name="Normal 76 4 7 3" xfId="22102" xr:uid="{00000000-0005-0000-0000-000056560000}"/>
    <cellStyle name="Normal 76 4 9" xfId="17089" xr:uid="{00000000-0005-0000-0000-0000C1420000}"/>
    <cellStyle name="Normal 76 5" xfId="2134" xr:uid="{00000000-0005-0000-0000-000056080000}"/>
    <cellStyle name="Normal 76 5 2" xfId="2975" xr:uid="{00000000-0005-0000-0000-00009F0B0000}"/>
    <cellStyle name="Normal 76 5 2 2" xfId="4665" xr:uid="{00000000-0005-0000-0000-000039120000}"/>
    <cellStyle name="Normal 76 5 2 2 2" xfId="14738" xr:uid="{00000000-0005-0000-0000-000092390000}"/>
    <cellStyle name="Normal 76 5 2 2 2 3" xfId="29836" xr:uid="{00000000-0005-0000-0000-00008C740000}"/>
    <cellStyle name="Normal 76 5 2 2 3" xfId="9718" xr:uid="{00000000-0005-0000-0000-0000F6250000}"/>
    <cellStyle name="Normal 76 5 2 2 3 3" xfId="24819" xr:uid="{00000000-0005-0000-0000-0000F3600000}"/>
    <cellStyle name="Normal 76 5 2 2 5" xfId="19806" xr:uid="{00000000-0005-0000-0000-00005E4D0000}"/>
    <cellStyle name="Normal 76 5 2 3" xfId="6357" xr:uid="{00000000-0005-0000-0000-0000D5180000}"/>
    <cellStyle name="Normal 76 5 2 3 2" xfId="16409" xr:uid="{00000000-0005-0000-0000-000019400000}"/>
    <cellStyle name="Normal 76 5 2 3 3" xfId="11389" xr:uid="{00000000-0005-0000-0000-00007D2C0000}"/>
    <cellStyle name="Normal 76 5 2 3 3 3" xfId="26490" xr:uid="{00000000-0005-0000-0000-00007A670000}"/>
    <cellStyle name="Normal 76 5 2 3 5" xfId="21477" xr:uid="{00000000-0005-0000-0000-0000E5530000}"/>
    <cellStyle name="Normal 76 5 2 4" xfId="13067" xr:uid="{00000000-0005-0000-0000-00000B330000}"/>
    <cellStyle name="Normal 76 5 2 4 3" xfId="28165" xr:uid="{00000000-0005-0000-0000-0000056E0000}"/>
    <cellStyle name="Normal 76 5 2 5" xfId="8046" xr:uid="{00000000-0005-0000-0000-00006E1F0000}"/>
    <cellStyle name="Normal 76 5 2 5 3" xfId="23148" xr:uid="{00000000-0005-0000-0000-00006C5A0000}"/>
    <cellStyle name="Normal 76 5 2 7" xfId="18135" xr:uid="{00000000-0005-0000-0000-0000D7460000}"/>
    <cellStyle name="Normal 76 5 3" xfId="3828" xr:uid="{00000000-0005-0000-0000-0000F40E0000}"/>
    <cellStyle name="Normal 76 5 3 2" xfId="13902" xr:uid="{00000000-0005-0000-0000-00004E360000}"/>
    <cellStyle name="Normal 76 5 3 2 3" xfId="29000" xr:uid="{00000000-0005-0000-0000-000048710000}"/>
    <cellStyle name="Normal 76 5 3 3" xfId="8882" xr:uid="{00000000-0005-0000-0000-0000B2220000}"/>
    <cellStyle name="Normal 76 5 3 3 3" xfId="23983" xr:uid="{00000000-0005-0000-0000-0000AF5D0000}"/>
    <cellStyle name="Normal 76 5 3 5" xfId="18970" xr:uid="{00000000-0005-0000-0000-00001A4A0000}"/>
    <cellStyle name="Normal 76 5 4" xfId="5521" xr:uid="{00000000-0005-0000-0000-000091150000}"/>
    <cellStyle name="Normal 76 5 4 2" xfId="15573" xr:uid="{00000000-0005-0000-0000-0000D53C0000}"/>
    <cellStyle name="Normal 76 5 4 2 3" xfId="30671" xr:uid="{00000000-0005-0000-0000-0000CF770000}"/>
    <cellStyle name="Normal 76 5 4 3" xfId="10553" xr:uid="{00000000-0005-0000-0000-000039290000}"/>
    <cellStyle name="Normal 76 5 4 3 3" xfId="25654" xr:uid="{00000000-0005-0000-0000-000036640000}"/>
    <cellStyle name="Normal 76 5 4 5" xfId="20641" xr:uid="{00000000-0005-0000-0000-0000A1500000}"/>
    <cellStyle name="Normal 76 5 5" xfId="12231" xr:uid="{00000000-0005-0000-0000-0000C72F0000}"/>
    <cellStyle name="Normal 76 5 5 3" xfId="27329" xr:uid="{00000000-0005-0000-0000-0000C16A0000}"/>
    <cellStyle name="Normal 76 5 6" xfId="7210" xr:uid="{00000000-0005-0000-0000-00002A1C0000}"/>
    <cellStyle name="Normal 76 5 6 3" xfId="22312" xr:uid="{00000000-0005-0000-0000-000028570000}"/>
    <cellStyle name="Normal 76 5 8" xfId="17299" xr:uid="{00000000-0005-0000-0000-000093430000}"/>
    <cellStyle name="Normal 76 6" xfId="2555" xr:uid="{00000000-0005-0000-0000-0000FB090000}"/>
    <cellStyle name="Normal 76 6 2" xfId="4247" xr:uid="{00000000-0005-0000-0000-000097100000}"/>
    <cellStyle name="Normal 76 6 2 2" xfId="14320" xr:uid="{00000000-0005-0000-0000-0000F0370000}"/>
    <cellStyle name="Normal 76 6 2 2 3" xfId="29418" xr:uid="{00000000-0005-0000-0000-0000EA720000}"/>
    <cellStyle name="Normal 76 6 2 3" xfId="9300" xr:uid="{00000000-0005-0000-0000-000054240000}"/>
    <cellStyle name="Normal 76 6 2 3 3" xfId="24401" xr:uid="{00000000-0005-0000-0000-0000515F0000}"/>
    <cellStyle name="Normal 76 6 2 5" xfId="19388" xr:uid="{00000000-0005-0000-0000-0000BC4B0000}"/>
    <cellStyle name="Normal 76 6 3" xfId="5939" xr:uid="{00000000-0005-0000-0000-000033170000}"/>
    <cellStyle name="Normal 76 6 3 2" xfId="15991" xr:uid="{00000000-0005-0000-0000-0000773E0000}"/>
    <cellStyle name="Normal 76 6 3 3" xfId="10971" xr:uid="{00000000-0005-0000-0000-0000DB2A0000}"/>
    <cellStyle name="Normal 76 6 3 3 3" xfId="26072" xr:uid="{00000000-0005-0000-0000-0000D8650000}"/>
    <cellStyle name="Normal 76 6 3 5" xfId="21059" xr:uid="{00000000-0005-0000-0000-000043520000}"/>
    <cellStyle name="Normal 76 6 4" xfId="12649" xr:uid="{00000000-0005-0000-0000-000069310000}"/>
    <cellStyle name="Normal 76 6 4 3" xfId="27747" xr:uid="{00000000-0005-0000-0000-0000636C0000}"/>
    <cellStyle name="Normal 76 6 5" xfId="7628" xr:uid="{00000000-0005-0000-0000-0000CC1D0000}"/>
    <cellStyle name="Normal 76 6 5 3" xfId="22730" xr:uid="{00000000-0005-0000-0000-0000CA580000}"/>
    <cellStyle name="Normal 76 6 7" xfId="17717" xr:uid="{00000000-0005-0000-0000-000035450000}"/>
    <cellStyle name="Normal 76 7" xfId="3407" xr:uid="{00000000-0005-0000-0000-00004F0D0000}"/>
    <cellStyle name="Normal 76 7 2" xfId="13484" xr:uid="{00000000-0005-0000-0000-0000AC340000}"/>
    <cellStyle name="Normal 76 7 2 3" xfId="28582" xr:uid="{00000000-0005-0000-0000-0000A66F0000}"/>
    <cellStyle name="Normal 76 7 3" xfId="8464" xr:uid="{00000000-0005-0000-0000-000010210000}"/>
    <cellStyle name="Normal 76 7 3 3" xfId="23565" xr:uid="{00000000-0005-0000-0000-00000D5C0000}"/>
    <cellStyle name="Normal 76 7 5" xfId="18552" xr:uid="{00000000-0005-0000-0000-000078480000}"/>
    <cellStyle name="Normal 76 8" xfId="5101" xr:uid="{00000000-0005-0000-0000-0000ED130000}"/>
    <cellStyle name="Normal 76 8 2" xfId="15155" xr:uid="{00000000-0005-0000-0000-0000333B0000}"/>
    <cellStyle name="Normal 76 8 2 3" xfId="30253" xr:uid="{00000000-0005-0000-0000-00002D760000}"/>
    <cellStyle name="Normal 76 8 3" xfId="10135" xr:uid="{00000000-0005-0000-0000-000097270000}"/>
    <cellStyle name="Normal 76 8 3 3" xfId="25236" xr:uid="{00000000-0005-0000-0000-000094620000}"/>
    <cellStyle name="Normal 76 8 5" xfId="20223" xr:uid="{00000000-0005-0000-0000-0000FF4E0000}"/>
    <cellStyle name="Normal 76 9" xfId="11811" xr:uid="{00000000-0005-0000-0000-0000232E0000}"/>
    <cellStyle name="Normal 76 9 3" xfId="26911" xr:uid="{00000000-0005-0000-0000-00001F690000}"/>
    <cellStyle name="Normal 77" xfId="1163" xr:uid="{00000000-0005-0000-0000-00008B040000}"/>
    <cellStyle name="Normal 78" xfId="1054" xr:uid="{00000000-0005-0000-0000-00001E040000}"/>
    <cellStyle name="Normal 78 10" xfId="6739" xr:uid="{00000000-0005-0000-0000-0000531A0000}"/>
    <cellStyle name="Normal 78 10 3" xfId="21845" xr:uid="{00000000-0005-0000-0000-000055550000}"/>
    <cellStyle name="Normal 78 10 4" xfId="30950" xr:uid="{00000000-0005-0000-0000-0000E6780000}"/>
    <cellStyle name="Normal 78 12" xfId="16830" xr:uid="{00000000-0005-0000-0000-0000BE410000}"/>
    <cellStyle name="Normal 78 2" xfId="1704" xr:uid="{00000000-0005-0000-0000-0000A8060000}"/>
    <cellStyle name="Normal 78 2 11" xfId="16884" xr:uid="{00000000-0005-0000-0000-0000F4410000}"/>
    <cellStyle name="Normal 78 2 2" xfId="1813" xr:uid="{00000000-0005-0000-0000-000015070000}"/>
    <cellStyle name="Normal 78 2 2 10" xfId="16988" xr:uid="{00000000-0005-0000-0000-00005C420000}"/>
    <cellStyle name="Normal 78 2 2 2" xfId="2030" xr:uid="{00000000-0005-0000-0000-0000EE070000}"/>
    <cellStyle name="Normal 78 2 2 2 2" xfId="2451" xr:uid="{00000000-0005-0000-0000-000093090000}"/>
    <cellStyle name="Normal 78 2 2 2 2 2" xfId="3290" xr:uid="{00000000-0005-0000-0000-0000DA0C0000}"/>
    <cellStyle name="Normal 78 2 2 2 2 2 2" xfId="4980" xr:uid="{00000000-0005-0000-0000-000074130000}"/>
    <cellStyle name="Normal 78 2 2 2 2 2 2 2" xfId="15053" xr:uid="{00000000-0005-0000-0000-0000CD3A0000}"/>
    <cellStyle name="Normal 78 2 2 2 2 2 2 2 3" xfId="30151" xr:uid="{00000000-0005-0000-0000-0000C7750000}"/>
    <cellStyle name="Normal 78 2 2 2 2 2 2 3" xfId="10033" xr:uid="{00000000-0005-0000-0000-000031270000}"/>
    <cellStyle name="Normal 78 2 2 2 2 2 2 3 3" xfId="25134" xr:uid="{00000000-0005-0000-0000-00002E620000}"/>
    <cellStyle name="Normal 78 2 2 2 2 2 2 5" xfId="20121" xr:uid="{00000000-0005-0000-0000-0000994E0000}"/>
    <cellStyle name="Normal 78 2 2 2 2 2 3" xfId="6672" xr:uid="{00000000-0005-0000-0000-0000101A0000}"/>
    <cellStyle name="Normal 78 2 2 2 2 2 3 2" xfId="16724" xr:uid="{00000000-0005-0000-0000-000054410000}"/>
    <cellStyle name="Normal 78 2 2 2 2 2 3 3" xfId="11704" xr:uid="{00000000-0005-0000-0000-0000B82D0000}"/>
    <cellStyle name="Normal 78 2 2 2 2 2 3 3 3" xfId="26805" xr:uid="{00000000-0005-0000-0000-0000B5680000}"/>
    <cellStyle name="Normal 78 2 2 2 2 2 3 5" xfId="21792" xr:uid="{00000000-0005-0000-0000-000020550000}"/>
    <cellStyle name="Normal 78 2 2 2 2 2 4" xfId="13382" xr:uid="{00000000-0005-0000-0000-000046340000}"/>
    <cellStyle name="Normal 78 2 2 2 2 2 4 3" xfId="28480" xr:uid="{00000000-0005-0000-0000-0000406F0000}"/>
    <cellStyle name="Normal 78 2 2 2 2 2 5" xfId="8361" xr:uid="{00000000-0005-0000-0000-0000A9200000}"/>
    <cellStyle name="Normal 78 2 2 2 2 2 5 3" xfId="23463" xr:uid="{00000000-0005-0000-0000-0000A75B0000}"/>
    <cellStyle name="Normal 78 2 2 2 2 2 7" xfId="18450" xr:uid="{00000000-0005-0000-0000-000012480000}"/>
    <cellStyle name="Normal 78 2 2 2 2 3" xfId="4143" xr:uid="{00000000-0005-0000-0000-00002F100000}"/>
    <cellStyle name="Normal 78 2 2 2 2 3 2" xfId="14217" xr:uid="{00000000-0005-0000-0000-000089370000}"/>
    <cellStyle name="Normal 78 2 2 2 2 3 2 3" xfId="29315" xr:uid="{00000000-0005-0000-0000-000083720000}"/>
    <cellStyle name="Normal 78 2 2 2 2 3 3" xfId="9197" xr:uid="{00000000-0005-0000-0000-0000ED230000}"/>
    <cellStyle name="Normal 78 2 2 2 2 3 3 3" xfId="24298" xr:uid="{00000000-0005-0000-0000-0000EA5E0000}"/>
    <cellStyle name="Normal 78 2 2 2 2 3 5" xfId="19285" xr:uid="{00000000-0005-0000-0000-0000554B0000}"/>
    <cellStyle name="Normal 78 2 2 2 2 4" xfId="5836" xr:uid="{00000000-0005-0000-0000-0000CC160000}"/>
    <cellStyle name="Normal 78 2 2 2 2 4 2" xfId="15888" xr:uid="{00000000-0005-0000-0000-0000103E0000}"/>
    <cellStyle name="Normal 78 2 2 2 2 4 3" xfId="10868" xr:uid="{00000000-0005-0000-0000-0000742A0000}"/>
    <cellStyle name="Normal 78 2 2 2 2 4 3 3" xfId="25969" xr:uid="{00000000-0005-0000-0000-000071650000}"/>
    <cellStyle name="Normal 78 2 2 2 2 4 5" xfId="20956" xr:uid="{00000000-0005-0000-0000-0000DC510000}"/>
    <cellStyle name="Normal 78 2 2 2 2 5" xfId="12546" xr:uid="{00000000-0005-0000-0000-000002310000}"/>
    <cellStyle name="Normal 78 2 2 2 2 5 3" xfId="27644" xr:uid="{00000000-0005-0000-0000-0000FC6B0000}"/>
    <cellStyle name="Normal 78 2 2 2 2 6" xfId="7525" xr:uid="{00000000-0005-0000-0000-0000651D0000}"/>
    <cellStyle name="Normal 78 2 2 2 2 6 3" xfId="22627" xr:uid="{00000000-0005-0000-0000-000063580000}"/>
    <cellStyle name="Normal 78 2 2 2 2 8" xfId="17614" xr:uid="{00000000-0005-0000-0000-0000CE440000}"/>
    <cellStyle name="Normal 78 2 2 2 3" xfId="2872" xr:uid="{00000000-0005-0000-0000-0000380B0000}"/>
    <cellStyle name="Normal 78 2 2 2 3 2" xfId="4562" xr:uid="{00000000-0005-0000-0000-0000D2110000}"/>
    <cellStyle name="Normal 78 2 2 2 3 2 2" xfId="14635" xr:uid="{00000000-0005-0000-0000-00002B390000}"/>
    <cellStyle name="Normal 78 2 2 2 3 2 2 3" xfId="29733" xr:uid="{00000000-0005-0000-0000-000025740000}"/>
    <cellStyle name="Normal 78 2 2 2 3 2 3" xfId="9615" xr:uid="{00000000-0005-0000-0000-00008F250000}"/>
    <cellStyle name="Normal 78 2 2 2 3 2 3 3" xfId="24716" xr:uid="{00000000-0005-0000-0000-00008C600000}"/>
    <cellStyle name="Normal 78 2 2 2 3 2 5" xfId="19703" xr:uid="{00000000-0005-0000-0000-0000F74C0000}"/>
    <cellStyle name="Normal 78 2 2 2 3 3" xfId="6254" xr:uid="{00000000-0005-0000-0000-00006E180000}"/>
    <cellStyle name="Normal 78 2 2 2 3 3 2" xfId="16306" xr:uid="{00000000-0005-0000-0000-0000B23F0000}"/>
    <cellStyle name="Normal 78 2 2 2 3 3 3" xfId="11286" xr:uid="{00000000-0005-0000-0000-0000162C0000}"/>
    <cellStyle name="Normal 78 2 2 2 3 3 3 3" xfId="26387" xr:uid="{00000000-0005-0000-0000-000013670000}"/>
    <cellStyle name="Normal 78 2 2 2 3 3 5" xfId="21374" xr:uid="{00000000-0005-0000-0000-00007E530000}"/>
    <cellStyle name="Normal 78 2 2 2 3 4" xfId="12964" xr:uid="{00000000-0005-0000-0000-0000A4320000}"/>
    <cellStyle name="Normal 78 2 2 2 3 4 3" xfId="28062" xr:uid="{00000000-0005-0000-0000-00009E6D0000}"/>
    <cellStyle name="Normal 78 2 2 2 3 5" xfId="7943" xr:uid="{00000000-0005-0000-0000-0000071F0000}"/>
    <cellStyle name="Normal 78 2 2 2 3 5 3" xfId="23045" xr:uid="{00000000-0005-0000-0000-0000055A0000}"/>
    <cellStyle name="Normal 78 2 2 2 3 7" xfId="18032" xr:uid="{00000000-0005-0000-0000-000070460000}"/>
    <cellStyle name="Normal 78 2 2 2 4" xfId="3725" xr:uid="{00000000-0005-0000-0000-00008D0E0000}"/>
    <cellStyle name="Normal 78 2 2 2 4 2" xfId="13799" xr:uid="{00000000-0005-0000-0000-0000E7350000}"/>
    <cellStyle name="Normal 78 2 2 2 4 2 3" xfId="28897" xr:uid="{00000000-0005-0000-0000-0000E1700000}"/>
    <cellStyle name="Normal 78 2 2 2 4 3" xfId="8779" xr:uid="{00000000-0005-0000-0000-00004B220000}"/>
    <cellStyle name="Normal 78 2 2 2 4 3 3" xfId="23880" xr:uid="{00000000-0005-0000-0000-0000485D0000}"/>
    <cellStyle name="Normal 78 2 2 2 4 5" xfId="18867" xr:uid="{00000000-0005-0000-0000-0000B3490000}"/>
    <cellStyle name="Normal 78 2 2 2 5" xfId="5418" xr:uid="{00000000-0005-0000-0000-00002A150000}"/>
    <cellStyle name="Normal 78 2 2 2 5 2" xfId="15470" xr:uid="{00000000-0005-0000-0000-00006E3C0000}"/>
    <cellStyle name="Normal 78 2 2 2 5 2 3" xfId="30568" xr:uid="{00000000-0005-0000-0000-000068770000}"/>
    <cellStyle name="Normal 78 2 2 2 5 3" xfId="10450" xr:uid="{00000000-0005-0000-0000-0000D2280000}"/>
    <cellStyle name="Normal 78 2 2 2 5 3 3" xfId="25551" xr:uid="{00000000-0005-0000-0000-0000CF630000}"/>
    <cellStyle name="Normal 78 2 2 2 5 5" xfId="20538" xr:uid="{00000000-0005-0000-0000-00003A500000}"/>
    <cellStyle name="Normal 78 2 2 2 6" xfId="12128" xr:uid="{00000000-0005-0000-0000-0000602F0000}"/>
    <cellStyle name="Normal 78 2 2 2 6 3" xfId="27226" xr:uid="{00000000-0005-0000-0000-00005A6A0000}"/>
    <cellStyle name="Normal 78 2 2 2 7" xfId="7107" xr:uid="{00000000-0005-0000-0000-0000C31B0000}"/>
    <cellStyle name="Normal 78 2 2 2 7 3" xfId="22209" xr:uid="{00000000-0005-0000-0000-0000C1560000}"/>
    <cellStyle name="Normal 78 2 2 2 9" xfId="17196" xr:uid="{00000000-0005-0000-0000-00002C430000}"/>
    <cellStyle name="Normal 78 2 2 3" xfId="2243" xr:uid="{00000000-0005-0000-0000-0000C3080000}"/>
    <cellStyle name="Normal 78 2 2 3 2" xfId="3082" xr:uid="{00000000-0005-0000-0000-00000A0C0000}"/>
    <cellStyle name="Normal 78 2 2 3 2 2" xfId="4772" xr:uid="{00000000-0005-0000-0000-0000A4120000}"/>
    <cellStyle name="Normal 78 2 2 3 2 2 2" xfId="14845" xr:uid="{00000000-0005-0000-0000-0000FD390000}"/>
    <cellStyle name="Normal 78 2 2 3 2 2 2 3" xfId="29943" xr:uid="{00000000-0005-0000-0000-0000F7740000}"/>
    <cellStyle name="Normal 78 2 2 3 2 2 3" xfId="9825" xr:uid="{00000000-0005-0000-0000-000061260000}"/>
    <cellStyle name="Normal 78 2 2 3 2 2 3 3" xfId="24926" xr:uid="{00000000-0005-0000-0000-00005E610000}"/>
    <cellStyle name="Normal 78 2 2 3 2 2 5" xfId="19913" xr:uid="{00000000-0005-0000-0000-0000C94D0000}"/>
    <cellStyle name="Normal 78 2 2 3 2 3" xfId="6464" xr:uid="{00000000-0005-0000-0000-000040190000}"/>
    <cellStyle name="Normal 78 2 2 3 2 3 2" xfId="16516" xr:uid="{00000000-0005-0000-0000-000084400000}"/>
    <cellStyle name="Normal 78 2 2 3 2 3 3" xfId="11496" xr:uid="{00000000-0005-0000-0000-0000E82C0000}"/>
    <cellStyle name="Normal 78 2 2 3 2 3 3 3" xfId="26597" xr:uid="{00000000-0005-0000-0000-0000E5670000}"/>
    <cellStyle name="Normal 78 2 2 3 2 3 5" xfId="21584" xr:uid="{00000000-0005-0000-0000-000050540000}"/>
    <cellStyle name="Normal 78 2 2 3 2 4" xfId="13174" xr:uid="{00000000-0005-0000-0000-000076330000}"/>
    <cellStyle name="Normal 78 2 2 3 2 4 3" xfId="28272" xr:uid="{00000000-0005-0000-0000-0000706E0000}"/>
    <cellStyle name="Normal 78 2 2 3 2 5" xfId="8153" xr:uid="{00000000-0005-0000-0000-0000D91F0000}"/>
    <cellStyle name="Normal 78 2 2 3 2 5 3" xfId="23255" xr:uid="{00000000-0005-0000-0000-0000D75A0000}"/>
    <cellStyle name="Normal 78 2 2 3 2 7" xfId="18242" xr:uid="{00000000-0005-0000-0000-000042470000}"/>
    <cellStyle name="Normal 78 2 2 3 3" xfId="3935" xr:uid="{00000000-0005-0000-0000-00005F0F0000}"/>
    <cellStyle name="Normal 78 2 2 3 3 2" xfId="14009" xr:uid="{00000000-0005-0000-0000-0000B9360000}"/>
    <cellStyle name="Normal 78 2 2 3 3 2 3" xfId="29107" xr:uid="{00000000-0005-0000-0000-0000B3710000}"/>
    <cellStyle name="Normal 78 2 2 3 3 3" xfId="8989" xr:uid="{00000000-0005-0000-0000-00001D230000}"/>
    <cellStyle name="Normal 78 2 2 3 3 3 3" xfId="24090" xr:uid="{00000000-0005-0000-0000-00001A5E0000}"/>
    <cellStyle name="Normal 78 2 2 3 3 5" xfId="19077" xr:uid="{00000000-0005-0000-0000-0000854A0000}"/>
    <cellStyle name="Normal 78 2 2 3 4" xfId="5628" xr:uid="{00000000-0005-0000-0000-0000FC150000}"/>
    <cellStyle name="Normal 78 2 2 3 4 2" xfId="15680" xr:uid="{00000000-0005-0000-0000-0000403D0000}"/>
    <cellStyle name="Normal 78 2 2 3 4 2 3" xfId="30778" xr:uid="{00000000-0005-0000-0000-00003A780000}"/>
    <cellStyle name="Normal 78 2 2 3 4 3" xfId="10660" xr:uid="{00000000-0005-0000-0000-0000A4290000}"/>
    <cellStyle name="Normal 78 2 2 3 4 3 3" xfId="25761" xr:uid="{00000000-0005-0000-0000-0000A1640000}"/>
    <cellStyle name="Normal 78 2 2 3 4 5" xfId="20748" xr:uid="{00000000-0005-0000-0000-00000C510000}"/>
    <cellStyle name="Normal 78 2 2 3 5" xfId="12338" xr:uid="{00000000-0005-0000-0000-000032300000}"/>
    <cellStyle name="Normal 78 2 2 3 5 3" xfId="27436" xr:uid="{00000000-0005-0000-0000-00002C6B0000}"/>
    <cellStyle name="Normal 78 2 2 3 6" xfId="7317" xr:uid="{00000000-0005-0000-0000-0000951C0000}"/>
    <cellStyle name="Normal 78 2 2 3 6 3" xfId="22419" xr:uid="{00000000-0005-0000-0000-000093570000}"/>
    <cellStyle name="Normal 78 2 2 3 8" xfId="17406" xr:uid="{00000000-0005-0000-0000-0000FE430000}"/>
    <cellStyle name="Normal 78 2 2 4" xfId="2664" xr:uid="{00000000-0005-0000-0000-0000680A0000}"/>
    <cellStyle name="Normal 78 2 2 4 2" xfId="4354" xr:uid="{00000000-0005-0000-0000-000002110000}"/>
    <cellStyle name="Normal 78 2 2 4 2 2" xfId="14427" xr:uid="{00000000-0005-0000-0000-00005B380000}"/>
    <cellStyle name="Normal 78 2 2 4 2 2 3" xfId="29525" xr:uid="{00000000-0005-0000-0000-000055730000}"/>
    <cellStyle name="Normal 78 2 2 4 2 3" xfId="9407" xr:uid="{00000000-0005-0000-0000-0000BF240000}"/>
    <cellStyle name="Normal 78 2 2 4 2 3 3" xfId="24508" xr:uid="{00000000-0005-0000-0000-0000BC5F0000}"/>
    <cellStyle name="Normal 78 2 2 4 2 5" xfId="19495" xr:uid="{00000000-0005-0000-0000-0000274C0000}"/>
    <cellStyle name="Normal 78 2 2 4 3" xfId="6046" xr:uid="{00000000-0005-0000-0000-00009E170000}"/>
    <cellStyle name="Normal 78 2 2 4 3 2" xfId="16098" xr:uid="{00000000-0005-0000-0000-0000E23E0000}"/>
    <cellStyle name="Normal 78 2 2 4 3 3" xfId="11078" xr:uid="{00000000-0005-0000-0000-0000462B0000}"/>
    <cellStyle name="Normal 78 2 2 4 3 3 3" xfId="26179" xr:uid="{00000000-0005-0000-0000-000043660000}"/>
    <cellStyle name="Normal 78 2 2 4 3 5" xfId="21166" xr:uid="{00000000-0005-0000-0000-0000AE520000}"/>
    <cellStyle name="Normal 78 2 2 4 4" xfId="12756" xr:uid="{00000000-0005-0000-0000-0000D4310000}"/>
    <cellStyle name="Normal 78 2 2 4 4 3" xfId="27854" xr:uid="{00000000-0005-0000-0000-0000CE6C0000}"/>
    <cellStyle name="Normal 78 2 2 4 5" xfId="7735" xr:uid="{00000000-0005-0000-0000-0000371E0000}"/>
    <cellStyle name="Normal 78 2 2 4 5 3" xfId="22837" xr:uid="{00000000-0005-0000-0000-000035590000}"/>
    <cellStyle name="Normal 78 2 2 4 7" xfId="17824" xr:uid="{00000000-0005-0000-0000-0000A0450000}"/>
    <cellStyle name="Normal 78 2 2 5" xfId="3517" xr:uid="{00000000-0005-0000-0000-0000BD0D0000}"/>
    <cellStyle name="Normal 78 2 2 5 2" xfId="13591" xr:uid="{00000000-0005-0000-0000-000017350000}"/>
    <cellStyle name="Normal 78 2 2 5 2 3" xfId="28689" xr:uid="{00000000-0005-0000-0000-000011700000}"/>
    <cellStyle name="Normal 78 2 2 5 3" xfId="8571" xr:uid="{00000000-0005-0000-0000-00007B210000}"/>
    <cellStyle name="Normal 78 2 2 5 3 3" xfId="23672" xr:uid="{00000000-0005-0000-0000-0000785C0000}"/>
    <cellStyle name="Normal 78 2 2 5 5" xfId="18659" xr:uid="{00000000-0005-0000-0000-0000E3480000}"/>
    <cellStyle name="Normal 78 2 2 6" xfId="5210" xr:uid="{00000000-0005-0000-0000-00005A140000}"/>
    <cellStyle name="Normal 78 2 2 6 2" xfId="15262" xr:uid="{00000000-0005-0000-0000-00009E3B0000}"/>
    <cellStyle name="Normal 78 2 2 6 2 3" xfId="30360" xr:uid="{00000000-0005-0000-0000-000098760000}"/>
    <cellStyle name="Normal 78 2 2 6 3" xfId="10242" xr:uid="{00000000-0005-0000-0000-000002280000}"/>
    <cellStyle name="Normal 78 2 2 6 3 3" xfId="25343" xr:uid="{00000000-0005-0000-0000-0000FF620000}"/>
    <cellStyle name="Normal 78 2 2 6 5" xfId="20330" xr:uid="{00000000-0005-0000-0000-00006A4F0000}"/>
    <cellStyle name="Normal 78 2 2 7" xfId="11920" xr:uid="{00000000-0005-0000-0000-0000902E0000}"/>
    <cellStyle name="Normal 78 2 2 7 3" xfId="27018" xr:uid="{00000000-0005-0000-0000-00008A690000}"/>
    <cellStyle name="Normal 78 2 2 8" xfId="6899" xr:uid="{00000000-0005-0000-0000-0000F31A0000}"/>
    <cellStyle name="Normal 78 2 2 8 3" xfId="22001" xr:uid="{00000000-0005-0000-0000-0000F1550000}"/>
    <cellStyle name="Normal 78 2 3" xfId="1926" xr:uid="{00000000-0005-0000-0000-000086070000}"/>
    <cellStyle name="Normal 78 2 3 2" xfId="2347" xr:uid="{00000000-0005-0000-0000-00002B090000}"/>
    <cellStyle name="Normal 78 2 3 2 2" xfId="3186" xr:uid="{00000000-0005-0000-0000-0000720C0000}"/>
    <cellStyle name="Normal 78 2 3 2 2 2" xfId="4876" xr:uid="{00000000-0005-0000-0000-00000C130000}"/>
    <cellStyle name="Normal 78 2 3 2 2 2 2" xfId="14949" xr:uid="{00000000-0005-0000-0000-0000653A0000}"/>
    <cellStyle name="Normal 78 2 3 2 2 2 2 3" xfId="30047" xr:uid="{00000000-0005-0000-0000-00005F750000}"/>
    <cellStyle name="Normal 78 2 3 2 2 2 3" xfId="9929" xr:uid="{00000000-0005-0000-0000-0000C9260000}"/>
    <cellStyle name="Normal 78 2 3 2 2 2 3 3" xfId="25030" xr:uid="{00000000-0005-0000-0000-0000C6610000}"/>
    <cellStyle name="Normal 78 2 3 2 2 2 5" xfId="20017" xr:uid="{00000000-0005-0000-0000-0000314E0000}"/>
    <cellStyle name="Normal 78 2 3 2 2 3" xfId="6568" xr:uid="{00000000-0005-0000-0000-0000A8190000}"/>
    <cellStyle name="Normal 78 2 3 2 2 3 2" xfId="16620" xr:uid="{00000000-0005-0000-0000-0000EC400000}"/>
    <cellStyle name="Normal 78 2 3 2 2 3 3" xfId="11600" xr:uid="{00000000-0005-0000-0000-0000502D0000}"/>
    <cellStyle name="Normal 78 2 3 2 2 3 3 3" xfId="26701" xr:uid="{00000000-0005-0000-0000-00004D680000}"/>
    <cellStyle name="Normal 78 2 3 2 2 3 5" xfId="21688" xr:uid="{00000000-0005-0000-0000-0000B8540000}"/>
    <cellStyle name="Normal 78 2 3 2 2 4" xfId="13278" xr:uid="{00000000-0005-0000-0000-0000DE330000}"/>
    <cellStyle name="Normal 78 2 3 2 2 4 3" xfId="28376" xr:uid="{00000000-0005-0000-0000-0000D86E0000}"/>
    <cellStyle name="Normal 78 2 3 2 2 5" xfId="8257" xr:uid="{00000000-0005-0000-0000-000041200000}"/>
    <cellStyle name="Normal 78 2 3 2 2 5 3" xfId="23359" xr:uid="{00000000-0005-0000-0000-00003F5B0000}"/>
    <cellStyle name="Normal 78 2 3 2 2 7" xfId="18346" xr:uid="{00000000-0005-0000-0000-0000AA470000}"/>
    <cellStyle name="Normal 78 2 3 2 3" xfId="4039" xr:uid="{00000000-0005-0000-0000-0000C70F0000}"/>
    <cellStyle name="Normal 78 2 3 2 3 2" xfId="14113" xr:uid="{00000000-0005-0000-0000-000021370000}"/>
    <cellStyle name="Normal 78 2 3 2 3 2 3" xfId="29211" xr:uid="{00000000-0005-0000-0000-00001B720000}"/>
    <cellStyle name="Normal 78 2 3 2 3 3" xfId="9093" xr:uid="{00000000-0005-0000-0000-000085230000}"/>
    <cellStyle name="Normal 78 2 3 2 3 3 3" xfId="24194" xr:uid="{00000000-0005-0000-0000-0000825E0000}"/>
    <cellStyle name="Normal 78 2 3 2 3 5" xfId="19181" xr:uid="{00000000-0005-0000-0000-0000ED4A0000}"/>
    <cellStyle name="Normal 78 2 3 2 4" xfId="5732" xr:uid="{00000000-0005-0000-0000-000064160000}"/>
    <cellStyle name="Normal 78 2 3 2 4 2" xfId="15784" xr:uid="{00000000-0005-0000-0000-0000A83D0000}"/>
    <cellStyle name="Normal 78 2 3 2 4 2 3" xfId="30882" xr:uid="{00000000-0005-0000-0000-0000A2780000}"/>
    <cellStyle name="Normal 78 2 3 2 4 3" xfId="10764" xr:uid="{00000000-0005-0000-0000-00000C2A0000}"/>
    <cellStyle name="Normal 78 2 3 2 4 3 3" xfId="25865" xr:uid="{00000000-0005-0000-0000-000009650000}"/>
    <cellStyle name="Normal 78 2 3 2 4 5" xfId="20852" xr:uid="{00000000-0005-0000-0000-000074510000}"/>
    <cellStyle name="Normal 78 2 3 2 5" xfId="12442" xr:uid="{00000000-0005-0000-0000-00009A300000}"/>
    <cellStyle name="Normal 78 2 3 2 5 3" xfId="27540" xr:uid="{00000000-0005-0000-0000-0000946B0000}"/>
    <cellStyle name="Normal 78 2 3 2 6" xfId="7421" xr:uid="{00000000-0005-0000-0000-0000FD1C0000}"/>
    <cellStyle name="Normal 78 2 3 2 6 3" xfId="22523" xr:uid="{00000000-0005-0000-0000-0000FB570000}"/>
    <cellStyle name="Normal 78 2 3 2 8" xfId="17510" xr:uid="{00000000-0005-0000-0000-000066440000}"/>
    <cellStyle name="Normal 78 2 3 3" xfId="2768" xr:uid="{00000000-0005-0000-0000-0000D00A0000}"/>
    <cellStyle name="Normal 78 2 3 3 2" xfId="4458" xr:uid="{00000000-0005-0000-0000-00006A110000}"/>
    <cellStyle name="Normal 78 2 3 3 2 2" xfId="14531" xr:uid="{00000000-0005-0000-0000-0000C3380000}"/>
    <cellStyle name="Normal 78 2 3 3 2 2 3" xfId="29629" xr:uid="{00000000-0005-0000-0000-0000BD730000}"/>
    <cellStyle name="Normal 78 2 3 3 2 3" xfId="9511" xr:uid="{00000000-0005-0000-0000-000027250000}"/>
    <cellStyle name="Normal 78 2 3 3 2 3 3" xfId="24612" xr:uid="{00000000-0005-0000-0000-000024600000}"/>
    <cellStyle name="Normal 78 2 3 3 2 5" xfId="19599" xr:uid="{00000000-0005-0000-0000-00008F4C0000}"/>
    <cellStyle name="Normal 78 2 3 3 3" xfId="6150" xr:uid="{00000000-0005-0000-0000-000006180000}"/>
    <cellStyle name="Normal 78 2 3 3 3 2" xfId="16202" xr:uid="{00000000-0005-0000-0000-00004A3F0000}"/>
    <cellStyle name="Normal 78 2 3 3 3 3" xfId="11182" xr:uid="{00000000-0005-0000-0000-0000AE2B0000}"/>
    <cellStyle name="Normal 78 2 3 3 3 3 3" xfId="26283" xr:uid="{00000000-0005-0000-0000-0000AB660000}"/>
    <cellStyle name="Normal 78 2 3 3 3 5" xfId="21270" xr:uid="{00000000-0005-0000-0000-000016530000}"/>
    <cellStyle name="Normal 78 2 3 3 4" xfId="12860" xr:uid="{00000000-0005-0000-0000-00003C320000}"/>
    <cellStyle name="Normal 78 2 3 3 4 3" xfId="27958" xr:uid="{00000000-0005-0000-0000-0000366D0000}"/>
    <cellStyle name="Normal 78 2 3 3 5" xfId="7839" xr:uid="{00000000-0005-0000-0000-00009F1E0000}"/>
    <cellStyle name="Normal 78 2 3 3 5 3" xfId="22941" xr:uid="{00000000-0005-0000-0000-00009D590000}"/>
    <cellStyle name="Normal 78 2 3 3 7" xfId="17928" xr:uid="{00000000-0005-0000-0000-000008460000}"/>
    <cellStyle name="Normal 78 2 3 4" xfId="3621" xr:uid="{00000000-0005-0000-0000-0000250E0000}"/>
    <cellStyle name="Normal 78 2 3 4 2" xfId="13695" xr:uid="{00000000-0005-0000-0000-00007F350000}"/>
    <cellStyle name="Normal 78 2 3 4 2 3" xfId="28793" xr:uid="{00000000-0005-0000-0000-000079700000}"/>
    <cellStyle name="Normal 78 2 3 4 3" xfId="8675" xr:uid="{00000000-0005-0000-0000-0000E3210000}"/>
    <cellStyle name="Normal 78 2 3 4 3 3" xfId="23776" xr:uid="{00000000-0005-0000-0000-0000E05C0000}"/>
    <cellStyle name="Normal 78 2 3 4 5" xfId="18763" xr:uid="{00000000-0005-0000-0000-00004B490000}"/>
    <cellStyle name="Normal 78 2 3 5" xfId="5314" xr:uid="{00000000-0005-0000-0000-0000C2140000}"/>
    <cellStyle name="Normal 78 2 3 5 2" xfId="15366" xr:uid="{00000000-0005-0000-0000-0000063C0000}"/>
    <cellStyle name="Normal 78 2 3 5 2 3" xfId="30464" xr:uid="{00000000-0005-0000-0000-000000770000}"/>
    <cellStyle name="Normal 78 2 3 5 3" xfId="10346" xr:uid="{00000000-0005-0000-0000-00006A280000}"/>
    <cellStyle name="Normal 78 2 3 5 3 3" xfId="25447" xr:uid="{00000000-0005-0000-0000-000067630000}"/>
    <cellStyle name="Normal 78 2 3 5 5" xfId="20434" xr:uid="{00000000-0005-0000-0000-0000D24F0000}"/>
    <cellStyle name="Normal 78 2 3 6" xfId="12024" xr:uid="{00000000-0005-0000-0000-0000F82E0000}"/>
    <cellStyle name="Normal 78 2 3 6 3" xfId="27122" xr:uid="{00000000-0005-0000-0000-0000F2690000}"/>
    <cellStyle name="Normal 78 2 3 7" xfId="7003" xr:uid="{00000000-0005-0000-0000-00005B1B0000}"/>
    <cellStyle name="Normal 78 2 3 7 3" xfId="22105" xr:uid="{00000000-0005-0000-0000-000059560000}"/>
    <cellStyle name="Normal 78 2 3 9" xfId="17092" xr:uid="{00000000-0005-0000-0000-0000C4420000}"/>
    <cellStyle name="Normal 78 2 4" xfId="2139" xr:uid="{00000000-0005-0000-0000-00005B080000}"/>
    <cellStyle name="Normal 78 2 4 2" xfId="2978" xr:uid="{00000000-0005-0000-0000-0000A20B0000}"/>
    <cellStyle name="Normal 78 2 4 2 2" xfId="4668" xr:uid="{00000000-0005-0000-0000-00003C120000}"/>
    <cellStyle name="Normal 78 2 4 2 2 2" xfId="14741" xr:uid="{00000000-0005-0000-0000-000095390000}"/>
    <cellStyle name="Normal 78 2 4 2 2 2 3" xfId="29839" xr:uid="{00000000-0005-0000-0000-00008F740000}"/>
    <cellStyle name="Normal 78 2 4 2 2 3" xfId="9721" xr:uid="{00000000-0005-0000-0000-0000F9250000}"/>
    <cellStyle name="Normal 78 2 4 2 2 3 3" xfId="24822" xr:uid="{00000000-0005-0000-0000-0000F6600000}"/>
    <cellStyle name="Normal 78 2 4 2 2 5" xfId="19809" xr:uid="{00000000-0005-0000-0000-0000614D0000}"/>
    <cellStyle name="Normal 78 2 4 2 3" xfId="6360" xr:uid="{00000000-0005-0000-0000-0000D8180000}"/>
    <cellStyle name="Normal 78 2 4 2 3 2" xfId="16412" xr:uid="{00000000-0005-0000-0000-00001C400000}"/>
    <cellStyle name="Normal 78 2 4 2 3 3" xfId="11392" xr:uid="{00000000-0005-0000-0000-0000802C0000}"/>
    <cellStyle name="Normal 78 2 4 2 3 3 3" xfId="26493" xr:uid="{00000000-0005-0000-0000-00007D670000}"/>
    <cellStyle name="Normal 78 2 4 2 3 5" xfId="21480" xr:uid="{00000000-0005-0000-0000-0000E8530000}"/>
    <cellStyle name="Normal 78 2 4 2 4" xfId="13070" xr:uid="{00000000-0005-0000-0000-00000E330000}"/>
    <cellStyle name="Normal 78 2 4 2 4 3" xfId="28168" xr:uid="{00000000-0005-0000-0000-0000086E0000}"/>
    <cellStyle name="Normal 78 2 4 2 5" xfId="8049" xr:uid="{00000000-0005-0000-0000-0000711F0000}"/>
    <cellStyle name="Normal 78 2 4 2 5 3" xfId="23151" xr:uid="{00000000-0005-0000-0000-00006F5A0000}"/>
    <cellStyle name="Normal 78 2 4 2 7" xfId="18138" xr:uid="{00000000-0005-0000-0000-0000DA460000}"/>
    <cellStyle name="Normal 78 2 4 3" xfId="3831" xr:uid="{00000000-0005-0000-0000-0000F70E0000}"/>
    <cellStyle name="Normal 78 2 4 3 2" xfId="13905" xr:uid="{00000000-0005-0000-0000-000051360000}"/>
    <cellStyle name="Normal 78 2 4 3 2 3" xfId="29003" xr:uid="{00000000-0005-0000-0000-00004B710000}"/>
    <cellStyle name="Normal 78 2 4 3 3" xfId="8885" xr:uid="{00000000-0005-0000-0000-0000B5220000}"/>
    <cellStyle name="Normal 78 2 4 3 3 3" xfId="23986" xr:uid="{00000000-0005-0000-0000-0000B25D0000}"/>
    <cellStyle name="Normal 78 2 4 3 5" xfId="18973" xr:uid="{00000000-0005-0000-0000-00001D4A0000}"/>
    <cellStyle name="Normal 78 2 4 4" xfId="5524" xr:uid="{00000000-0005-0000-0000-000094150000}"/>
    <cellStyle name="Normal 78 2 4 4 2" xfId="15576" xr:uid="{00000000-0005-0000-0000-0000D83C0000}"/>
    <cellStyle name="Normal 78 2 4 4 2 3" xfId="30674" xr:uid="{00000000-0005-0000-0000-0000D2770000}"/>
    <cellStyle name="Normal 78 2 4 4 3" xfId="10556" xr:uid="{00000000-0005-0000-0000-00003C290000}"/>
    <cellStyle name="Normal 78 2 4 4 3 3" xfId="25657" xr:uid="{00000000-0005-0000-0000-000039640000}"/>
    <cellStyle name="Normal 78 2 4 4 5" xfId="20644" xr:uid="{00000000-0005-0000-0000-0000A4500000}"/>
    <cellStyle name="Normal 78 2 4 5" xfId="12234" xr:uid="{00000000-0005-0000-0000-0000CA2F0000}"/>
    <cellStyle name="Normal 78 2 4 5 3" xfId="27332" xr:uid="{00000000-0005-0000-0000-0000C46A0000}"/>
    <cellStyle name="Normal 78 2 4 6" xfId="7213" xr:uid="{00000000-0005-0000-0000-00002D1C0000}"/>
    <cellStyle name="Normal 78 2 4 6 3" xfId="22315" xr:uid="{00000000-0005-0000-0000-00002B570000}"/>
    <cellStyle name="Normal 78 2 4 8" xfId="17302" xr:uid="{00000000-0005-0000-0000-000096430000}"/>
    <cellStyle name="Normal 78 2 5" xfId="2560" xr:uid="{00000000-0005-0000-0000-0000000A0000}"/>
    <cellStyle name="Normal 78 2 5 2" xfId="4250" xr:uid="{00000000-0005-0000-0000-00009A100000}"/>
    <cellStyle name="Normal 78 2 5 2 2" xfId="14323" xr:uid="{00000000-0005-0000-0000-0000F3370000}"/>
    <cellStyle name="Normal 78 2 5 2 2 3" xfId="29421" xr:uid="{00000000-0005-0000-0000-0000ED720000}"/>
    <cellStyle name="Normal 78 2 5 2 3" xfId="9303" xr:uid="{00000000-0005-0000-0000-000057240000}"/>
    <cellStyle name="Normal 78 2 5 2 3 3" xfId="24404" xr:uid="{00000000-0005-0000-0000-0000545F0000}"/>
    <cellStyle name="Normal 78 2 5 2 5" xfId="19391" xr:uid="{00000000-0005-0000-0000-0000BF4B0000}"/>
    <cellStyle name="Normal 78 2 5 3" xfId="5942" xr:uid="{00000000-0005-0000-0000-000036170000}"/>
    <cellStyle name="Normal 78 2 5 3 2" xfId="15994" xr:uid="{00000000-0005-0000-0000-00007A3E0000}"/>
    <cellStyle name="Normal 78 2 5 3 3" xfId="10974" xr:uid="{00000000-0005-0000-0000-0000DE2A0000}"/>
    <cellStyle name="Normal 78 2 5 3 3 3" xfId="26075" xr:uid="{00000000-0005-0000-0000-0000DB650000}"/>
    <cellStyle name="Normal 78 2 5 3 5" xfId="21062" xr:uid="{00000000-0005-0000-0000-000046520000}"/>
    <cellStyle name="Normal 78 2 5 4" xfId="12652" xr:uid="{00000000-0005-0000-0000-00006C310000}"/>
    <cellStyle name="Normal 78 2 5 4 3" xfId="27750" xr:uid="{00000000-0005-0000-0000-0000666C0000}"/>
    <cellStyle name="Normal 78 2 5 5" xfId="7631" xr:uid="{00000000-0005-0000-0000-0000CF1D0000}"/>
    <cellStyle name="Normal 78 2 5 5 3" xfId="22733" xr:uid="{00000000-0005-0000-0000-0000CD580000}"/>
    <cellStyle name="Normal 78 2 5 7" xfId="17720" xr:uid="{00000000-0005-0000-0000-000038450000}"/>
    <cellStyle name="Normal 78 2 6" xfId="3413" xr:uid="{00000000-0005-0000-0000-0000550D0000}"/>
    <cellStyle name="Normal 78 2 6 2" xfId="13487" xr:uid="{00000000-0005-0000-0000-0000AF340000}"/>
    <cellStyle name="Normal 78 2 6 2 3" xfId="28585" xr:uid="{00000000-0005-0000-0000-0000A96F0000}"/>
    <cellStyle name="Normal 78 2 6 3" xfId="8467" xr:uid="{00000000-0005-0000-0000-000013210000}"/>
    <cellStyle name="Normal 78 2 6 3 3" xfId="23568" xr:uid="{00000000-0005-0000-0000-0000105C0000}"/>
    <cellStyle name="Normal 78 2 6 5" xfId="18555" xr:uid="{00000000-0005-0000-0000-00007B480000}"/>
    <cellStyle name="Normal 78 2 7" xfId="5106" xr:uid="{00000000-0005-0000-0000-0000F2130000}"/>
    <cellStyle name="Normal 78 2 7 2" xfId="15158" xr:uid="{00000000-0005-0000-0000-0000363B0000}"/>
    <cellStyle name="Normal 78 2 7 2 3" xfId="30256" xr:uid="{00000000-0005-0000-0000-000030760000}"/>
    <cellStyle name="Normal 78 2 7 3" xfId="10138" xr:uid="{00000000-0005-0000-0000-00009A270000}"/>
    <cellStyle name="Normal 78 2 7 3 3" xfId="25239" xr:uid="{00000000-0005-0000-0000-000097620000}"/>
    <cellStyle name="Normal 78 2 7 5" xfId="20226" xr:uid="{00000000-0005-0000-0000-0000024F0000}"/>
    <cellStyle name="Normal 78 2 8" xfId="11816" xr:uid="{00000000-0005-0000-0000-0000282E0000}"/>
    <cellStyle name="Normal 78 2 8 3" xfId="26914" xr:uid="{00000000-0005-0000-0000-000022690000}"/>
    <cellStyle name="Normal 78 2 9" xfId="6795" xr:uid="{00000000-0005-0000-0000-00008B1A0000}"/>
    <cellStyle name="Normal 78 2 9 3" xfId="21897" xr:uid="{00000000-0005-0000-0000-000089550000}"/>
    <cellStyle name="Normal 78 3" xfId="1759" xr:uid="{00000000-0005-0000-0000-0000DF060000}"/>
    <cellStyle name="Normal 78 3 10" xfId="16936" xr:uid="{00000000-0005-0000-0000-000028420000}"/>
    <cellStyle name="Normal 78 3 2" xfId="1978" xr:uid="{00000000-0005-0000-0000-0000BA070000}"/>
    <cellStyle name="Normal 78 3 2 2" xfId="2399" xr:uid="{00000000-0005-0000-0000-00005F090000}"/>
    <cellStyle name="Normal 78 3 2 2 2" xfId="3238" xr:uid="{00000000-0005-0000-0000-0000A60C0000}"/>
    <cellStyle name="Normal 78 3 2 2 2 2" xfId="4928" xr:uid="{00000000-0005-0000-0000-000040130000}"/>
    <cellStyle name="Normal 78 3 2 2 2 2 2" xfId="15001" xr:uid="{00000000-0005-0000-0000-0000993A0000}"/>
    <cellStyle name="Normal 78 3 2 2 2 2 2 3" xfId="30099" xr:uid="{00000000-0005-0000-0000-000093750000}"/>
    <cellStyle name="Normal 78 3 2 2 2 2 3" xfId="9981" xr:uid="{00000000-0005-0000-0000-0000FD260000}"/>
    <cellStyle name="Normal 78 3 2 2 2 2 3 3" xfId="25082" xr:uid="{00000000-0005-0000-0000-0000FA610000}"/>
    <cellStyle name="Normal 78 3 2 2 2 2 5" xfId="20069" xr:uid="{00000000-0005-0000-0000-0000654E0000}"/>
    <cellStyle name="Normal 78 3 2 2 2 3" xfId="6620" xr:uid="{00000000-0005-0000-0000-0000DC190000}"/>
    <cellStyle name="Normal 78 3 2 2 2 3 2" xfId="16672" xr:uid="{00000000-0005-0000-0000-000020410000}"/>
    <cellStyle name="Normal 78 3 2 2 2 3 3" xfId="11652" xr:uid="{00000000-0005-0000-0000-0000842D0000}"/>
    <cellStyle name="Normal 78 3 2 2 2 3 3 3" xfId="26753" xr:uid="{00000000-0005-0000-0000-000081680000}"/>
    <cellStyle name="Normal 78 3 2 2 2 3 5" xfId="21740" xr:uid="{00000000-0005-0000-0000-0000EC540000}"/>
    <cellStyle name="Normal 78 3 2 2 2 4" xfId="13330" xr:uid="{00000000-0005-0000-0000-000012340000}"/>
    <cellStyle name="Normal 78 3 2 2 2 4 3" xfId="28428" xr:uid="{00000000-0005-0000-0000-00000C6F0000}"/>
    <cellStyle name="Normal 78 3 2 2 2 5" xfId="8309" xr:uid="{00000000-0005-0000-0000-000075200000}"/>
    <cellStyle name="Normal 78 3 2 2 2 5 3" xfId="23411" xr:uid="{00000000-0005-0000-0000-0000735B0000}"/>
    <cellStyle name="Normal 78 3 2 2 2 7" xfId="18398" xr:uid="{00000000-0005-0000-0000-0000DE470000}"/>
    <cellStyle name="Normal 78 3 2 2 3" xfId="4091" xr:uid="{00000000-0005-0000-0000-0000FB0F0000}"/>
    <cellStyle name="Normal 78 3 2 2 3 2" xfId="14165" xr:uid="{00000000-0005-0000-0000-000055370000}"/>
    <cellStyle name="Normal 78 3 2 2 3 2 3" xfId="29263" xr:uid="{00000000-0005-0000-0000-00004F720000}"/>
    <cellStyle name="Normal 78 3 2 2 3 3" xfId="9145" xr:uid="{00000000-0005-0000-0000-0000B9230000}"/>
    <cellStyle name="Normal 78 3 2 2 3 3 3" xfId="24246" xr:uid="{00000000-0005-0000-0000-0000B65E0000}"/>
    <cellStyle name="Normal 78 3 2 2 3 5" xfId="19233" xr:uid="{00000000-0005-0000-0000-0000214B0000}"/>
    <cellStyle name="Normal 78 3 2 2 4" xfId="5784" xr:uid="{00000000-0005-0000-0000-000098160000}"/>
    <cellStyle name="Normal 78 3 2 2 4 2" xfId="15836" xr:uid="{00000000-0005-0000-0000-0000DC3D0000}"/>
    <cellStyle name="Normal 78 3 2 2 4 2 3" xfId="30934" xr:uid="{00000000-0005-0000-0000-0000D6780000}"/>
    <cellStyle name="Normal 78 3 2 2 4 3" xfId="10816" xr:uid="{00000000-0005-0000-0000-0000402A0000}"/>
    <cellStyle name="Normal 78 3 2 2 4 3 3" xfId="25917" xr:uid="{00000000-0005-0000-0000-00003D650000}"/>
    <cellStyle name="Normal 78 3 2 2 4 5" xfId="20904" xr:uid="{00000000-0005-0000-0000-0000A8510000}"/>
    <cellStyle name="Normal 78 3 2 2 5" xfId="12494" xr:uid="{00000000-0005-0000-0000-0000CE300000}"/>
    <cellStyle name="Normal 78 3 2 2 5 3" xfId="27592" xr:uid="{00000000-0005-0000-0000-0000C86B0000}"/>
    <cellStyle name="Normal 78 3 2 2 6" xfId="7473" xr:uid="{00000000-0005-0000-0000-0000311D0000}"/>
    <cellStyle name="Normal 78 3 2 2 6 3" xfId="22575" xr:uid="{00000000-0005-0000-0000-00002F580000}"/>
    <cellStyle name="Normal 78 3 2 2 8" xfId="17562" xr:uid="{00000000-0005-0000-0000-00009A440000}"/>
    <cellStyle name="Normal 78 3 2 3" xfId="2820" xr:uid="{00000000-0005-0000-0000-0000040B0000}"/>
    <cellStyle name="Normal 78 3 2 3 2" xfId="4510" xr:uid="{00000000-0005-0000-0000-00009E110000}"/>
    <cellStyle name="Normal 78 3 2 3 2 2" xfId="14583" xr:uid="{00000000-0005-0000-0000-0000F7380000}"/>
    <cellStyle name="Normal 78 3 2 3 2 2 3" xfId="29681" xr:uid="{00000000-0005-0000-0000-0000F1730000}"/>
    <cellStyle name="Normal 78 3 2 3 2 3" xfId="9563" xr:uid="{00000000-0005-0000-0000-00005B250000}"/>
    <cellStyle name="Normal 78 3 2 3 2 3 3" xfId="24664" xr:uid="{00000000-0005-0000-0000-000058600000}"/>
    <cellStyle name="Normal 78 3 2 3 2 5" xfId="19651" xr:uid="{00000000-0005-0000-0000-0000C34C0000}"/>
    <cellStyle name="Normal 78 3 2 3 3" xfId="6202" xr:uid="{00000000-0005-0000-0000-00003A180000}"/>
    <cellStyle name="Normal 78 3 2 3 3 2" xfId="16254" xr:uid="{00000000-0005-0000-0000-00007E3F0000}"/>
    <cellStyle name="Normal 78 3 2 3 3 3" xfId="11234" xr:uid="{00000000-0005-0000-0000-0000E22B0000}"/>
    <cellStyle name="Normal 78 3 2 3 3 3 3" xfId="26335" xr:uid="{00000000-0005-0000-0000-0000DF660000}"/>
    <cellStyle name="Normal 78 3 2 3 3 5" xfId="21322" xr:uid="{00000000-0005-0000-0000-00004A530000}"/>
    <cellStyle name="Normal 78 3 2 3 4" xfId="12912" xr:uid="{00000000-0005-0000-0000-000070320000}"/>
    <cellStyle name="Normal 78 3 2 3 4 3" xfId="28010" xr:uid="{00000000-0005-0000-0000-00006A6D0000}"/>
    <cellStyle name="Normal 78 3 2 3 5" xfId="7891" xr:uid="{00000000-0005-0000-0000-0000D31E0000}"/>
    <cellStyle name="Normal 78 3 2 3 5 3" xfId="22993" xr:uid="{00000000-0005-0000-0000-0000D1590000}"/>
    <cellStyle name="Normal 78 3 2 3 7" xfId="17980" xr:uid="{00000000-0005-0000-0000-00003C460000}"/>
    <cellStyle name="Normal 78 3 2 4" xfId="3673" xr:uid="{00000000-0005-0000-0000-0000590E0000}"/>
    <cellStyle name="Normal 78 3 2 4 2" xfId="13747" xr:uid="{00000000-0005-0000-0000-0000B3350000}"/>
    <cellStyle name="Normal 78 3 2 4 2 3" xfId="28845" xr:uid="{00000000-0005-0000-0000-0000AD700000}"/>
    <cellStyle name="Normal 78 3 2 4 3" xfId="8727" xr:uid="{00000000-0005-0000-0000-000017220000}"/>
    <cellStyle name="Normal 78 3 2 4 3 3" xfId="23828" xr:uid="{00000000-0005-0000-0000-0000145D0000}"/>
    <cellStyle name="Normal 78 3 2 4 5" xfId="18815" xr:uid="{00000000-0005-0000-0000-00007F490000}"/>
    <cellStyle name="Normal 78 3 2 5" xfId="5366" xr:uid="{00000000-0005-0000-0000-0000F6140000}"/>
    <cellStyle name="Normal 78 3 2 5 2" xfId="15418" xr:uid="{00000000-0005-0000-0000-00003A3C0000}"/>
    <cellStyle name="Normal 78 3 2 5 2 3" xfId="30516" xr:uid="{00000000-0005-0000-0000-000034770000}"/>
    <cellStyle name="Normal 78 3 2 5 3" xfId="10398" xr:uid="{00000000-0005-0000-0000-00009E280000}"/>
    <cellStyle name="Normal 78 3 2 5 3 3" xfId="25499" xr:uid="{00000000-0005-0000-0000-00009B630000}"/>
    <cellStyle name="Normal 78 3 2 5 5" xfId="20486" xr:uid="{00000000-0005-0000-0000-000006500000}"/>
    <cellStyle name="Normal 78 3 2 6" xfId="12076" xr:uid="{00000000-0005-0000-0000-00002C2F0000}"/>
    <cellStyle name="Normal 78 3 2 6 3" xfId="27174" xr:uid="{00000000-0005-0000-0000-0000266A0000}"/>
    <cellStyle name="Normal 78 3 2 7" xfId="7055" xr:uid="{00000000-0005-0000-0000-00008F1B0000}"/>
    <cellStyle name="Normal 78 3 2 7 3" xfId="22157" xr:uid="{00000000-0005-0000-0000-00008D560000}"/>
    <cellStyle name="Normal 78 3 2 9" xfId="17144" xr:uid="{00000000-0005-0000-0000-0000F8420000}"/>
    <cellStyle name="Normal 78 3 3" xfId="2191" xr:uid="{00000000-0005-0000-0000-00008F080000}"/>
    <cellStyle name="Normal 78 3 3 2" xfId="3030" xr:uid="{00000000-0005-0000-0000-0000D60B0000}"/>
    <cellStyle name="Normal 78 3 3 2 2" xfId="4720" xr:uid="{00000000-0005-0000-0000-000070120000}"/>
    <cellStyle name="Normal 78 3 3 2 2 2" xfId="14793" xr:uid="{00000000-0005-0000-0000-0000C9390000}"/>
    <cellStyle name="Normal 78 3 3 2 2 2 3" xfId="29891" xr:uid="{00000000-0005-0000-0000-0000C3740000}"/>
    <cellStyle name="Normal 78 3 3 2 2 3" xfId="9773" xr:uid="{00000000-0005-0000-0000-00002D260000}"/>
    <cellStyle name="Normal 78 3 3 2 2 3 3" xfId="24874" xr:uid="{00000000-0005-0000-0000-00002A610000}"/>
    <cellStyle name="Normal 78 3 3 2 2 5" xfId="19861" xr:uid="{00000000-0005-0000-0000-0000954D0000}"/>
    <cellStyle name="Normal 78 3 3 2 3" xfId="6412" xr:uid="{00000000-0005-0000-0000-00000C190000}"/>
    <cellStyle name="Normal 78 3 3 2 3 2" xfId="16464" xr:uid="{00000000-0005-0000-0000-000050400000}"/>
    <cellStyle name="Normal 78 3 3 2 3 3" xfId="11444" xr:uid="{00000000-0005-0000-0000-0000B42C0000}"/>
    <cellStyle name="Normal 78 3 3 2 3 3 3" xfId="26545" xr:uid="{00000000-0005-0000-0000-0000B1670000}"/>
    <cellStyle name="Normal 78 3 3 2 3 5" xfId="21532" xr:uid="{00000000-0005-0000-0000-00001C540000}"/>
    <cellStyle name="Normal 78 3 3 2 4" xfId="13122" xr:uid="{00000000-0005-0000-0000-000042330000}"/>
    <cellStyle name="Normal 78 3 3 2 4 3" xfId="28220" xr:uid="{00000000-0005-0000-0000-00003C6E0000}"/>
    <cellStyle name="Normal 78 3 3 2 5" xfId="8101" xr:uid="{00000000-0005-0000-0000-0000A51F0000}"/>
    <cellStyle name="Normal 78 3 3 2 5 3" xfId="23203" xr:uid="{00000000-0005-0000-0000-0000A35A0000}"/>
    <cellStyle name="Normal 78 3 3 2 7" xfId="18190" xr:uid="{00000000-0005-0000-0000-00000E470000}"/>
    <cellStyle name="Normal 78 3 3 3" xfId="3883" xr:uid="{00000000-0005-0000-0000-00002B0F0000}"/>
    <cellStyle name="Normal 78 3 3 3 2" xfId="13957" xr:uid="{00000000-0005-0000-0000-000085360000}"/>
    <cellStyle name="Normal 78 3 3 3 2 3" xfId="29055" xr:uid="{00000000-0005-0000-0000-00007F710000}"/>
    <cellStyle name="Normal 78 3 3 3 3" xfId="8937" xr:uid="{00000000-0005-0000-0000-0000E9220000}"/>
    <cellStyle name="Normal 78 3 3 3 3 3" xfId="24038" xr:uid="{00000000-0005-0000-0000-0000E65D0000}"/>
    <cellStyle name="Normal 78 3 3 3 5" xfId="19025" xr:uid="{00000000-0005-0000-0000-0000514A0000}"/>
    <cellStyle name="Normal 78 3 3 4" xfId="5576" xr:uid="{00000000-0005-0000-0000-0000C8150000}"/>
    <cellStyle name="Normal 78 3 3 4 2" xfId="15628" xr:uid="{00000000-0005-0000-0000-00000C3D0000}"/>
    <cellStyle name="Normal 78 3 3 4 2 3" xfId="30726" xr:uid="{00000000-0005-0000-0000-000006780000}"/>
    <cellStyle name="Normal 78 3 3 4 3" xfId="10608" xr:uid="{00000000-0005-0000-0000-000070290000}"/>
    <cellStyle name="Normal 78 3 3 4 3 3" xfId="25709" xr:uid="{00000000-0005-0000-0000-00006D640000}"/>
    <cellStyle name="Normal 78 3 3 4 5" xfId="20696" xr:uid="{00000000-0005-0000-0000-0000D8500000}"/>
    <cellStyle name="Normal 78 3 3 5" xfId="12286" xr:uid="{00000000-0005-0000-0000-0000FE2F0000}"/>
    <cellStyle name="Normal 78 3 3 5 3" xfId="27384" xr:uid="{00000000-0005-0000-0000-0000F86A0000}"/>
    <cellStyle name="Normal 78 3 3 6" xfId="7265" xr:uid="{00000000-0005-0000-0000-0000611C0000}"/>
    <cellStyle name="Normal 78 3 3 6 3" xfId="22367" xr:uid="{00000000-0005-0000-0000-00005F570000}"/>
    <cellStyle name="Normal 78 3 3 8" xfId="17354" xr:uid="{00000000-0005-0000-0000-0000CA430000}"/>
    <cellStyle name="Normal 78 3 4" xfId="2612" xr:uid="{00000000-0005-0000-0000-0000340A0000}"/>
    <cellStyle name="Normal 78 3 4 2" xfId="4302" xr:uid="{00000000-0005-0000-0000-0000CE100000}"/>
    <cellStyle name="Normal 78 3 4 2 2" xfId="14375" xr:uid="{00000000-0005-0000-0000-000027380000}"/>
    <cellStyle name="Normal 78 3 4 2 2 3" xfId="29473" xr:uid="{00000000-0005-0000-0000-000021730000}"/>
    <cellStyle name="Normal 78 3 4 2 3" xfId="9355" xr:uid="{00000000-0005-0000-0000-00008B240000}"/>
    <cellStyle name="Normal 78 3 4 2 3 3" xfId="24456" xr:uid="{00000000-0005-0000-0000-0000885F0000}"/>
    <cellStyle name="Normal 78 3 4 2 5" xfId="19443" xr:uid="{00000000-0005-0000-0000-0000F34B0000}"/>
    <cellStyle name="Normal 78 3 4 3" xfId="5994" xr:uid="{00000000-0005-0000-0000-00006A170000}"/>
    <cellStyle name="Normal 78 3 4 3 2" xfId="16046" xr:uid="{00000000-0005-0000-0000-0000AE3E0000}"/>
    <cellStyle name="Normal 78 3 4 3 3" xfId="11026" xr:uid="{00000000-0005-0000-0000-0000122B0000}"/>
    <cellStyle name="Normal 78 3 4 3 3 3" xfId="26127" xr:uid="{00000000-0005-0000-0000-00000F660000}"/>
    <cellStyle name="Normal 78 3 4 3 5" xfId="21114" xr:uid="{00000000-0005-0000-0000-00007A520000}"/>
    <cellStyle name="Normal 78 3 4 4" xfId="12704" xr:uid="{00000000-0005-0000-0000-0000A0310000}"/>
    <cellStyle name="Normal 78 3 4 4 3" xfId="27802" xr:uid="{00000000-0005-0000-0000-00009A6C0000}"/>
    <cellStyle name="Normal 78 3 4 5" xfId="7683" xr:uid="{00000000-0005-0000-0000-0000031E0000}"/>
    <cellStyle name="Normal 78 3 4 5 3" xfId="22785" xr:uid="{00000000-0005-0000-0000-000001590000}"/>
    <cellStyle name="Normal 78 3 4 7" xfId="17772" xr:uid="{00000000-0005-0000-0000-00006C450000}"/>
    <cellStyle name="Normal 78 3 5" xfId="3465" xr:uid="{00000000-0005-0000-0000-0000890D0000}"/>
    <cellStyle name="Normal 78 3 5 2" xfId="13539" xr:uid="{00000000-0005-0000-0000-0000E3340000}"/>
    <cellStyle name="Normal 78 3 5 2 3" xfId="28637" xr:uid="{00000000-0005-0000-0000-0000DD6F0000}"/>
    <cellStyle name="Normal 78 3 5 3" xfId="8519" xr:uid="{00000000-0005-0000-0000-000047210000}"/>
    <cellStyle name="Normal 78 3 5 3 3" xfId="23620" xr:uid="{00000000-0005-0000-0000-0000445C0000}"/>
    <cellStyle name="Normal 78 3 5 5" xfId="18607" xr:uid="{00000000-0005-0000-0000-0000AF480000}"/>
    <cellStyle name="Normal 78 3 6" xfId="5158" xr:uid="{00000000-0005-0000-0000-000026140000}"/>
    <cellStyle name="Normal 78 3 6 2" xfId="15210" xr:uid="{00000000-0005-0000-0000-00006A3B0000}"/>
    <cellStyle name="Normal 78 3 6 2 3" xfId="30308" xr:uid="{00000000-0005-0000-0000-000064760000}"/>
    <cellStyle name="Normal 78 3 6 3" xfId="10190" xr:uid="{00000000-0005-0000-0000-0000CE270000}"/>
    <cellStyle name="Normal 78 3 6 3 3" xfId="25291" xr:uid="{00000000-0005-0000-0000-0000CB620000}"/>
    <cellStyle name="Normal 78 3 6 5" xfId="20278" xr:uid="{00000000-0005-0000-0000-0000364F0000}"/>
    <cellStyle name="Normal 78 3 7" xfId="11868" xr:uid="{00000000-0005-0000-0000-00005C2E0000}"/>
    <cellStyle name="Normal 78 3 7 3" xfId="26966" xr:uid="{00000000-0005-0000-0000-000056690000}"/>
    <cellStyle name="Normal 78 3 8" xfId="6847" xr:uid="{00000000-0005-0000-0000-0000BF1A0000}"/>
    <cellStyle name="Normal 78 3 8 3" xfId="21949" xr:uid="{00000000-0005-0000-0000-0000BD550000}"/>
    <cellStyle name="Normal 78 4" xfId="1872" xr:uid="{00000000-0005-0000-0000-000050070000}"/>
    <cellStyle name="Normal 78 4 2" xfId="2295" xr:uid="{00000000-0005-0000-0000-0000F7080000}"/>
    <cellStyle name="Normal 78 4 2 2" xfId="3134" xr:uid="{00000000-0005-0000-0000-00003E0C0000}"/>
    <cellStyle name="Normal 78 4 2 2 2" xfId="4824" xr:uid="{00000000-0005-0000-0000-0000D8120000}"/>
    <cellStyle name="Normal 78 4 2 2 2 2" xfId="14897" xr:uid="{00000000-0005-0000-0000-0000313A0000}"/>
    <cellStyle name="Normal 78 4 2 2 2 2 3" xfId="29995" xr:uid="{00000000-0005-0000-0000-00002B750000}"/>
    <cellStyle name="Normal 78 4 2 2 2 3" xfId="9877" xr:uid="{00000000-0005-0000-0000-000095260000}"/>
    <cellStyle name="Normal 78 4 2 2 2 3 3" xfId="24978" xr:uid="{00000000-0005-0000-0000-000092610000}"/>
    <cellStyle name="Normal 78 4 2 2 2 5" xfId="19965" xr:uid="{00000000-0005-0000-0000-0000FD4D0000}"/>
    <cellStyle name="Normal 78 4 2 2 3" xfId="6516" xr:uid="{00000000-0005-0000-0000-000074190000}"/>
    <cellStyle name="Normal 78 4 2 2 3 2" xfId="16568" xr:uid="{00000000-0005-0000-0000-0000B8400000}"/>
    <cellStyle name="Normal 78 4 2 2 3 3" xfId="11548" xr:uid="{00000000-0005-0000-0000-00001C2D0000}"/>
    <cellStyle name="Normal 78 4 2 2 3 3 3" xfId="26649" xr:uid="{00000000-0005-0000-0000-000019680000}"/>
    <cellStyle name="Normal 78 4 2 2 3 5" xfId="21636" xr:uid="{00000000-0005-0000-0000-000084540000}"/>
    <cellStyle name="Normal 78 4 2 2 4" xfId="13226" xr:uid="{00000000-0005-0000-0000-0000AA330000}"/>
    <cellStyle name="Normal 78 4 2 2 4 3" xfId="28324" xr:uid="{00000000-0005-0000-0000-0000A46E0000}"/>
    <cellStyle name="Normal 78 4 2 2 5" xfId="8205" xr:uid="{00000000-0005-0000-0000-00000D200000}"/>
    <cellStyle name="Normal 78 4 2 2 5 3" xfId="23307" xr:uid="{00000000-0005-0000-0000-00000B5B0000}"/>
    <cellStyle name="Normal 78 4 2 2 7" xfId="18294" xr:uid="{00000000-0005-0000-0000-000076470000}"/>
    <cellStyle name="Normal 78 4 2 3" xfId="3987" xr:uid="{00000000-0005-0000-0000-0000930F0000}"/>
    <cellStyle name="Normal 78 4 2 3 2" xfId="14061" xr:uid="{00000000-0005-0000-0000-0000ED360000}"/>
    <cellStyle name="Normal 78 4 2 3 2 3" xfId="29159" xr:uid="{00000000-0005-0000-0000-0000E7710000}"/>
    <cellStyle name="Normal 78 4 2 3 3" xfId="9041" xr:uid="{00000000-0005-0000-0000-000051230000}"/>
    <cellStyle name="Normal 78 4 2 3 3 3" xfId="24142" xr:uid="{00000000-0005-0000-0000-00004E5E0000}"/>
    <cellStyle name="Normal 78 4 2 3 5" xfId="19129" xr:uid="{00000000-0005-0000-0000-0000B94A0000}"/>
    <cellStyle name="Normal 78 4 2 4" xfId="5680" xr:uid="{00000000-0005-0000-0000-000030160000}"/>
    <cellStyle name="Normal 78 4 2 4 2" xfId="15732" xr:uid="{00000000-0005-0000-0000-0000743D0000}"/>
    <cellStyle name="Normal 78 4 2 4 2 3" xfId="30830" xr:uid="{00000000-0005-0000-0000-00006E780000}"/>
    <cellStyle name="Normal 78 4 2 4 3" xfId="10712" xr:uid="{00000000-0005-0000-0000-0000D8290000}"/>
    <cellStyle name="Normal 78 4 2 4 3 3" xfId="25813" xr:uid="{00000000-0005-0000-0000-0000D5640000}"/>
    <cellStyle name="Normal 78 4 2 4 5" xfId="20800" xr:uid="{00000000-0005-0000-0000-000040510000}"/>
    <cellStyle name="Normal 78 4 2 5" xfId="12390" xr:uid="{00000000-0005-0000-0000-000066300000}"/>
    <cellStyle name="Normal 78 4 2 5 3" xfId="27488" xr:uid="{00000000-0005-0000-0000-0000606B0000}"/>
    <cellStyle name="Normal 78 4 2 6" xfId="7369" xr:uid="{00000000-0005-0000-0000-0000C91C0000}"/>
    <cellStyle name="Normal 78 4 2 6 3" xfId="22471" xr:uid="{00000000-0005-0000-0000-0000C7570000}"/>
    <cellStyle name="Normal 78 4 2 8" xfId="17458" xr:uid="{00000000-0005-0000-0000-000032440000}"/>
    <cellStyle name="Normal 78 4 3" xfId="2716" xr:uid="{00000000-0005-0000-0000-00009C0A0000}"/>
    <cellStyle name="Normal 78 4 3 2" xfId="4406" xr:uid="{00000000-0005-0000-0000-000036110000}"/>
    <cellStyle name="Normal 78 4 3 2 2" xfId="14479" xr:uid="{00000000-0005-0000-0000-00008F380000}"/>
    <cellStyle name="Normal 78 4 3 2 2 3" xfId="29577" xr:uid="{00000000-0005-0000-0000-000089730000}"/>
    <cellStyle name="Normal 78 4 3 2 3" xfId="9459" xr:uid="{00000000-0005-0000-0000-0000F3240000}"/>
    <cellStyle name="Normal 78 4 3 2 3 3" xfId="24560" xr:uid="{00000000-0005-0000-0000-0000F05F0000}"/>
    <cellStyle name="Normal 78 4 3 2 5" xfId="19547" xr:uid="{00000000-0005-0000-0000-00005B4C0000}"/>
    <cellStyle name="Normal 78 4 3 3" xfId="6098" xr:uid="{00000000-0005-0000-0000-0000D2170000}"/>
    <cellStyle name="Normal 78 4 3 3 2" xfId="16150" xr:uid="{00000000-0005-0000-0000-0000163F0000}"/>
    <cellStyle name="Normal 78 4 3 3 3" xfId="11130" xr:uid="{00000000-0005-0000-0000-00007A2B0000}"/>
    <cellStyle name="Normal 78 4 3 3 3 3" xfId="26231" xr:uid="{00000000-0005-0000-0000-000077660000}"/>
    <cellStyle name="Normal 78 4 3 3 5" xfId="21218" xr:uid="{00000000-0005-0000-0000-0000E2520000}"/>
    <cellStyle name="Normal 78 4 3 4" xfId="12808" xr:uid="{00000000-0005-0000-0000-000008320000}"/>
    <cellStyle name="Normal 78 4 3 4 3" xfId="27906" xr:uid="{00000000-0005-0000-0000-0000026D0000}"/>
    <cellStyle name="Normal 78 4 3 5" xfId="7787" xr:uid="{00000000-0005-0000-0000-00006B1E0000}"/>
    <cellStyle name="Normal 78 4 3 5 3" xfId="22889" xr:uid="{00000000-0005-0000-0000-000069590000}"/>
    <cellStyle name="Normal 78 4 3 7" xfId="17876" xr:uid="{00000000-0005-0000-0000-0000D4450000}"/>
    <cellStyle name="Normal 78 4 4" xfId="3569" xr:uid="{00000000-0005-0000-0000-0000F10D0000}"/>
    <cellStyle name="Normal 78 4 4 2" xfId="13643" xr:uid="{00000000-0005-0000-0000-00004B350000}"/>
    <cellStyle name="Normal 78 4 4 2 3" xfId="28741" xr:uid="{00000000-0005-0000-0000-000045700000}"/>
    <cellStyle name="Normal 78 4 4 3" xfId="8623" xr:uid="{00000000-0005-0000-0000-0000AF210000}"/>
    <cellStyle name="Normal 78 4 4 3 3" xfId="23724" xr:uid="{00000000-0005-0000-0000-0000AC5C0000}"/>
    <cellStyle name="Normal 78 4 4 5" xfId="18711" xr:uid="{00000000-0005-0000-0000-000017490000}"/>
    <cellStyle name="Normal 78 4 5" xfId="5262" xr:uid="{00000000-0005-0000-0000-00008E140000}"/>
    <cellStyle name="Normal 78 4 5 2" xfId="15314" xr:uid="{00000000-0005-0000-0000-0000D23B0000}"/>
    <cellStyle name="Normal 78 4 5 2 3" xfId="30412" xr:uid="{00000000-0005-0000-0000-0000CC760000}"/>
    <cellStyle name="Normal 78 4 5 3" xfId="10294" xr:uid="{00000000-0005-0000-0000-000036280000}"/>
    <cellStyle name="Normal 78 4 5 3 3" xfId="25395" xr:uid="{00000000-0005-0000-0000-000033630000}"/>
    <cellStyle name="Normal 78 4 5 5" xfId="20382" xr:uid="{00000000-0005-0000-0000-00009E4F0000}"/>
    <cellStyle name="Normal 78 4 6" xfId="11972" xr:uid="{00000000-0005-0000-0000-0000C42E0000}"/>
    <cellStyle name="Normal 78 4 6 3" xfId="27070" xr:uid="{00000000-0005-0000-0000-0000BE690000}"/>
    <cellStyle name="Normal 78 4 7" xfId="6951" xr:uid="{00000000-0005-0000-0000-0000271B0000}"/>
    <cellStyle name="Normal 78 4 7 3" xfId="22053" xr:uid="{00000000-0005-0000-0000-000025560000}"/>
    <cellStyle name="Normal 78 4 9" xfId="17040" xr:uid="{00000000-0005-0000-0000-000090420000}"/>
    <cellStyle name="Normal 78 5" xfId="2084" xr:uid="{00000000-0005-0000-0000-000024080000}"/>
    <cellStyle name="Normal 78 5 2" xfId="2925" xr:uid="{00000000-0005-0000-0000-00006D0B0000}"/>
    <cellStyle name="Normal 78 5 2 2" xfId="4615" xr:uid="{00000000-0005-0000-0000-000007120000}"/>
    <cellStyle name="Normal 78 5 2 2 2" xfId="14688" xr:uid="{00000000-0005-0000-0000-000060390000}"/>
    <cellStyle name="Normal 78 5 2 2 2 3" xfId="29786" xr:uid="{00000000-0005-0000-0000-00005A740000}"/>
    <cellStyle name="Normal 78 5 2 2 3" xfId="9668" xr:uid="{00000000-0005-0000-0000-0000C4250000}"/>
    <cellStyle name="Normal 78 5 2 2 3 3" xfId="24769" xr:uid="{00000000-0005-0000-0000-0000C1600000}"/>
    <cellStyle name="Normal 78 5 2 2 5" xfId="19756" xr:uid="{00000000-0005-0000-0000-00002C4D0000}"/>
    <cellStyle name="Normal 78 5 2 3" xfId="6307" xr:uid="{00000000-0005-0000-0000-0000A3180000}"/>
    <cellStyle name="Normal 78 5 2 3 2" xfId="16359" xr:uid="{00000000-0005-0000-0000-0000E73F0000}"/>
    <cellStyle name="Normal 78 5 2 3 3" xfId="11339" xr:uid="{00000000-0005-0000-0000-00004B2C0000}"/>
    <cellStyle name="Normal 78 5 2 3 3 3" xfId="26440" xr:uid="{00000000-0005-0000-0000-000048670000}"/>
    <cellStyle name="Normal 78 5 2 3 5" xfId="21427" xr:uid="{00000000-0005-0000-0000-0000B3530000}"/>
    <cellStyle name="Normal 78 5 2 4" xfId="13017" xr:uid="{00000000-0005-0000-0000-0000D9320000}"/>
    <cellStyle name="Normal 78 5 2 4 3" xfId="28115" xr:uid="{00000000-0005-0000-0000-0000D36D0000}"/>
    <cellStyle name="Normal 78 5 2 5" xfId="7996" xr:uid="{00000000-0005-0000-0000-00003C1F0000}"/>
    <cellStyle name="Normal 78 5 2 5 3" xfId="23098" xr:uid="{00000000-0005-0000-0000-00003A5A0000}"/>
    <cellStyle name="Normal 78 5 2 7" xfId="18085" xr:uid="{00000000-0005-0000-0000-0000A5460000}"/>
    <cellStyle name="Normal 78 5 3" xfId="3778" xr:uid="{00000000-0005-0000-0000-0000C20E0000}"/>
    <cellStyle name="Normal 78 5 3 2" xfId="13852" xr:uid="{00000000-0005-0000-0000-00001C360000}"/>
    <cellStyle name="Normal 78 5 3 2 3" xfId="28950" xr:uid="{00000000-0005-0000-0000-000016710000}"/>
    <cellStyle name="Normal 78 5 3 3" xfId="8832" xr:uid="{00000000-0005-0000-0000-000080220000}"/>
    <cellStyle name="Normal 78 5 3 3 3" xfId="23933" xr:uid="{00000000-0005-0000-0000-00007D5D0000}"/>
    <cellStyle name="Normal 78 5 3 5" xfId="18920" xr:uid="{00000000-0005-0000-0000-0000E8490000}"/>
    <cellStyle name="Normal 78 5 4" xfId="5471" xr:uid="{00000000-0005-0000-0000-00005F150000}"/>
    <cellStyle name="Normal 78 5 4 2" xfId="15523" xr:uid="{00000000-0005-0000-0000-0000A33C0000}"/>
    <cellStyle name="Normal 78 5 4 2 3" xfId="30621" xr:uid="{00000000-0005-0000-0000-00009D770000}"/>
    <cellStyle name="Normal 78 5 4 3" xfId="10503" xr:uid="{00000000-0005-0000-0000-000007290000}"/>
    <cellStyle name="Normal 78 5 4 3 3" xfId="25604" xr:uid="{00000000-0005-0000-0000-000004640000}"/>
    <cellStyle name="Normal 78 5 4 5" xfId="20591" xr:uid="{00000000-0005-0000-0000-00006F500000}"/>
    <cellStyle name="Normal 78 5 5" xfId="12181" xr:uid="{00000000-0005-0000-0000-0000952F0000}"/>
    <cellStyle name="Normal 78 5 5 3" xfId="27279" xr:uid="{00000000-0005-0000-0000-00008F6A0000}"/>
    <cellStyle name="Normal 78 5 6" xfId="7160" xr:uid="{00000000-0005-0000-0000-0000F81B0000}"/>
    <cellStyle name="Normal 78 5 6 3" xfId="22262" xr:uid="{00000000-0005-0000-0000-0000F6560000}"/>
    <cellStyle name="Normal 78 5 8" xfId="17249" xr:uid="{00000000-0005-0000-0000-000061430000}"/>
    <cellStyle name="Normal 78 6" xfId="2505" xr:uid="{00000000-0005-0000-0000-0000C9090000}"/>
    <cellStyle name="Normal 78 6 2" xfId="4197" xr:uid="{00000000-0005-0000-0000-000065100000}"/>
    <cellStyle name="Normal 78 6 2 2" xfId="14270" xr:uid="{00000000-0005-0000-0000-0000BE370000}"/>
    <cellStyle name="Normal 78 6 2 2 3" xfId="29368" xr:uid="{00000000-0005-0000-0000-0000B8720000}"/>
    <cellStyle name="Normal 78 6 2 3" xfId="9250" xr:uid="{00000000-0005-0000-0000-000022240000}"/>
    <cellStyle name="Normal 78 6 2 3 3" xfId="24351" xr:uid="{00000000-0005-0000-0000-00001F5F0000}"/>
    <cellStyle name="Normal 78 6 2 5" xfId="19338" xr:uid="{00000000-0005-0000-0000-00008A4B0000}"/>
    <cellStyle name="Normal 78 6 3" xfId="5889" xr:uid="{00000000-0005-0000-0000-000001170000}"/>
    <cellStyle name="Normal 78 6 3 2" xfId="15941" xr:uid="{00000000-0005-0000-0000-0000453E0000}"/>
    <cellStyle name="Normal 78 6 3 3" xfId="10921" xr:uid="{00000000-0005-0000-0000-0000A92A0000}"/>
    <cellStyle name="Normal 78 6 3 3 3" xfId="26022" xr:uid="{00000000-0005-0000-0000-0000A6650000}"/>
    <cellStyle name="Normal 78 6 3 5" xfId="21009" xr:uid="{00000000-0005-0000-0000-000011520000}"/>
    <cellStyle name="Normal 78 6 4" xfId="12599" xr:uid="{00000000-0005-0000-0000-000037310000}"/>
    <cellStyle name="Normal 78 6 4 3" xfId="27697" xr:uid="{00000000-0005-0000-0000-0000316C0000}"/>
    <cellStyle name="Normal 78 6 5" xfId="7578" xr:uid="{00000000-0005-0000-0000-00009A1D0000}"/>
    <cellStyle name="Normal 78 6 5 3" xfId="22680" xr:uid="{00000000-0005-0000-0000-000098580000}"/>
    <cellStyle name="Normal 78 6 7" xfId="17667" xr:uid="{00000000-0005-0000-0000-000003450000}"/>
    <cellStyle name="Normal 78 7" xfId="3352" xr:uid="{00000000-0005-0000-0000-0000180D0000}"/>
    <cellStyle name="Normal 78 7 2" xfId="13435" xr:uid="{00000000-0005-0000-0000-00007B340000}"/>
    <cellStyle name="Normal 78 7 2 3" xfId="28533" xr:uid="{00000000-0005-0000-0000-0000756F0000}"/>
    <cellStyle name="Normal 78 7 3" xfId="8414" xr:uid="{00000000-0005-0000-0000-0000DE200000}"/>
    <cellStyle name="Normal 78 7 3 3" xfId="23516" xr:uid="{00000000-0005-0000-0000-0000DC5B0000}"/>
    <cellStyle name="Normal 78 7 5" xfId="18503" xr:uid="{00000000-0005-0000-0000-000047480000}"/>
    <cellStyle name="Normal 78 8" xfId="5050" xr:uid="{00000000-0005-0000-0000-0000BA130000}"/>
    <cellStyle name="Normal 78 8 2" xfId="15106" xr:uid="{00000000-0005-0000-0000-0000023B0000}"/>
    <cellStyle name="Normal 78 8 2 3" xfId="30204" xr:uid="{00000000-0005-0000-0000-0000FC750000}"/>
    <cellStyle name="Normal 78 8 3" xfId="10086" xr:uid="{00000000-0005-0000-0000-000066270000}"/>
    <cellStyle name="Normal 78 8 3 3" xfId="25187" xr:uid="{00000000-0005-0000-0000-000063620000}"/>
    <cellStyle name="Normal 78 8 5" xfId="20174" xr:uid="{00000000-0005-0000-0000-0000CE4E0000}"/>
    <cellStyle name="Normal 78 9" xfId="11761" xr:uid="{00000000-0005-0000-0000-0000F12D0000}"/>
    <cellStyle name="Normal 78 9 3" xfId="26861" xr:uid="{00000000-0005-0000-0000-0000ED680000}"/>
    <cellStyle name="Normal 79" xfId="1110" xr:uid="{00000000-0005-0000-0000-000056040000}"/>
    <cellStyle name="Normal 79 10" xfId="6743" xr:uid="{00000000-0005-0000-0000-0000571A0000}"/>
    <cellStyle name="Normal 79 10 3" xfId="21848" xr:uid="{00000000-0005-0000-0000-000058550000}"/>
    <cellStyle name="Normal 79 12" xfId="16833" xr:uid="{00000000-0005-0000-0000-0000C1410000}"/>
    <cellStyle name="Normal 79 2" xfId="1707" xr:uid="{00000000-0005-0000-0000-0000AB060000}"/>
    <cellStyle name="Normal 79 2 11" xfId="16887" xr:uid="{00000000-0005-0000-0000-0000F7410000}"/>
    <cellStyle name="Normal 79 2 2" xfId="1816" xr:uid="{00000000-0005-0000-0000-000018070000}"/>
    <cellStyle name="Normal 79 2 2 10" xfId="16991" xr:uid="{00000000-0005-0000-0000-00005F420000}"/>
    <cellStyle name="Normal 79 2 2 2" xfId="2033" xr:uid="{00000000-0005-0000-0000-0000F1070000}"/>
    <cellStyle name="Normal 79 2 2 2 2" xfId="2454" xr:uid="{00000000-0005-0000-0000-000096090000}"/>
    <cellStyle name="Normal 79 2 2 2 2 2" xfId="3293" xr:uid="{00000000-0005-0000-0000-0000DD0C0000}"/>
    <cellStyle name="Normal 79 2 2 2 2 2 2" xfId="4983" xr:uid="{00000000-0005-0000-0000-000077130000}"/>
    <cellStyle name="Normal 79 2 2 2 2 2 2 2" xfId="15056" xr:uid="{00000000-0005-0000-0000-0000D03A0000}"/>
    <cellStyle name="Normal 79 2 2 2 2 2 2 2 3" xfId="30154" xr:uid="{00000000-0005-0000-0000-0000CA750000}"/>
    <cellStyle name="Normal 79 2 2 2 2 2 2 3" xfId="10036" xr:uid="{00000000-0005-0000-0000-000034270000}"/>
    <cellStyle name="Normal 79 2 2 2 2 2 2 3 3" xfId="25137" xr:uid="{00000000-0005-0000-0000-000031620000}"/>
    <cellStyle name="Normal 79 2 2 2 2 2 2 5" xfId="20124" xr:uid="{00000000-0005-0000-0000-00009C4E0000}"/>
    <cellStyle name="Normal 79 2 2 2 2 2 3" xfId="6675" xr:uid="{00000000-0005-0000-0000-0000131A0000}"/>
    <cellStyle name="Normal 79 2 2 2 2 2 3 2" xfId="16727" xr:uid="{00000000-0005-0000-0000-000057410000}"/>
    <cellStyle name="Normal 79 2 2 2 2 2 3 3" xfId="11707" xr:uid="{00000000-0005-0000-0000-0000BB2D0000}"/>
    <cellStyle name="Normal 79 2 2 2 2 2 3 3 3" xfId="26808" xr:uid="{00000000-0005-0000-0000-0000B8680000}"/>
    <cellStyle name="Normal 79 2 2 2 2 2 3 5" xfId="21795" xr:uid="{00000000-0005-0000-0000-000023550000}"/>
    <cellStyle name="Normal 79 2 2 2 2 2 4" xfId="13385" xr:uid="{00000000-0005-0000-0000-000049340000}"/>
    <cellStyle name="Normal 79 2 2 2 2 2 4 3" xfId="28483" xr:uid="{00000000-0005-0000-0000-0000436F0000}"/>
    <cellStyle name="Normal 79 2 2 2 2 2 5" xfId="8364" xr:uid="{00000000-0005-0000-0000-0000AC200000}"/>
    <cellStyle name="Normal 79 2 2 2 2 2 5 3" xfId="23466" xr:uid="{00000000-0005-0000-0000-0000AA5B0000}"/>
    <cellStyle name="Normal 79 2 2 2 2 2 7" xfId="18453" xr:uid="{00000000-0005-0000-0000-000015480000}"/>
    <cellStyle name="Normal 79 2 2 2 2 3" xfId="4146" xr:uid="{00000000-0005-0000-0000-000032100000}"/>
    <cellStyle name="Normal 79 2 2 2 2 3 2" xfId="14220" xr:uid="{00000000-0005-0000-0000-00008C370000}"/>
    <cellStyle name="Normal 79 2 2 2 2 3 2 3" xfId="29318" xr:uid="{00000000-0005-0000-0000-000086720000}"/>
    <cellStyle name="Normal 79 2 2 2 2 3 3" xfId="9200" xr:uid="{00000000-0005-0000-0000-0000F0230000}"/>
    <cellStyle name="Normal 79 2 2 2 2 3 3 3" xfId="24301" xr:uid="{00000000-0005-0000-0000-0000ED5E0000}"/>
    <cellStyle name="Normal 79 2 2 2 2 3 5" xfId="19288" xr:uid="{00000000-0005-0000-0000-0000584B0000}"/>
    <cellStyle name="Normal 79 2 2 2 2 4" xfId="5839" xr:uid="{00000000-0005-0000-0000-0000CF160000}"/>
    <cellStyle name="Normal 79 2 2 2 2 4 2" xfId="15891" xr:uid="{00000000-0005-0000-0000-0000133E0000}"/>
    <cellStyle name="Normal 79 2 2 2 2 4 3" xfId="10871" xr:uid="{00000000-0005-0000-0000-0000772A0000}"/>
    <cellStyle name="Normal 79 2 2 2 2 4 3 3" xfId="25972" xr:uid="{00000000-0005-0000-0000-000074650000}"/>
    <cellStyle name="Normal 79 2 2 2 2 4 5" xfId="20959" xr:uid="{00000000-0005-0000-0000-0000DF510000}"/>
    <cellStyle name="Normal 79 2 2 2 2 5" xfId="12549" xr:uid="{00000000-0005-0000-0000-000005310000}"/>
    <cellStyle name="Normal 79 2 2 2 2 5 3" xfId="27647" xr:uid="{00000000-0005-0000-0000-0000FF6B0000}"/>
    <cellStyle name="Normal 79 2 2 2 2 6" xfId="7528" xr:uid="{00000000-0005-0000-0000-0000681D0000}"/>
    <cellStyle name="Normal 79 2 2 2 2 6 3" xfId="22630" xr:uid="{00000000-0005-0000-0000-000066580000}"/>
    <cellStyle name="Normal 79 2 2 2 2 8" xfId="17617" xr:uid="{00000000-0005-0000-0000-0000D1440000}"/>
    <cellStyle name="Normal 79 2 2 2 3" xfId="2875" xr:uid="{00000000-0005-0000-0000-00003B0B0000}"/>
    <cellStyle name="Normal 79 2 2 2 3 2" xfId="4565" xr:uid="{00000000-0005-0000-0000-0000D5110000}"/>
    <cellStyle name="Normal 79 2 2 2 3 2 2" xfId="14638" xr:uid="{00000000-0005-0000-0000-00002E390000}"/>
    <cellStyle name="Normal 79 2 2 2 3 2 2 3" xfId="29736" xr:uid="{00000000-0005-0000-0000-000028740000}"/>
    <cellStyle name="Normal 79 2 2 2 3 2 3" xfId="9618" xr:uid="{00000000-0005-0000-0000-000092250000}"/>
    <cellStyle name="Normal 79 2 2 2 3 2 3 3" xfId="24719" xr:uid="{00000000-0005-0000-0000-00008F600000}"/>
    <cellStyle name="Normal 79 2 2 2 3 2 5" xfId="19706" xr:uid="{00000000-0005-0000-0000-0000FA4C0000}"/>
    <cellStyle name="Normal 79 2 2 2 3 3" xfId="6257" xr:uid="{00000000-0005-0000-0000-000071180000}"/>
    <cellStyle name="Normal 79 2 2 2 3 3 2" xfId="16309" xr:uid="{00000000-0005-0000-0000-0000B53F0000}"/>
    <cellStyle name="Normal 79 2 2 2 3 3 3" xfId="11289" xr:uid="{00000000-0005-0000-0000-0000192C0000}"/>
    <cellStyle name="Normal 79 2 2 2 3 3 3 3" xfId="26390" xr:uid="{00000000-0005-0000-0000-000016670000}"/>
    <cellStyle name="Normal 79 2 2 2 3 3 5" xfId="21377" xr:uid="{00000000-0005-0000-0000-000081530000}"/>
    <cellStyle name="Normal 79 2 2 2 3 4" xfId="12967" xr:uid="{00000000-0005-0000-0000-0000A7320000}"/>
    <cellStyle name="Normal 79 2 2 2 3 4 3" xfId="28065" xr:uid="{00000000-0005-0000-0000-0000A16D0000}"/>
    <cellStyle name="Normal 79 2 2 2 3 5" xfId="7946" xr:uid="{00000000-0005-0000-0000-00000A1F0000}"/>
    <cellStyle name="Normal 79 2 2 2 3 5 3" xfId="23048" xr:uid="{00000000-0005-0000-0000-0000085A0000}"/>
    <cellStyle name="Normal 79 2 2 2 3 7" xfId="18035" xr:uid="{00000000-0005-0000-0000-000073460000}"/>
    <cellStyle name="Normal 79 2 2 2 4" xfId="3728" xr:uid="{00000000-0005-0000-0000-0000900E0000}"/>
    <cellStyle name="Normal 79 2 2 2 4 2" xfId="13802" xr:uid="{00000000-0005-0000-0000-0000EA350000}"/>
    <cellStyle name="Normal 79 2 2 2 4 2 3" xfId="28900" xr:uid="{00000000-0005-0000-0000-0000E4700000}"/>
    <cellStyle name="Normal 79 2 2 2 4 3" xfId="8782" xr:uid="{00000000-0005-0000-0000-00004E220000}"/>
    <cellStyle name="Normal 79 2 2 2 4 3 3" xfId="23883" xr:uid="{00000000-0005-0000-0000-00004B5D0000}"/>
    <cellStyle name="Normal 79 2 2 2 4 5" xfId="18870" xr:uid="{00000000-0005-0000-0000-0000B6490000}"/>
    <cellStyle name="Normal 79 2 2 2 5" xfId="5421" xr:uid="{00000000-0005-0000-0000-00002D150000}"/>
    <cellStyle name="Normal 79 2 2 2 5 2" xfId="15473" xr:uid="{00000000-0005-0000-0000-0000713C0000}"/>
    <cellStyle name="Normal 79 2 2 2 5 2 3" xfId="30571" xr:uid="{00000000-0005-0000-0000-00006B770000}"/>
    <cellStyle name="Normal 79 2 2 2 5 3" xfId="10453" xr:uid="{00000000-0005-0000-0000-0000D5280000}"/>
    <cellStyle name="Normal 79 2 2 2 5 3 3" xfId="25554" xr:uid="{00000000-0005-0000-0000-0000D2630000}"/>
    <cellStyle name="Normal 79 2 2 2 5 5" xfId="20541" xr:uid="{00000000-0005-0000-0000-00003D500000}"/>
    <cellStyle name="Normal 79 2 2 2 6" xfId="12131" xr:uid="{00000000-0005-0000-0000-0000632F0000}"/>
    <cellStyle name="Normal 79 2 2 2 6 3" xfId="27229" xr:uid="{00000000-0005-0000-0000-00005D6A0000}"/>
    <cellStyle name="Normal 79 2 2 2 7" xfId="7110" xr:uid="{00000000-0005-0000-0000-0000C61B0000}"/>
    <cellStyle name="Normal 79 2 2 2 7 3" xfId="22212" xr:uid="{00000000-0005-0000-0000-0000C4560000}"/>
    <cellStyle name="Normal 79 2 2 2 9" xfId="17199" xr:uid="{00000000-0005-0000-0000-00002F430000}"/>
    <cellStyle name="Normal 79 2 2 3" xfId="2246" xr:uid="{00000000-0005-0000-0000-0000C6080000}"/>
    <cellStyle name="Normal 79 2 2 3 2" xfId="3085" xr:uid="{00000000-0005-0000-0000-00000D0C0000}"/>
    <cellStyle name="Normal 79 2 2 3 2 2" xfId="4775" xr:uid="{00000000-0005-0000-0000-0000A7120000}"/>
    <cellStyle name="Normal 79 2 2 3 2 2 2" xfId="14848" xr:uid="{00000000-0005-0000-0000-0000003A0000}"/>
    <cellStyle name="Normal 79 2 2 3 2 2 2 3" xfId="29946" xr:uid="{00000000-0005-0000-0000-0000FA740000}"/>
    <cellStyle name="Normal 79 2 2 3 2 2 3" xfId="9828" xr:uid="{00000000-0005-0000-0000-000064260000}"/>
    <cellStyle name="Normal 79 2 2 3 2 2 3 3" xfId="24929" xr:uid="{00000000-0005-0000-0000-000061610000}"/>
    <cellStyle name="Normal 79 2 2 3 2 2 5" xfId="19916" xr:uid="{00000000-0005-0000-0000-0000CC4D0000}"/>
    <cellStyle name="Normal 79 2 2 3 2 3" xfId="6467" xr:uid="{00000000-0005-0000-0000-000043190000}"/>
    <cellStyle name="Normal 79 2 2 3 2 3 2" xfId="16519" xr:uid="{00000000-0005-0000-0000-000087400000}"/>
    <cellStyle name="Normal 79 2 2 3 2 3 3" xfId="11499" xr:uid="{00000000-0005-0000-0000-0000EB2C0000}"/>
    <cellStyle name="Normal 79 2 2 3 2 3 3 3" xfId="26600" xr:uid="{00000000-0005-0000-0000-0000E8670000}"/>
    <cellStyle name="Normal 79 2 2 3 2 3 5" xfId="21587" xr:uid="{00000000-0005-0000-0000-000053540000}"/>
    <cellStyle name="Normal 79 2 2 3 2 4" xfId="13177" xr:uid="{00000000-0005-0000-0000-000079330000}"/>
    <cellStyle name="Normal 79 2 2 3 2 4 3" xfId="28275" xr:uid="{00000000-0005-0000-0000-0000736E0000}"/>
    <cellStyle name="Normal 79 2 2 3 2 5" xfId="8156" xr:uid="{00000000-0005-0000-0000-0000DC1F0000}"/>
    <cellStyle name="Normal 79 2 2 3 2 5 3" xfId="23258" xr:uid="{00000000-0005-0000-0000-0000DA5A0000}"/>
    <cellStyle name="Normal 79 2 2 3 2 7" xfId="18245" xr:uid="{00000000-0005-0000-0000-000045470000}"/>
    <cellStyle name="Normal 79 2 2 3 3" xfId="3938" xr:uid="{00000000-0005-0000-0000-0000620F0000}"/>
    <cellStyle name="Normal 79 2 2 3 3 2" xfId="14012" xr:uid="{00000000-0005-0000-0000-0000BC360000}"/>
    <cellStyle name="Normal 79 2 2 3 3 2 3" xfId="29110" xr:uid="{00000000-0005-0000-0000-0000B6710000}"/>
    <cellStyle name="Normal 79 2 2 3 3 3" xfId="8992" xr:uid="{00000000-0005-0000-0000-000020230000}"/>
    <cellStyle name="Normal 79 2 2 3 3 3 3" xfId="24093" xr:uid="{00000000-0005-0000-0000-00001D5E0000}"/>
    <cellStyle name="Normal 79 2 2 3 3 5" xfId="19080" xr:uid="{00000000-0005-0000-0000-0000884A0000}"/>
    <cellStyle name="Normal 79 2 2 3 4" xfId="5631" xr:uid="{00000000-0005-0000-0000-0000FF150000}"/>
    <cellStyle name="Normal 79 2 2 3 4 2" xfId="15683" xr:uid="{00000000-0005-0000-0000-0000433D0000}"/>
    <cellStyle name="Normal 79 2 2 3 4 2 3" xfId="30781" xr:uid="{00000000-0005-0000-0000-00003D780000}"/>
    <cellStyle name="Normal 79 2 2 3 4 3" xfId="10663" xr:uid="{00000000-0005-0000-0000-0000A7290000}"/>
    <cellStyle name="Normal 79 2 2 3 4 3 3" xfId="25764" xr:uid="{00000000-0005-0000-0000-0000A4640000}"/>
    <cellStyle name="Normal 79 2 2 3 4 5" xfId="20751" xr:uid="{00000000-0005-0000-0000-00000F510000}"/>
    <cellStyle name="Normal 79 2 2 3 5" xfId="12341" xr:uid="{00000000-0005-0000-0000-000035300000}"/>
    <cellStyle name="Normal 79 2 2 3 5 3" xfId="27439" xr:uid="{00000000-0005-0000-0000-00002F6B0000}"/>
    <cellStyle name="Normal 79 2 2 3 6" xfId="7320" xr:uid="{00000000-0005-0000-0000-0000981C0000}"/>
    <cellStyle name="Normal 79 2 2 3 6 3" xfId="22422" xr:uid="{00000000-0005-0000-0000-000096570000}"/>
    <cellStyle name="Normal 79 2 2 3 8" xfId="17409" xr:uid="{00000000-0005-0000-0000-000001440000}"/>
    <cellStyle name="Normal 79 2 2 4" xfId="2667" xr:uid="{00000000-0005-0000-0000-00006B0A0000}"/>
    <cellStyle name="Normal 79 2 2 4 2" xfId="4357" xr:uid="{00000000-0005-0000-0000-000005110000}"/>
    <cellStyle name="Normal 79 2 2 4 2 2" xfId="14430" xr:uid="{00000000-0005-0000-0000-00005E380000}"/>
    <cellStyle name="Normal 79 2 2 4 2 2 3" xfId="29528" xr:uid="{00000000-0005-0000-0000-000058730000}"/>
    <cellStyle name="Normal 79 2 2 4 2 3" xfId="9410" xr:uid="{00000000-0005-0000-0000-0000C2240000}"/>
    <cellStyle name="Normal 79 2 2 4 2 3 3" xfId="24511" xr:uid="{00000000-0005-0000-0000-0000BF5F0000}"/>
    <cellStyle name="Normal 79 2 2 4 2 5" xfId="19498" xr:uid="{00000000-0005-0000-0000-00002A4C0000}"/>
    <cellStyle name="Normal 79 2 2 4 3" xfId="6049" xr:uid="{00000000-0005-0000-0000-0000A1170000}"/>
    <cellStyle name="Normal 79 2 2 4 3 2" xfId="16101" xr:uid="{00000000-0005-0000-0000-0000E53E0000}"/>
    <cellStyle name="Normal 79 2 2 4 3 3" xfId="11081" xr:uid="{00000000-0005-0000-0000-0000492B0000}"/>
    <cellStyle name="Normal 79 2 2 4 3 3 3" xfId="26182" xr:uid="{00000000-0005-0000-0000-000046660000}"/>
    <cellStyle name="Normal 79 2 2 4 3 5" xfId="21169" xr:uid="{00000000-0005-0000-0000-0000B1520000}"/>
    <cellStyle name="Normal 79 2 2 4 4" xfId="12759" xr:uid="{00000000-0005-0000-0000-0000D7310000}"/>
    <cellStyle name="Normal 79 2 2 4 4 3" xfId="27857" xr:uid="{00000000-0005-0000-0000-0000D16C0000}"/>
    <cellStyle name="Normal 79 2 2 4 5" xfId="7738" xr:uid="{00000000-0005-0000-0000-00003A1E0000}"/>
    <cellStyle name="Normal 79 2 2 4 5 3" xfId="22840" xr:uid="{00000000-0005-0000-0000-000038590000}"/>
    <cellStyle name="Normal 79 2 2 4 7" xfId="17827" xr:uid="{00000000-0005-0000-0000-0000A3450000}"/>
    <cellStyle name="Normal 79 2 2 5" xfId="3520" xr:uid="{00000000-0005-0000-0000-0000C00D0000}"/>
    <cellStyle name="Normal 79 2 2 5 2" xfId="13594" xr:uid="{00000000-0005-0000-0000-00001A350000}"/>
    <cellStyle name="Normal 79 2 2 5 2 3" xfId="28692" xr:uid="{00000000-0005-0000-0000-000014700000}"/>
    <cellStyle name="Normal 79 2 2 5 3" xfId="8574" xr:uid="{00000000-0005-0000-0000-00007E210000}"/>
    <cellStyle name="Normal 79 2 2 5 3 3" xfId="23675" xr:uid="{00000000-0005-0000-0000-00007B5C0000}"/>
    <cellStyle name="Normal 79 2 2 5 5" xfId="18662" xr:uid="{00000000-0005-0000-0000-0000E6480000}"/>
    <cellStyle name="Normal 79 2 2 6" xfId="5213" xr:uid="{00000000-0005-0000-0000-00005D140000}"/>
    <cellStyle name="Normal 79 2 2 6 2" xfId="15265" xr:uid="{00000000-0005-0000-0000-0000A13B0000}"/>
    <cellStyle name="Normal 79 2 2 6 2 3" xfId="30363" xr:uid="{00000000-0005-0000-0000-00009B760000}"/>
    <cellStyle name="Normal 79 2 2 6 3" xfId="10245" xr:uid="{00000000-0005-0000-0000-000005280000}"/>
    <cellStyle name="Normal 79 2 2 6 3 3" xfId="25346" xr:uid="{00000000-0005-0000-0000-000002630000}"/>
    <cellStyle name="Normal 79 2 2 6 5" xfId="20333" xr:uid="{00000000-0005-0000-0000-00006D4F0000}"/>
    <cellStyle name="Normal 79 2 2 7" xfId="11923" xr:uid="{00000000-0005-0000-0000-0000932E0000}"/>
    <cellStyle name="Normal 79 2 2 7 3" xfId="27021" xr:uid="{00000000-0005-0000-0000-00008D690000}"/>
    <cellStyle name="Normal 79 2 2 8" xfId="6902" xr:uid="{00000000-0005-0000-0000-0000F61A0000}"/>
    <cellStyle name="Normal 79 2 2 8 3" xfId="22004" xr:uid="{00000000-0005-0000-0000-0000F4550000}"/>
    <cellStyle name="Normal 79 2 3" xfId="1929" xr:uid="{00000000-0005-0000-0000-000089070000}"/>
    <cellStyle name="Normal 79 2 3 2" xfId="2350" xr:uid="{00000000-0005-0000-0000-00002E090000}"/>
    <cellStyle name="Normal 79 2 3 2 2" xfId="3189" xr:uid="{00000000-0005-0000-0000-0000750C0000}"/>
    <cellStyle name="Normal 79 2 3 2 2 2" xfId="4879" xr:uid="{00000000-0005-0000-0000-00000F130000}"/>
    <cellStyle name="Normal 79 2 3 2 2 2 2" xfId="14952" xr:uid="{00000000-0005-0000-0000-0000683A0000}"/>
    <cellStyle name="Normal 79 2 3 2 2 2 2 3" xfId="30050" xr:uid="{00000000-0005-0000-0000-000062750000}"/>
    <cellStyle name="Normal 79 2 3 2 2 2 3" xfId="9932" xr:uid="{00000000-0005-0000-0000-0000CC260000}"/>
    <cellStyle name="Normal 79 2 3 2 2 2 3 3" xfId="25033" xr:uid="{00000000-0005-0000-0000-0000C9610000}"/>
    <cellStyle name="Normal 79 2 3 2 2 2 5" xfId="20020" xr:uid="{00000000-0005-0000-0000-0000344E0000}"/>
    <cellStyle name="Normal 79 2 3 2 2 3" xfId="6571" xr:uid="{00000000-0005-0000-0000-0000AB190000}"/>
    <cellStyle name="Normal 79 2 3 2 2 3 2" xfId="16623" xr:uid="{00000000-0005-0000-0000-0000EF400000}"/>
    <cellStyle name="Normal 79 2 3 2 2 3 3" xfId="11603" xr:uid="{00000000-0005-0000-0000-0000532D0000}"/>
    <cellStyle name="Normal 79 2 3 2 2 3 3 3" xfId="26704" xr:uid="{00000000-0005-0000-0000-000050680000}"/>
    <cellStyle name="Normal 79 2 3 2 2 3 5" xfId="21691" xr:uid="{00000000-0005-0000-0000-0000BB540000}"/>
    <cellStyle name="Normal 79 2 3 2 2 4" xfId="13281" xr:uid="{00000000-0005-0000-0000-0000E1330000}"/>
    <cellStyle name="Normal 79 2 3 2 2 4 3" xfId="28379" xr:uid="{00000000-0005-0000-0000-0000DB6E0000}"/>
    <cellStyle name="Normal 79 2 3 2 2 5" xfId="8260" xr:uid="{00000000-0005-0000-0000-000044200000}"/>
    <cellStyle name="Normal 79 2 3 2 2 5 3" xfId="23362" xr:uid="{00000000-0005-0000-0000-0000425B0000}"/>
    <cellStyle name="Normal 79 2 3 2 2 7" xfId="18349" xr:uid="{00000000-0005-0000-0000-0000AD470000}"/>
    <cellStyle name="Normal 79 2 3 2 3" xfId="4042" xr:uid="{00000000-0005-0000-0000-0000CA0F0000}"/>
    <cellStyle name="Normal 79 2 3 2 3 2" xfId="14116" xr:uid="{00000000-0005-0000-0000-000024370000}"/>
    <cellStyle name="Normal 79 2 3 2 3 2 3" xfId="29214" xr:uid="{00000000-0005-0000-0000-00001E720000}"/>
    <cellStyle name="Normal 79 2 3 2 3 3" xfId="9096" xr:uid="{00000000-0005-0000-0000-000088230000}"/>
    <cellStyle name="Normal 79 2 3 2 3 3 3" xfId="24197" xr:uid="{00000000-0005-0000-0000-0000855E0000}"/>
    <cellStyle name="Normal 79 2 3 2 3 5" xfId="19184" xr:uid="{00000000-0005-0000-0000-0000F04A0000}"/>
    <cellStyle name="Normal 79 2 3 2 4" xfId="5735" xr:uid="{00000000-0005-0000-0000-000067160000}"/>
    <cellStyle name="Normal 79 2 3 2 4 2" xfId="15787" xr:uid="{00000000-0005-0000-0000-0000AB3D0000}"/>
    <cellStyle name="Normal 79 2 3 2 4 2 3" xfId="30885" xr:uid="{00000000-0005-0000-0000-0000A5780000}"/>
    <cellStyle name="Normal 79 2 3 2 4 3" xfId="10767" xr:uid="{00000000-0005-0000-0000-00000F2A0000}"/>
    <cellStyle name="Normal 79 2 3 2 4 3 3" xfId="25868" xr:uid="{00000000-0005-0000-0000-00000C650000}"/>
    <cellStyle name="Normal 79 2 3 2 4 5" xfId="20855" xr:uid="{00000000-0005-0000-0000-000077510000}"/>
    <cellStyle name="Normal 79 2 3 2 5" xfId="12445" xr:uid="{00000000-0005-0000-0000-00009D300000}"/>
    <cellStyle name="Normal 79 2 3 2 5 3" xfId="27543" xr:uid="{00000000-0005-0000-0000-0000976B0000}"/>
    <cellStyle name="Normal 79 2 3 2 6" xfId="7424" xr:uid="{00000000-0005-0000-0000-0000001D0000}"/>
    <cellStyle name="Normal 79 2 3 2 6 3" xfId="22526" xr:uid="{00000000-0005-0000-0000-0000FE570000}"/>
    <cellStyle name="Normal 79 2 3 2 8" xfId="17513" xr:uid="{00000000-0005-0000-0000-000069440000}"/>
    <cellStyle name="Normal 79 2 3 3" xfId="2771" xr:uid="{00000000-0005-0000-0000-0000D30A0000}"/>
    <cellStyle name="Normal 79 2 3 3 2" xfId="4461" xr:uid="{00000000-0005-0000-0000-00006D110000}"/>
    <cellStyle name="Normal 79 2 3 3 2 2" xfId="14534" xr:uid="{00000000-0005-0000-0000-0000C6380000}"/>
    <cellStyle name="Normal 79 2 3 3 2 2 3" xfId="29632" xr:uid="{00000000-0005-0000-0000-0000C0730000}"/>
    <cellStyle name="Normal 79 2 3 3 2 3" xfId="9514" xr:uid="{00000000-0005-0000-0000-00002A250000}"/>
    <cellStyle name="Normal 79 2 3 3 2 3 3" xfId="24615" xr:uid="{00000000-0005-0000-0000-000027600000}"/>
    <cellStyle name="Normal 79 2 3 3 2 5" xfId="19602" xr:uid="{00000000-0005-0000-0000-0000924C0000}"/>
    <cellStyle name="Normal 79 2 3 3 3" xfId="6153" xr:uid="{00000000-0005-0000-0000-000009180000}"/>
    <cellStyle name="Normal 79 2 3 3 3 2" xfId="16205" xr:uid="{00000000-0005-0000-0000-00004D3F0000}"/>
    <cellStyle name="Normal 79 2 3 3 3 3" xfId="11185" xr:uid="{00000000-0005-0000-0000-0000B12B0000}"/>
    <cellStyle name="Normal 79 2 3 3 3 3 3" xfId="26286" xr:uid="{00000000-0005-0000-0000-0000AE660000}"/>
    <cellStyle name="Normal 79 2 3 3 3 5" xfId="21273" xr:uid="{00000000-0005-0000-0000-000019530000}"/>
    <cellStyle name="Normal 79 2 3 3 4" xfId="12863" xr:uid="{00000000-0005-0000-0000-00003F320000}"/>
    <cellStyle name="Normal 79 2 3 3 4 3" xfId="27961" xr:uid="{00000000-0005-0000-0000-0000396D0000}"/>
    <cellStyle name="Normal 79 2 3 3 5" xfId="7842" xr:uid="{00000000-0005-0000-0000-0000A21E0000}"/>
    <cellStyle name="Normal 79 2 3 3 5 3" xfId="22944" xr:uid="{00000000-0005-0000-0000-0000A0590000}"/>
    <cellStyle name="Normal 79 2 3 3 7" xfId="17931" xr:uid="{00000000-0005-0000-0000-00000B460000}"/>
    <cellStyle name="Normal 79 2 3 4" xfId="3624" xr:uid="{00000000-0005-0000-0000-0000280E0000}"/>
    <cellStyle name="Normal 79 2 3 4 2" xfId="13698" xr:uid="{00000000-0005-0000-0000-000082350000}"/>
    <cellStyle name="Normal 79 2 3 4 2 3" xfId="28796" xr:uid="{00000000-0005-0000-0000-00007C700000}"/>
    <cellStyle name="Normal 79 2 3 4 3" xfId="8678" xr:uid="{00000000-0005-0000-0000-0000E6210000}"/>
    <cellStyle name="Normal 79 2 3 4 3 3" xfId="23779" xr:uid="{00000000-0005-0000-0000-0000E35C0000}"/>
    <cellStyle name="Normal 79 2 3 4 5" xfId="18766" xr:uid="{00000000-0005-0000-0000-00004E490000}"/>
    <cellStyle name="Normal 79 2 3 5" xfId="5317" xr:uid="{00000000-0005-0000-0000-0000C5140000}"/>
    <cellStyle name="Normal 79 2 3 5 2" xfId="15369" xr:uid="{00000000-0005-0000-0000-0000093C0000}"/>
    <cellStyle name="Normal 79 2 3 5 2 3" xfId="30467" xr:uid="{00000000-0005-0000-0000-000003770000}"/>
    <cellStyle name="Normal 79 2 3 5 3" xfId="10349" xr:uid="{00000000-0005-0000-0000-00006D280000}"/>
    <cellStyle name="Normal 79 2 3 5 3 3" xfId="25450" xr:uid="{00000000-0005-0000-0000-00006A630000}"/>
    <cellStyle name="Normal 79 2 3 5 5" xfId="20437" xr:uid="{00000000-0005-0000-0000-0000D54F0000}"/>
    <cellStyle name="Normal 79 2 3 6" xfId="12027" xr:uid="{00000000-0005-0000-0000-0000FB2E0000}"/>
    <cellStyle name="Normal 79 2 3 6 3" xfId="27125" xr:uid="{00000000-0005-0000-0000-0000F5690000}"/>
    <cellStyle name="Normal 79 2 3 7" xfId="7006" xr:uid="{00000000-0005-0000-0000-00005E1B0000}"/>
    <cellStyle name="Normal 79 2 3 7 3" xfId="22108" xr:uid="{00000000-0005-0000-0000-00005C560000}"/>
    <cellStyle name="Normal 79 2 3 9" xfId="17095" xr:uid="{00000000-0005-0000-0000-0000C7420000}"/>
    <cellStyle name="Normal 79 2 4" xfId="2142" xr:uid="{00000000-0005-0000-0000-00005E080000}"/>
    <cellStyle name="Normal 79 2 4 2" xfId="2981" xr:uid="{00000000-0005-0000-0000-0000A50B0000}"/>
    <cellStyle name="Normal 79 2 4 2 2" xfId="4671" xr:uid="{00000000-0005-0000-0000-00003F120000}"/>
    <cellStyle name="Normal 79 2 4 2 2 2" xfId="14744" xr:uid="{00000000-0005-0000-0000-000098390000}"/>
    <cellStyle name="Normal 79 2 4 2 2 2 3" xfId="29842" xr:uid="{00000000-0005-0000-0000-000092740000}"/>
    <cellStyle name="Normal 79 2 4 2 2 3" xfId="9724" xr:uid="{00000000-0005-0000-0000-0000FC250000}"/>
    <cellStyle name="Normal 79 2 4 2 2 3 3" xfId="24825" xr:uid="{00000000-0005-0000-0000-0000F9600000}"/>
    <cellStyle name="Normal 79 2 4 2 2 5" xfId="19812" xr:uid="{00000000-0005-0000-0000-0000644D0000}"/>
    <cellStyle name="Normal 79 2 4 2 3" xfId="6363" xr:uid="{00000000-0005-0000-0000-0000DB180000}"/>
    <cellStyle name="Normal 79 2 4 2 3 2" xfId="16415" xr:uid="{00000000-0005-0000-0000-00001F400000}"/>
    <cellStyle name="Normal 79 2 4 2 3 3" xfId="11395" xr:uid="{00000000-0005-0000-0000-0000832C0000}"/>
    <cellStyle name="Normal 79 2 4 2 3 3 3" xfId="26496" xr:uid="{00000000-0005-0000-0000-000080670000}"/>
    <cellStyle name="Normal 79 2 4 2 3 5" xfId="21483" xr:uid="{00000000-0005-0000-0000-0000EB530000}"/>
    <cellStyle name="Normal 79 2 4 2 4" xfId="13073" xr:uid="{00000000-0005-0000-0000-000011330000}"/>
    <cellStyle name="Normal 79 2 4 2 4 3" xfId="28171" xr:uid="{00000000-0005-0000-0000-00000B6E0000}"/>
    <cellStyle name="Normal 79 2 4 2 5" xfId="8052" xr:uid="{00000000-0005-0000-0000-0000741F0000}"/>
    <cellStyle name="Normal 79 2 4 2 5 3" xfId="23154" xr:uid="{00000000-0005-0000-0000-0000725A0000}"/>
    <cellStyle name="Normal 79 2 4 2 7" xfId="18141" xr:uid="{00000000-0005-0000-0000-0000DD460000}"/>
    <cellStyle name="Normal 79 2 4 3" xfId="3834" xr:uid="{00000000-0005-0000-0000-0000FA0E0000}"/>
    <cellStyle name="Normal 79 2 4 3 2" xfId="13908" xr:uid="{00000000-0005-0000-0000-000054360000}"/>
    <cellStyle name="Normal 79 2 4 3 2 3" xfId="29006" xr:uid="{00000000-0005-0000-0000-00004E710000}"/>
    <cellStyle name="Normal 79 2 4 3 3" xfId="8888" xr:uid="{00000000-0005-0000-0000-0000B8220000}"/>
    <cellStyle name="Normal 79 2 4 3 3 3" xfId="23989" xr:uid="{00000000-0005-0000-0000-0000B55D0000}"/>
    <cellStyle name="Normal 79 2 4 3 5" xfId="18976" xr:uid="{00000000-0005-0000-0000-0000204A0000}"/>
    <cellStyle name="Normal 79 2 4 4" xfId="5527" xr:uid="{00000000-0005-0000-0000-000097150000}"/>
    <cellStyle name="Normal 79 2 4 4 2" xfId="15579" xr:uid="{00000000-0005-0000-0000-0000DB3C0000}"/>
    <cellStyle name="Normal 79 2 4 4 2 3" xfId="30677" xr:uid="{00000000-0005-0000-0000-0000D5770000}"/>
    <cellStyle name="Normal 79 2 4 4 3" xfId="10559" xr:uid="{00000000-0005-0000-0000-00003F290000}"/>
    <cellStyle name="Normal 79 2 4 4 3 3" xfId="25660" xr:uid="{00000000-0005-0000-0000-00003C640000}"/>
    <cellStyle name="Normal 79 2 4 4 5" xfId="20647" xr:uid="{00000000-0005-0000-0000-0000A7500000}"/>
    <cellStyle name="Normal 79 2 4 5" xfId="12237" xr:uid="{00000000-0005-0000-0000-0000CD2F0000}"/>
    <cellStyle name="Normal 79 2 4 5 3" xfId="27335" xr:uid="{00000000-0005-0000-0000-0000C76A0000}"/>
    <cellStyle name="Normal 79 2 4 6" xfId="7216" xr:uid="{00000000-0005-0000-0000-0000301C0000}"/>
    <cellStyle name="Normal 79 2 4 6 3" xfId="22318" xr:uid="{00000000-0005-0000-0000-00002E570000}"/>
    <cellStyle name="Normal 79 2 4 8" xfId="17305" xr:uid="{00000000-0005-0000-0000-000099430000}"/>
    <cellStyle name="Normal 79 2 5" xfId="2563" xr:uid="{00000000-0005-0000-0000-0000030A0000}"/>
    <cellStyle name="Normal 79 2 5 2" xfId="4253" xr:uid="{00000000-0005-0000-0000-00009D100000}"/>
    <cellStyle name="Normal 79 2 5 2 2" xfId="14326" xr:uid="{00000000-0005-0000-0000-0000F6370000}"/>
    <cellStyle name="Normal 79 2 5 2 2 3" xfId="29424" xr:uid="{00000000-0005-0000-0000-0000F0720000}"/>
    <cellStyle name="Normal 79 2 5 2 3" xfId="9306" xr:uid="{00000000-0005-0000-0000-00005A240000}"/>
    <cellStyle name="Normal 79 2 5 2 3 3" xfId="24407" xr:uid="{00000000-0005-0000-0000-0000575F0000}"/>
    <cellStyle name="Normal 79 2 5 2 5" xfId="19394" xr:uid="{00000000-0005-0000-0000-0000C24B0000}"/>
    <cellStyle name="Normal 79 2 5 3" xfId="5945" xr:uid="{00000000-0005-0000-0000-000039170000}"/>
    <cellStyle name="Normal 79 2 5 3 2" xfId="15997" xr:uid="{00000000-0005-0000-0000-00007D3E0000}"/>
    <cellStyle name="Normal 79 2 5 3 3" xfId="10977" xr:uid="{00000000-0005-0000-0000-0000E12A0000}"/>
    <cellStyle name="Normal 79 2 5 3 3 3" xfId="26078" xr:uid="{00000000-0005-0000-0000-0000DE650000}"/>
    <cellStyle name="Normal 79 2 5 3 5" xfId="21065" xr:uid="{00000000-0005-0000-0000-000049520000}"/>
    <cellStyle name="Normal 79 2 5 4" xfId="12655" xr:uid="{00000000-0005-0000-0000-00006F310000}"/>
    <cellStyle name="Normal 79 2 5 4 3" xfId="27753" xr:uid="{00000000-0005-0000-0000-0000696C0000}"/>
    <cellStyle name="Normal 79 2 5 5" xfId="7634" xr:uid="{00000000-0005-0000-0000-0000D21D0000}"/>
    <cellStyle name="Normal 79 2 5 5 3" xfId="22736" xr:uid="{00000000-0005-0000-0000-0000D0580000}"/>
    <cellStyle name="Normal 79 2 5 7" xfId="17723" xr:uid="{00000000-0005-0000-0000-00003B450000}"/>
    <cellStyle name="Normal 79 2 6" xfId="3416" xr:uid="{00000000-0005-0000-0000-0000580D0000}"/>
    <cellStyle name="Normal 79 2 6 2" xfId="13490" xr:uid="{00000000-0005-0000-0000-0000B2340000}"/>
    <cellStyle name="Normal 79 2 6 2 3" xfId="28588" xr:uid="{00000000-0005-0000-0000-0000AC6F0000}"/>
    <cellStyle name="Normal 79 2 6 3" xfId="8470" xr:uid="{00000000-0005-0000-0000-000016210000}"/>
    <cellStyle name="Normal 79 2 6 3 3" xfId="23571" xr:uid="{00000000-0005-0000-0000-0000135C0000}"/>
    <cellStyle name="Normal 79 2 6 5" xfId="18558" xr:uid="{00000000-0005-0000-0000-00007E480000}"/>
    <cellStyle name="Normal 79 2 7" xfId="5109" xr:uid="{00000000-0005-0000-0000-0000F5130000}"/>
    <cellStyle name="Normal 79 2 7 2" xfId="15161" xr:uid="{00000000-0005-0000-0000-0000393B0000}"/>
    <cellStyle name="Normal 79 2 7 2 3" xfId="30259" xr:uid="{00000000-0005-0000-0000-000033760000}"/>
    <cellStyle name="Normal 79 2 7 3" xfId="10141" xr:uid="{00000000-0005-0000-0000-00009D270000}"/>
    <cellStyle name="Normal 79 2 7 3 3" xfId="25242" xr:uid="{00000000-0005-0000-0000-00009A620000}"/>
    <cellStyle name="Normal 79 2 7 5" xfId="20229" xr:uid="{00000000-0005-0000-0000-0000054F0000}"/>
    <cellStyle name="Normal 79 2 8" xfId="11819" xr:uid="{00000000-0005-0000-0000-00002B2E0000}"/>
    <cellStyle name="Normal 79 2 8 3" xfId="26917" xr:uid="{00000000-0005-0000-0000-000025690000}"/>
    <cellStyle name="Normal 79 2 9" xfId="6798" xr:uid="{00000000-0005-0000-0000-00008E1A0000}"/>
    <cellStyle name="Normal 79 2 9 3" xfId="21900" xr:uid="{00000000-0005-0000-0000-00008C550000}"/>
    <cellStyle name="Normal 79 3" xfId="1762" xr:uid="{00000000-0005-0000-0000-0000E2060000}"/>
    <cellStyle name="Normal 79 3 10" xfId="16939" xr:uid="{00000000-0005-0000-0000-00002B420000}"/>
    <cellStyle name="Normal 79 3 2" xfId="1981" xr:uid="{00000000-0005-0000-0000-0000BD070000}"/>
    <cellStyle name="Normal 79 3 2 2" xfId="2402" xr:uid="{00000000-0005-0000-0000-000062090000}"/>
    <cellStyle name="Normal 79 3 2 2 2" xfId="3241" xr:uid="{00000000-0005-0000-0000-0000A90C0000}"/>
    <cellStyle name="Normal 79 3 2 2 2 2" xfId="4931" xr:uid="{00000000-0005-0000-0000-000043130000}"/>
    <cellStyle name="Normal 79 3 2 2 2 2 2" xfId="15004" xr:uid="{00000000-0005-0000-0000-00009C3A0000}"/>
    <cellStyle name="Normal 79 3 2 2 2 2 2 3" xfId="30102" xr:uid="{00000000-0005-0000-0000-000096750000}"/>
    <cellStyle name="Normal 79 3 2 2 2 2 3" xfId="9984" xr:uid="{00000000-0005-0000-0000-000000270000}"/>
    <cellStyle name="Normal 79 3 2 2 2 2 3 3" xfId="25085" xr:uid="{00000000-0005-0000-0000-0000FD610000}"/>
    <cellStyle name="Normal 79 3 2 2 2 2 5" xfId="20072" xr:uid="{00000000-0005-0000-0000-0000684E0000}"/>
    <cellStyle name="Normal 79 3 2 2 2 3" xfId="6623" xr:uid="{00000000-0005-0000-0000-0000DF190000}"/>
    <cellStyle name="Normal 79 3 2 2 2 3 2" xfId="16675" xr:uid="{00000000-0005-0000-0000-000023410000}"/>
    <cellStyle name="Normal 79 3 2 2 2 3 3" xfId="11655" xr:uid="{00000000-0005-0000-0000-0000872D0000}"/>
    <cellStyle name="Normal 79 3 2 2 2 3 3 3" xfId="26756" xr:uid="{00000000-0005-0000-0000-000084680000}"/>
    <cellStyle name="Normal 79 3 2 2 2 3 5" xfId="21743" xr:uid="{00000000-0005-0000-0000-0000EF540000}"/>
    <cellStyle name="Normal 79 3 2 2 2 4" xfId="13333" xr:uid="{00000000-0005-0000-0000-000015340000}"/>
    <cellStyle name="Normal 79 3 2 2 2 4 3" xfId="28431" xr:uid="{00000000-0005-0000-0000-00000F6F0000}"/>
    <cellStyle name="Normal 79 3 2 2 2 5" xfId="8312" xr:uid="{00000000-0005-0000-0000-000078200000}"/>
    <cellStyle name="Normal 79 3 2 2 2 5 3" xfId="23414" xr:uid="{00000000-0005-0000-0000-0000765B0000}"/>
    <cellStyle name="Normal 79 3 2 2 2 7" xfId="18401" xr:uid="{00000000-0005-0000-0000-0000E1470000}"/>
    <cellStyle name="Normal 79 3 2 2 3" xfId="4094" xr:uid="{00000000-0005-0000-0000-0000FE0F0000}"/>
    <cellStyle name="Normal 79 3 2 2 3 2" xfId="14168" xr:uid="{00000000-0005-0000-0000-000058370000}"/>
    <cellStyle name="Normal 79 3 2 2 3 2 3" xfId="29266" xr:uid="{00000000-0005-0000-0000-000052720000}"/>
    <cellStyle name="Normal 79 3 2 2 3 3" xfId="9148" xr:uid="{00000000-0005-0000-0000-0000BC230000}"/>
    <cellStyle name="Normal 79 3 2 2 3 3 3" xfId="24249" xr:uid="{00000000-0005-0000-0000-0000B95E0000}"/>
    <cellStyle name="Normal 79 3 2 2 3 5" xfId="19236" xr:uid="{00000000-0005-0000-0000-0000244B0000}"/>
    <cellStyle name="Normal 79 3 2 2 4" xfId="5787" xr:uid="{00000000-0005-0000-0000-00009B160000}"/>
    <cellStyle name="Normal 79 3 2 2 4 2" xfId="15839" xr:uid="{00000000-0005-0000-0000-0000DF3D0000}"/>
    <cellStyle name="Normal 79 3 2 2 4 2 3" xfId="30937" xr:uid="{00000000-0005-0000-0000-0000D9780000}"/>
    <cellStyle name="Normal 79 3 2 2 4 3" xfId="10819" xr:uid="{00000000-0005-0000-0000-0000432A0000}"/>
    <cellStyle name="Normal 79 3 2 2 4 3 3" xfId="25920" xr:uid="{00000000-0005-0000-0000-000040650000}"/>
    <cellStyle name="Normal 79 3 2 2 4 5" xfId="20907" xr:uid="{00000000-0005-0000-0000-0000AB510000}"/>
    <cellStyle name="Normal 79 3 2 2 5" xfId="12497" xr:uid="{00000000-0005-0000-0000-0000D1300000}"/>
    <cellStyle name="Normal 79 3 2 2 5 3" xfId="27595" xr:uid="{00000000-0005-0000-0000-0000CB6B0000}"/>
    <cellStyle name="Normal 79 3 2 2 6" xfId="7476" xr:uid="{00000000-0005-0000-0000-0000341D0000}"/>
    <cellStyle name="Normal 79 3 2 2 6 3" xfId="22578" xr:uid="{00000000-0005-0000-0000-000032580000}"/>
    <cellStyle name="Normal 79 3 2 2 8" xfId="17565" xr:uid="{00000000-0005-0000-0000-00009D440000}"/>
    <cellStyle name="Normal 79 3 2 3" xfId="2823" xr:uid="{00000000-0005-0000-0000-0000070B0000}"/>
    <cellStyle name="Normal 79 3 2 3 2" xfId="4513" xr:uid="{00000000-0005-0000-0000-0000A1110000}"/>
    <cellStyle name="Normal 79 3 2 3 2 2" xfId="14586" xr:uid="{00000000-0005-0000-0000-0000FA380000}"/>
    <cellStyle name="Normal 79 3 2 3 2 2 3" xfId="29684" xr:uid="{00000000-0005-0000-0000-0000F4730000}"/>
    <cellStyle name="Normal 79 3 2 3 2 3" xfId="9566" xr:uid="{00000000-0005-0000-0000-00005E250000}"/>
    <cellStyle name="Normal 79 3 2 3 2 3 3" xfId="24667" xr:uid="{00000000-0005-0000-0000-00005B600000}"/>
    <cellStyle name="Normal 79 3 2 3 2 5" xfId="19654" xr:uid="{00000000-0005-0000-0000-0000C64C0000}"/>
    <cellStyle name="Normal 79 3 2 3 3" xfId="6205" xr:uid="{00000000-0005-0000-0000-00003D180000}"/>
    <cellStyle name="Normal 79 3 2 3 3 2" xfId="16257" xr:uid="{00000000-0005-0000-0000-0000813F0000}"/>
    <cellStyle name="Normal 79 3 2 3 3 3" xfId="11237" xr:uid="{00000000-0005-0000-0000-0000E52B0000}"/>
    <cellStyle name="Normal 79 3 2 3 3 3 3" xfId="26338" xr:uid="{00000000-0005-0000-0000-0000E2660000}"/>
    <cellStyle name="Normal 79 3 2 3 3 5" xfId="21325" xr:uid="{00000000-0005-0000-0000-00004D530000}"/>
    <cellStyle name="Normal 79 3 2 3 4" xfId="12915" xr:uid="{00000000-0005-0000-0000-000073320000}"/>
    <cellStyle name="Normal 79 3 2 3 4 3" xfId="28013" xr:uid="{00000000-0005-0000-0000-00006D6D0000}"/>
    <cellStyle name="Normal 79 3 2 3 5" xfId="7894" xr:uid="{00000000-0005-0000-0000-0000D61E0000}"/>
    <cellStyle name="Normal 79 3 2 3 5 3" xfId="22996" xr:uid="{00000000-0005-0000-0000-0000D4590000}"/>
    <cellStyle name="Normal 79 3 2 3 7" xfId="17983" xr:uid="{00000000-0005-0000-0000-00003F460000}"/>
    <cellStyle name="Normal 79 3 2 4" xfId="3676" xr:uid="{00000000-0005-0000-0000-00005C0E0000}"/>
    <cellStyle name="Normal 79 3 2 4 2" xfId="13750" xr:uid="{00000000-0005-0000-0000-0000B6350000}"/>
    <cellStyle name="Normal 79 3 2 4 2 3" xfId="28848" xr:uid="{00000000-0005-0000-0000-0000B0700000}"/>
    <cellStyle name="Normal 79 3 2 4 3" xfId="8730" xr:uid="{00000000-0005-0000-0000-00001A220000}"/>
    <cellStyle name="Normal 79 3 2 4 3 3" xfId="23831" xr:uid="{00000000-0005-0000-0000-0000175D0000}"/>
    <cellStyle name="Normal 79 3 2 4 5" xfId="18818" xr:uid="{00000000-0005-0000-0000-000082490000}"/>
    <cellStyle name="Normal 79 3 2 5" xfId="5369" xr:uid="{00000000-0005-0000-0000-0000F9140000}"/>
    <cellStyle name="Normal 79 3 2 5 2" xfId="15421" xr:uid="{00000000-0005-0000-0000-00003D3C0000}"/>
    <cellStyle name="Normal 79 3 2 5 2 3" xfId="30519" xr:uid="{00000000-0005-0000-0000-000037770000}"/>
    <cellStyle name="Normal 79 3 2 5 3" xfId="10401" xr:uid="{00000000-0005-0000-0000-0000A1280000}"/>
    <cellStyle name="Normal 79 3 2 5 3 3" xfId="25502" xr:uid="{00000000-0005-0000-0000-00009E630000}"/>
    <cellStyle name="Normal 79 3 2 5 5" xfId="20489" xr:uid="{00000000-0005-0000-0000-000009500000}"/>
    <cellStyle name="Normal 79 3 2 6" xfId="12079" xr:uid="{00000000-0005-0000-0000-00002F2F0000}"/>
    <cellStyle name="Normal 79 3 2 6 3" xfId="27177" xr:uid="{00000000-0005-0000-0000-0000296A0000}"/>
    <cellStyle name="Normal 79 3 2 7" xfId="7058" xr:uid="{00000000-0005-0000-0000-0000921B0000}"/>
    <cellStyle name="Normal 79 3 2 7 3" xfId="22160" xr:uid="{00000000-0005-0000-0000-000090560000}"/>
    <cellStyle name="Normal 79 3 2 9" xfId="17147" xr:uid="{00000000-0005-0000-0000-0000FB420000}"/>
    <cellStyle name="Normal 79 3 3" xfId="2194" xr:uid="{00000000-0005-0000-0000-000092080000}"/>
    <cellStyle name="Normal 79 3 3 2" xfId="3033" xr:uid="{00000000-0005-0000-0000-0000D90B0000}"/>
    <cellStyle name="Normal 79 3 3 2 2" xfId="4723" xr:uid="{00000000-0005-0000-0000-000073120000}"/>
    <cellStyle name="Normal 79 3 3 2 2 2" xfId="14796" xr:uid="{00000000-0005-0000-0000-0000CC390000}"/>
    <cellStyle name="Normal 79 3 3 2 2 2 3" xfId="29894" xr:uid="{00000000-0005-0000-0000-0000C6740000}"/>
    <cellStyle name="Normal 79 3 3 2 2 3" xfId="9776" xr:uid="{00000000-0005-0000-0000-000030260000}"/>
    <cellStyle name="Normal 79 3 3 2 2 3 3" xfId="24877" xr:uid="{00000000-0005-0000-0000-00002D610000}"/>
    <cellStyle name="Normal 79 3 3 2 2 5" xfId="19864" xr:uid="{00000000-0005-0000-0000-0000984D0000}"/>
    <cellStyle name="Normal 79 3 3 2 3" xfId="6415" xr:uid="{00000000-0005-0000-0000-00000F190000}"/>
    <cellStyle name="Normal 79 3 3 2 3 2" xfId="16467" xr:uid="{00000000-0005-0000-0000-000053400000}"/>
    <cellStyle name="Normal 79 3 3 2 3 3" xfId="11447" xr:uid="{00000000-0005-0000-0000-0000B72C0000}"/>
    <cellStyle name="Normal 79 3 3 2 3 3 3" xfId="26548" xr:uid="{00000000-0005-0000-0000-0000B4670000}"/>
    <cellStyle name="Normal 79 3 3 2 3 5" xfId="21535" xr:uid="{00000000-0005-0000-0000-00001F540000}"/>
    <cellStyle name="Normal 79 3 3 2 4" xfId="13125" xr:uid="{00000000-0005-0000-0000-000045330000}"/>
    <cellStyle name="Normal 79 3 3 2 4 3" xfId="28223" xr:uid="{00000000-0005-0000-0000-00003F6E0000}"/>
    <cellStyle name="Normal 79 3 3 2 5" xfId="8104" xr:uid="{00000000-0005-0000-0000-0000A81F0000}"/>
    <cellStyle name="Normal 79 3 3 2 5 3" xfId="23206" xr:uid="{00000000-0005-0000-0000-0000A65A0000}"/>
    <cellStyle name="Normal 79 3 3 2 7" xfId="18193" xr:uid="{00000000-0005-0000-0000-000011470000}"/>
    <cellStyle name="Normal 79 3 3 3" xfId="3886" xr:uid="{00000000-0005-0000-0000-00002E0F0000}"/>
    <cellStyle name="Normal 79 3 3 3 2" xfId="13960" xr:uid="{00000000-0005-0000-0000-000088360000}"/>
    <cellStyle name="Normal 79 3 3 3 2 3" xfId="29058" xr:uid="{00000000-0005-0000-0000-000082710000}"/>
    <cellStyle name="Normal 79 3 3 3 3" xfId="8940" xr:uid="{00000000-0005-0000-0000-0000EC220000}"/>
    <cellStyle name="Normal 79 3 3 3 3 3" xfId="24041" xr:uid="{00000000-0005-0000-0000-0000E95D0000}"/>
    <cellStyle name="Normal 79 3 3 3 5" xfId="19028" xr:uid="{00000000-0005-0000-0000-0000544A0000}"/>
    <cellStyle name="Normal 79 3 3 4" xfId="5579" xr:uid="{00000000-0005-0000-0000-0000CB150000}"/>
    <cellStyle name="Normal 79 3 3 4 2" xfId="15631" xr:uid="{00000000-0005-0000-0000-00000F3D0000}"/>
    <cellStyle name="Normal 79 3 3 4 2 3" xfId="30729" xr:uid="{00000000-0005-0000-0000-000009780000}"/>
    <cellStyle name="Normal 79 3 3 4 3" xfId="10611" xr:uid="{00000000-0005-0000-0000-000073290000}"/>
    <cellStyle name="Normal 79 3 3 4 3 3" xfId="25712" xr:uid="{00000000-0005-0000-0000-000070640000}"/>
    <cellStyle name="Normal 79 3 3 4 5" xfId="20699" xr:uid="{00000000-0005-0000-0000-0000DB500000}"/>
    <cellStyle name="Normal 79 3 3 5" xfId="12289" xr:uid="{00000000-0005-0000-0000-000001300000}"/>
    <cellStyle name="Normal 79 3 3 5 3" xfId="27387" xr:uid="{00000000-0005-0000-0000-0000FB6A0000}"/>
    <cellStyle name="Normal 79 3 3 6" xfId="7268" xr:uid="{00000000-0005-0000-0000-0000641C0000}"/>
    <cellStyle name="Normal 79 3 3 6 3" xfId="22370" xr:uid="{00000000-0005-0000-0000-000062570000}"/>
    <cellStyle name="Normal 79 3 3 8" xfId="17357" xr:uid="{00000000-0005-0000-0000-0000CD430000}"/>
    <cellStyle name="Normal 79 3 4" xfId="2615" xr:uid="{00000000-0005-0000-0000-0000370A0000}"/>
    <cellStyle name="Normal 79 3 4 2" xfId="4305" xr:uid="{00000000-0005-0000-0000-0000D1100000}"/>
    <cellStyle name="Normal 79 3 4 2 2" xfId="14378" xr:uid="{00000000-0005-0000-0000-00002A380000}"/>
    <cellStyle name="Normal 79 3 4 2 2 3" xfId="29476" xr:uid="{00000000-0005-0000-0000-000024730000}"/>
    <cellStyle name="Normal 79 3 4 2 3" xfId="9358" xr:uid="{00000000-0005-0000-0000-00008E240000}"/>
    <cellStyle name="Normal 79 3 4 2 3 3" xfId="24459" xr:uid="{00000000-0005-0000-0000-00008B5F0000}"/>
    <cellStyle name="Normal 79 3 4 2 5" xfId="19446" xr:uid="{00000000-0005-0000-0000-0000F64B0000}"/>
    <cellStyle name="Normal 79 3 4 3" xfId="5997" xr:uid="{00000000-0005-0000-0000-00006D170000}"/>
    <cellStyle name="Normal 79 3 4 3 2" xfId="16049" xr:uid="{00000000-0005-0000-0000-0000B13E0000}"/>
    <cellStyle name="Normal 79 3 4 3 3" xfId="11029" xr:uid="{00000000-0005-0000-0000-0000152B0000}"/>
    <cellStyle name="Normal 79 3 4 3 3 3" xfId="26130" xr:uid="{00000000-0005-0000-0000-000012660000}"/>
    <cellStyle name="Normal 79 3 4 3 5" xfId="21117" xr:uid="{00000000-0005-0000-0000-00007D520000}"/>
    <cellStyle name="Normal 79 3 4 4" xfId="12707" xr:uid="{00000000-0005-0000-0000-0000A3310000}"/>
    <cellStyle name="Normal 79 3 4 4 3" xfId="27805" xr:uid="{00000000-0005-0000-0000-00009D6C0000}"/>
    <cellStyle name="Normal 79 3 4 5" xfId="7686" xr:uid="{00000000-0005-0000-0000-0000061E0000}"/>
    <cellStyle name="Normal 79 3 4 5 3" xfId="22788" xr:uid="{00000000-0005-0000-0000-000004590000}"/>
    <cellStyle name="Normal 79 3 4 7" xfId="17775" xr:uid="{00000000-0005-0000-0000-00006F450000}"/>
    <cellStyle name="Normal 79 3 5" xfId="3468" xr:uid="{00000000-0005-0000-0000-00008C0D0000}"/>
    <cellStyle name="Normal 79 3 5 2" xfId="13542" xr:uid="{00000000-0005-0000-0000-0000E6340000}"/>
    <cellStyle name="Normal 79 3 5 2 3" xfId="28640" xr:uid="{00000000-0005-0000-0000-0000E06F0000}"/>
    <cellStyle name="Normal 79 3 5 3" xfId="8522" xr:uid="{00000000-0005-0000-0000-00004A210000}"/>
    <cellStyle name="Normal 79 3 5 3 3" xfId="23623" xr:uid="{00000000-0005-0000-0000-0000475C0000}"/>
    <cellStyle name="Normal 79 3 5 5" xfId="18610" xr:uid="{00000000-0005-0000-0000-0000B2480000}"/>
    <cellStyle name="Normal 79 3 6" xfId="5161" xr:uid="{00000000-0005-0000-0000-000029140000}"/>
    <cellStyle name="Normal 79 3 6 2" xfId="15213" xr:uid="{00000000-0005-0000-0000-00006D3B0000}"/>
    <cellStyle name="Normal 79 3 6 2 3" xfId="30311" xr:uid="{00000000-0005-0000-0000-000067760000}"/>
    <cellStyle name="Normal 79 3 6 3" xfId="10193" xr:uid="{00000000-0005-0000-0000-0000D1270000}"/>
    <cellStyle name="Normal 79 3 6 3 3" xfId="25294" xr:uid="{00000000-0005-0000-0000-0000CE620000}"/>
    <cellStyle name="Normal 79 3 6 5" xfId="20281" xr:uid="{00000000-0005-0000-0000-0000394F0000}"/>
    <cellStyle name="Normal 79 3 7" xfId="11871" xr:uid="{00000000-0005-0000-0000-00005F2E0000}"/>
    <cellStyle name="Normal 79 3 7 3" xfId="26969" xr:uid="{00000000-0005-0000-0000-000059690000}"/>
    <cellStyle name="Normal 79 3 8" xfId="6850" xr:uid="{00000000-0005-0000-0000-0000C21A0000}"/>
    <cellStyle name="Normal 79 3 8 3" xfId="21952" xr:uid="{00000000-0005-0000-0000-0000C0550000}"/>
    <cellStyle name="Normal 79 4" xfId="1875" xr:uid="{00000000-0005-0000-0000-000053070000}"/>
    <cellStyle name="Normal 79 4 2" xfId="2298" xr:uid="{00000000-0005-0000-0000-0000FA080000}"/>
    <cellStyle name="Normal 79 4 2 2" xfId="3137" xr:uid="{00000000-0005-0000-0000-0000410C0000}"/>
    <cellStyle name="Normal 79 4 2 2 2" xfId="4827" xr:uid="{00000000-0005-0000-0000-0000DB120000}"/>
    <cellStyle name="Normal 79 4 2 2 2 2" xfId="14900" xr:uid="{00000000-0005-0000-0000-0000343A0000}"/>
    <cellStyle name="Normal 79 4 2 2 2 2 3" xfId="29998" xr:uid="{00000000-0005-0000-0000-00002E750000}"/>
    <cellStyle name="Normal 79 4 2 2 2 3" xfId="9880" xr:uid="{00000000-0005-0000-0000-000098260000}"/>
    <cellStyle name="Normal 79 4 2 2 2 3 3" xfId="24981" xr:uid="{00000000-0005-0000-0000-000095610000}"/>
    <cellStyle name="Normal 79 4 2 2 2 5" xfId="19968" xr:uid="{00000000-0005-0000-0000-0000004E0000}"/>
    <cellStyle name="Normal 79 4 2 2 3" xfId="6519" xr:uid="{00000000-0005-0000-0000-000077190000}"/>
    <cellStyle name="Normal 79 4 2 2 3 2" xfId="16571" xr:uid="{00000000-0005-0000-0000-0000BB400000}"/>
    <cellStyle name="Normal 79 4 2 2 3 3" xfId="11551" xr:uid="{00000000-0005-0000-0000-00001F2D0000}"/>
    <cellStyle name="Normal 79 4 2 2 3 3 3" xfId="26652" xr:uid="{00000000-0005-0000-0000-00001C680000}"/>
    <cellStyle name="Normal 79 4 2 2 3 5" xfId="21639" xr:uid="{00000000-0005-0000-0000-000087540000}"/>
    <cellStyle name="Normal 79 4 2 2 4" xfId="13229" xr:uid="{00000000-0005-0000-0000-0000AD330000}"/>
    <cellStyle name="Normal 79 4 2 2 4 3" xfId="28327" xr:uid="{00000000-0005-0000-0000-0000A76E0000}"/>
    <cellStyle name="Normal 79 4 2 2 5" xfId="8208" xr:uid="{00000000-0005-0000-0000-000010200000}"/>
    <cellStyle name="Normal 79 4 2 2 5 3" xfId="23310" xr:uid="{00000000-0005-0000-0000-00000E5B0000}"/>
    <cellStyle name="Normal 79 4 2 2 7" xfId="18297" xr:uid="{00000000-0005-0000-0000-000079470000}"/>
    <cellStyle name="Normal 79 4 2 3" xfId="3990" xr:uid="{00000000-0005-0000-0000-0000960F0000}"/>
    <cellStyle name="Normal 79 4 2 3 2" xfId="14064" xr:uid="{00000000-0005-0000-0000-0000F0360000}"/>
    <cellStyle name="Normal 79 4 2 3 2 3" xfId="29162" xr:uid="{00000000-0005-0000-0000-0000EA710000}"/>
    <cellStyle name="Normal 79 4 2 3 3" xfId="9044" xr:uid="{00000000-0005-0000-0000-000054230000}"/>
    <cellStyle name="Normal 79 4 2 3 3 3" xfId="24145" xr:uid="{00000000-0005-0000-0000-0000515E0000}"/>
    <cellStyle name="Normal 79 4 2 3 5" xfId="19132" xr:uid="{00000000-0005-0000-0000-0000BC4A0000}"/>
    <cellStyle name="Normal 79 4 2 4" xfId="5683" xr:uid="{00000000-0005-0000-0000-000033160000}"/>
    <cellStyle name="Normal 79 4 2 4 2" xfId="15735" xr:uid="{00000000-0005-0000-0000-0000773D0000}"/>
    <cellStyle name="Normal 79 4 2 4 2 3" xfId="30833" xr:uid="{00000000-0005-0000-0000-000071780000}"/>
    <cellStyle name="Normal 79 4 2 4 3" xfId="10715" xr:uid="{00000000-0005-0000-0000-0000DB290000}"/>
    <cellStyle name="Normal 79 4 2 4 3 3" xfId="25816" xr:uid="{00000000-0005-0000-0000-0000D8640000}"/>
    <cellStyle name="Normal 79 4 2 4 5" xfId="20803" xr:uid="{00000000-0005-0000-0000-000043510000}"/>
    <cellStyle name="Normal 79 4 2 5" xfId="12393" xr:uid="{00000000-0005-0000-0000-000069300000}"/>
    <cellStyle name="Normal 79 4 2 5 3" xfId="27491" xr:uid="{00000000-0005-0000-0000-0000636B0000}"/>
    <cellStyle name="Normal 79 4 2 6" xfId="7372" xr:uid="{00000000-0005-0000-0000-0000CC1C0000}"/>
    <cellStyle name="Normal 79 4 2 6 3" xfId="22474" xr:uid="{00000000-0005-0000-0000-0000CA570000}"/>
    <cellStyle name="Normal 79 4 2 8" xfId="17461" xr:uid="{00000000-0005-0000-0000-000035440000}"/>
    <cellStyle name="Normal 79 4 3" xfId="2719" xr:uid="{00000000-0005-0000-0000-00009F0A0000}"/>
    <cellStyle name="Normal 79 4 3 2" xfId="4409" xr:uid="{00000000-0005-0000-0000-000039110000}"/>
    <cellStyle name="Normal 79 4 3 2 2" xfId="14482" xr:uid="{00000000-0005-0000-0000-000092380000}"/>
    <cellStyle name="Normal 79 4 3 2 2 3" xfId="29580" xr:uid="{00000000-0005-0000-0000-00008C730000}"/>
    <cellStyle name="Normal 79 4 3 2 3" xfId="9462" xr:uid="{00000000-0005-0000-0000-0000F6240000}"/>
    <cellStyle name="Normal 79 4 3 2 3 3" xfId="24563" xr:uid="{00000000-0005-0000-0000-0000F35F0000}"/>
    <cellStyle name="Normal 79 4 3 2 5" xfId="19550" xr:uid="{00000000-0005-0000-0000-00005E4C0000}"/>
    <cellStyle name="Normal 79 4 3 3" xfId="6101" xr:uid="{00000000-0005-0000-0000-0000D5170000}"/>
    <cellStyle name="Normal 79 4 3 3 2" xfId="16153" xr:uid="{00000000-0005-0000-0000-0000193F0000}"/>
    <cellStyle name="Normal 79 4 3 3 3" xfId="11133" xr:uid="{00000000-0005-0000-0000-00007D2B0000}"/>
    <cellStyle name="Normal 79 4 3 3 3 3" xfId="26234" xr:uid="{00000000-0005-0000-0000-00007A660000}"/>
    <cellStyle name="Normal 79 4 3 3 5" xfId="21221" xr:uid="{00000000-0005-0000-0000-0000E5520000}"/>
    <cellStyle name="Normal 79 4 3 4" xfId="12811" xr:uid="{00000000-0005-0000-0000-00000B320000}"/>
    <cellStyle name="Normal 79 4 3 4 3" xfId="27909" xr:uid="{00000000-0005-0000-0000-0000056D0000}"/>
    <cellStyle name="Normal 79 4 3 5" xfId="7790" xr:uid="{00000000-0005-0000-0000-00006E1E0000}"/>
    <cellStyle name="Normal 79 4 3 5 3" xfId="22892" xr:uid="{00000000-0005-0000-0000-00006C590000}"/>
    <cellStyle name="Normal 79 4 3 7" xfId="17879" xr:uid="{00000000-0005-0000-0000-0000D7450000}"/>
    <cellStyle name="Normal 79 4 4" xfId="3572" xr:uid="{00000000-0005-0000-0000-0000F40D0000}"/>
    <cellStyle name="Normal 79 4 4 2" xfId="13646" xr:uid="{00000000-0005-0000-0000-00004E350000}"/>
    <cellStyle name="Normal 79 4 4 2 3" xfId="28744" xr:uid="{00000000-0005-0000-0000-000048700000}"/>
    <cellStyle name="Normal 79 4 4 3" xfId="8626" xr:uid="{00000000-0005-0000-0000-0000B2210000}"/>
    <cellStyle name="Normal 79 4 4 3 3" xfId="23727" xr:uid="{00000000-0005-0000-0000-0000AF5C0000}"/>
    <cellStyle name="Normal 79 4 4 5" xfId="18714" xr:uid="{00000000-0005-0000-0000-00001A490000}"/>
    <cellStyle name="Normal 79 4 5" xfId="5265" xr:uid="{00000000-0005-0000-0000-000091140000}"/>
    <cellStyle name="Normal 79 4 5 2" xfId="15317" xr:uid="{00000000-0005-0000-0000-0000D53B0000}"/>
    <cellStyle name="Normal 79 4 5 2 3" xfId="30415" xr:uid="{00000000-0005-0000-0000-0000CF760000}"/>
    <cellStyle name="Normal 79 4 5 3" xfId="10297" xr:uid="{00000000-0005-0000-0000-000039280000}"/>
    <cellStyle name="Normal 79 4 5 3 3" xfId="25398" xr:uid="{00000000-0005-0000-0000-000036630000}"/>
    <cellStyle name="Normal 79 4 5 5" xfId="20385" xr:uid="{00000000-0005-0000-0000-0000A14F0000}"/>
    <cellStyle name="Normal 79 4 6" xfId="11975" xr:uid="{00000000-0005-0000-0000-0000C72E0000}"/>
    <cellStyle name="Normal 79 4 6 3" xfId="27073" xr:uid="{00000000-0005-0000-0000-0000C1690000}"/>
    <cellStyle name="Normal 79 4 7" xfId="6954" xr:uid="{00000000-0005-0000-0000-00002A1B0000}"/>
    <cellStyle name="Normal 79 4 7 3" xfId="22056" xr:uid="{00000000-0005-0000-0000-000028560000}"/>
    <cellStyle name="Normal 79 4 9" xfId="17043" xr:uid="{00000000-0005-0000-0000-000093420000}"/>
    <cellStyle name="Normal 79 5" xfId="2088" xr:uid="{00000000-0005-0000-0000-000028080000}"/>
    <cellStyle name="Normal 79 5 2" xfId="2929" xr:uid="{00000000-0005-0000-0000-0000710B0000}"/>
    <cellStyle name="Normal 79 5 2 2" xfId="4619" xr:uid="{00000000-0005-0000-0000-00000B120000}"/>
    <cellStyle name="Normal 79 5 2 2 2" xfId="14692" xr:uid="{00000000-0005-0000-0000-000064390000}"/>
    <cellStyle name="Normal 79 5 2 2 2 3" xfId="29790" xr:uid="{00000000-0005-0000-0000-00005E740000}"/>
    <cellStyle name="Normal 79 5 2 2 3" xfId="9672" xr:uid="{00000000-0005-0000-0000-0000C8250000}"/>
    <cellStyle name="Normal 79 5 2 2 3 3" xfId="24773" xr:uid="{00000000-0005-0000-0000-0000C5600000}"/>
    <cellStyle name="Normal 79 5 2 2 5" xfId="19760" xr:uid="{00000000-0005-0000-0000-0000304D0000}"/>
    <cellStyle name="Normal 79 5 2 3" xfId="6311" xr:uid="{00000000-0005-0000-0000-0000A7180000}"/>
    <cellStyle name="Normal 79 5 2 3 2" xfId="16363" xr:uid="{00000000-0005-0000-0000-0000EB3F0000}"/>
    <cellStyle name="Normal 79 5 2 3 3" xfId="11343" xr:uid="{00000000-0005-0000-0000-00004F2C0000}"/>
    <cellStyle name="Normal 79 5 2 3 3 3" xfId="26444" xr:uid="{00000000-0005-0000-0000-00004C670000}"/>
    <cellStyle name="Normal 79 5 2 3 5" xfId="21431" xr:uid="{00000000-0005-0000-0000-0000B7530000}"/>
    <cellStyle name="Normal 79 5 2 4" xfId="13021" xr:uid="{00000000-0005-0000-0000-0000DD320000}"/>
    <cellStyle name="Normal 79 5 2 4 3" xfId="28119" xr:uid="{00000000-0005-0000-0000-0000D76D0000}"/>
    <cellStyle name="Normal 79 5 2 5" xfId="8000" xr:uid="{00000000-0005-0000-0000-0000401F0000}"/>
    <cellStyle name="Normal 79 5 2 5 3" xfId="23102" xr:uid="{00000000-0005-0000-0000-00003E5A0000}"/>
    <cellStyle name="Normal 79 5 2 7" xfId="18089" xr:uid="{00000000-0005-0000-0000-0000A9460000}"/>
    <cellStyle name="Normal 79 5 3" xfId="3782" xr:uid="{00000000-0005-0000-0000-0000C60E0000}"/>
    <cellStyle name="Normal 79 5 3 2" xfId="13856" xr:uid="{00000000-0005-0000-0000-000020360000}"/>
    <cellStyle name="Normal 79 5 3 2 3" xfId="28954" xr:uid="{00000000-0005-0000-0000-00001A710000}"/>
    <cellStyle name="Normal 79 5 3 3" xfId="8836" xr:uid="{00000000-0005-0000-0000-000084220000}"/>
    <cellStyle name="Normal 79 5 3 3 3" xfId="23937" xr:uid="{00000000-0005-0000-0000-0000815D0000}"/>
    <cellStyle name="Normal 79 5 3 5" xfId="18924" xr:uid="{00000000-0005-0000-0000-0000EC490000}"/>
    <cellStyle name="Normal 79 5 4" xfId="5475" xr:uid="{00000000-0005-0000-0000-000063150000}"/>
    <cellStyle name="Normal 79 5 4 2" xfId="15527" xr:uid="{00000000-0005-0000-0000-0000A73C0000}"/>
    <cellStyle name="Normal 79 5 4 2 3" xfId="30625" xr:uid="{00000000-0005-0000-0000-0000A1770000}"/>
    <cellStyle name="Normal 79 5 4 3" xfId="10507" xr:uid="{00000000-0005-0000-0000-00000B290000}"/>
    <cellStyle name="Normal 79 5 4 3 3" xfId="25608" xr:uid="{00000000-0005-0000-0000-000008640000}"/>
    <cellStyle name="Normal 79 5 4 5" xfId="20595" xr:uid="{00000000-0005-0000-0000-000073500000}"/>
    <cellStyle name="Normal 79 5 5" xfId="12185" xr:uid="{00000000-0005-0000-0000-0000992F0000}"/>
    <cellStyle name="Normal 79 5 5 3" xfId="27283" xr:uid="{00000000-0005-0000-0000-0000936A0000}"/>
    <cellStyle name="Normal 79 5 6" xfId="7164" xr:uid="{00000000-0005-0000-0000-0000FC1B0000}"/>
    <cellStyle name="Normal 79 5 6 3" xfId="22266" xr:uid="{00000000-0005-0000-0000-0000FA560000}"/>
    <cellStyle name="Normal 79 5 8" xfId="17253" xr:uid="{00000000-0005-0000-0000-000065430000}"/>
    <cellStyle name="Normal 79 6" xfId="2509" xr:uid="{00000000-0005-0000-0000-0000CD090000}"/>
    <cellStyle name="Normal 79 6 2" xfId="4201" xr:uid="{00000000-0005-0000-0000-000069100000}"/>
    <cellStyle name="Normal 79 6 2 2" xfId="14274" xr:uid="{00000000-0005-0000-0000-0000C2370000}"/>
    <cellStyle name="Normal 79 6 2 2 3" xfId="29372" xr:uid="{00000000-0005-0000-0000-0000BC720000}"/>
    <cellStyle name="Normal 79 6 2 3" xfId="9254" xr:uid="{00000000-0005-0000-0000-000026240000}"/>
    <cellStyle name="Normal 79 6 2 3 3" xfId="24355" xr:uid="{00000000-0005-0000-0000-0000235F0000}"/>
    <cellStyle name="Normal 79 6 2 5" xfId="19342" xr:uid="{00000000-0005-0000-0000-00008E4B0000}"/>
    <cellStyle name="Normal 79 6 3" xfId="5893" xr:uid="{00000000-0005-0000-0000-000005170000}"/>
    <cellStyle name="Normal 79 6 3 2" xfId="15945" xr:uid="{00000000-0005-0000-0000-0000493E0000}"/>
    <cellStyle name="Normal 79 6 3 3" xfId="10925" xr:uid="{00000000-0005-0000-0000-0000AD2A0000}"/>
    <cellStyle name="Normal 79 6 3 3 3" xfId="26026" xr:uid="{00000000-0005-0000-0000-0000AA650000}"/>
    <cellStyle name="Normal 79 6 3 5" xfId="21013" xr:uid="{00000000-0005-0000-0000-000015520000}"/>
    <cellStyle name="Normal 79 6 4" xfId="12603" xr:uid="{00000000-0005-0000-0000-00003B310000}"/>
    <cellStyle name="Normal 79 6 4 3" xfId="27701" xr:uid="{00000000-0005-0000-0000-0000356C0000}"/>
    <cellStyle name="Normal 79 6 5" xfId="7582" xr:uid="{00000000-0005-0000-0000-00009E1D0000}"/>
    <cellStyle name="Normal 79 6 5 3" xfId="22684" xr:uid="{00000000-0005-0000-0000-00009C580000}"/>
    <cellStyle name="Normal 79 6 7" xfId="17671" xr:uid="{00000000-0005-0000-0000-000007450000}"/>
    <cellStyle name="Normal 79 7" xfId="3355" xr:uid="{00000000-0005-0000-0000-00001B0D0000}"/>
    <cellStyle name="Normal 79 7 2" xfId="13438" xr:uid="{00000000-0005-0000-0000-00007E340000}"/>
    <cellStyle name="Normal 79 7 2 3" xfId="28536" xr:uid="{00000000-0005-0000-0000-0000786F0000}"/>
    <cellStyle name="Normal 79 7 3" xfId="8417" xr:uid="{00000000-0005-0000-0000-0000E1200000}"/>
    <cellStyle name="Normal 79 7 3 3" xfId="23519" xr:uid="{00000000-0005-0000-0000-0000DF5B0000}"/>
    <cellStyle name="Normal 79 7 5" xfId="18506" xr:uid="{00000000-0005-0000-0000-00004A480000}"/>
    <cellStyle name="Normal 79 8" xfId="5053" xr:uid="{00000000-0005-0000-0000-0000BD130000}"/>
    <cellStyle name="Normal 79 8 2" xfId="15109" xr:uid="{00000000-0005-0000-0000-0000053B0000}"/>
    <cellStyle name="Normal 79 8 2 3" xfId="30207" xr:uid="{00000000-0005-0000-0000-0000FF750000}"/>
    <cellStyle name="Normal 79 8 3" xfId="10089" xr:uid="{00000000-0005-0000-0000-000069270000}"/>
    <cellStyle name="Normal 79 8 3 3" xfId="25190" xr:uid="{00000000-0005-0000-0000-000066620000}"/>
    <cellStyle name="Normal 79 8 5" xfId="20177" xr:uid="{00000000-0005-0000-0000-0000D14E0000}"/>
    <cellStyle name="Normal 79 9" xfId="11765" xr:uid="{00000000-0005-0000-0000-0000F52D0000}"/>
    <cellStyle name="Normal 79 9 3" xfId="26865" xr:uid="{00000000-0005-0000-0000-0000F1680000}"/>
    <cellStyle name="Normal 8" xfId="134" xr:uid="{00000000-0005-0000-0000-000086000000}"/>
    <cellStyle name="Normal 8 2" xfId="619" xr:uid="{00000000-0005-0000-0000-00006B020000}"/>
    <cellStyle name="Normal 8 3" xfId="784" xr:uid="{00000000-0005-0000-0000-000010030000}"/>
    <cellStyle name="Normal 8 3 10" xfId="6791" xr:uid="{00000000-0005-0000-0000-0000871A0000}"/>
    <cellStyle name="Normal 8 3 10 3" xfId="21895" xr:uid="{00000000-0005-0000-0000-000087550000}"/>
    <cellStyle name="Normal 8 3 12" xfId="16880" xr:uid="{00000000-0005-0000-0000-0000F0410000}"/>
    <cellStyle name="Normal 8 3 13" xfId="1495" xr:uid="{00000000-0005-0000-0000-0000D7050000}"/>
    <cellStyle name="Normal 8 3 2" xfId="1755" xr:uid="{00000000-0005-0000-0000-0000DB060000}"/>
    <cellStyle name="Normal 8 3 2 11" xfId="16934" xr:uid="{00000000-0005-0000-0000-000026420000}"/>
    <cellStyle name="Normal 8 3 2 2" xfId="1863" xr:uid="{00000000-0005-0000-0000-000047070000}"/>
    <cellStyle name="Normal 8 3 2 2 10" xfId="17038" xr:uid="{00000000-0005-0000-0000-00008E420000}"/>
    <cellStyle name="Normal 8 3 2 2 2" xfId="2080" xr:uid="{00000000-0005-0000-0000-000020080000}"/>
    <cellStyle name="Normal 8 3 2 2 2 2" xfId="2501" xr:uid="{00000000-0005-0000-0000-0000C5090000}"/>
    <cellStyle name="Normal 8 3 2 2 2 2 2" xfId="3340" xr:uid="{00000000-0005-0000-0000-00000C0D0000}"/>
    <cellStyle name="Normal 8 3 2 2 2 2 2 2" xfId="5030" xr:uid="{00000000-0005-0000-0000-0000A6130000}"/>
    <cellStyle name="Normal 8 3 2 2 2 2 2 2 2" xfId="15103" xr:uid="{00000000-0005-0000-0000-0000FF3A0000}"/>
    <cellStyle name="Normal 8 3 2 2 2 2 2 2 2 3" xfId="30201" xr:uid="{00000000-0005-0000-0000-0000F9750000}"/>
    <cellStyle name="Normal 8 3 2 2 2 2 2 2 3" xfId="10083" xr:uid="{00000000-0005-0000-0000-000063270000}"/>
    <cellStyle name="Normal 8 3 2 2 2 2 2 2 3 3" xfId="25184" xr:uid="{00000000-0005-0000-0000-000060620000}"/>
    <cellStyle name="Normal 8 3 2 2 2 2 2 2 5" xfId="20171" xr:uid="{00000000-0005-0000-0000-0000CB4E0000}"/>
    <cellStyle name="Normal 8 3 2 2 2 2 2 3" xfId="6722" xr:uid="{00000000-0005-0000-0000-0000421A0000}"/>
    <cellStyle name="Normal 8 3 2 2 2 2 2 3 2" xfId="16774" xr:uid="{00000000-0005-0000-0000-000086410000}"/>
    <cellStyle name="Normal 8 3 2 2 2 2 2 3 3" xfId="11754" xr:uid="{00000000-0005-0000-0000-0000EA2D0000}"/>
    <cellStyle name="Normal 8 3 2 2 2 2 2 3 3 3" xfId="26855" xr:uid="{00000000-0005-0000-0000-0000E7680000}"/>
    <cellStyle name="Normal 8 3 2 2 2 2 2 3 5" xfId="21842" xr:uid="{00000000-0005-0000-0000-000052550000}"/>
    <cellStyle name="Normal 8 3 2 2 2 2 2 4" xfId="13432" xr:uid="{00000000-0005-0000-0000-000078340000}"/>
    <cellStyle name="Normal 8 3 2 2 2 2 2 4 3" xfId="28530" xr:uid="{00000000-0005-0000-0000-0000726F0000}"/>
    <cellStyle name="Normal 8 3 2 2 2 2 2 5" xfId="8411" xr:uid="{00000000-0005-0000-0000-0000DB200000}"/>
    <cellStyle name="Normal 8 3 2 2 2 2 2 5 3" xfId="23513" xr:uid="{00000000-0005-0000-0000-0000D95B0000}"/>
    <cellStyle name="Normal 8 3 2 2 2 2 2 7" xfId="18500" xr:uid="{00000000-0005-0000-0000-000044480000}"/>
    <cellStyle name="Normal 8 3 2 2 2 2 3" xfId="4193" xr:uid="{00000000-0005-0000-0000-000061100000}"/>
    <cellStyle name="Normal 8 3 2 2 2 2 3 2" xfId="14267" xr:uid="{00000000-0005-0000-0000-0000BB370000}"/>
    <cellStyle name="Normal 8 3 2 2 2 2 3 2 3" xfId="29365" xr:uid="{00000000-0005-0000-0000-0000B5720000}"/>
    <cellStyle name="Normal 8 3 2 2 2 2 3 3" xfId="9247" xr:uid="{00000000-0005-0000-0000-00001F240000}"/>
    <cellStyle name="Normal 8 3 2 2 2 2 3 3 3" xfId="24348" xr:uid="{00000000-0005-0000-0000-00001C5F0000}"/>
    <cellStyle name="Normal 8 3 2 2 2 2 3 5" xfId="19335" xr:uid="{00000000-0005-0000-0000-0000874B0000}"/>
    <cellStyle name="Normal 8 3 2 2 2 2 4" xfId="5886" xr:uid="{00000000-0005-0000-0000-0000FE160000}"/>
    <cellStyle name="Normal 8 3 2 2 2 2 4 2" xfId="15938" xr:uid="{00000000-0005-0000-0000-0000423E0000}"/>
    <cellStyle name="Normal 8 3 2 2 2 2 4 3" xfId="10918" xr:uid="{00000000-0005-0000-0000-0000A62A0000}"/>
    <cellStyle name="Normal 8 3 2 2 2 2 4 3 3" xfId="26019" xr:uid="{00000000-0005-0000-0000-0000A3650000}"/>
    <cellStyle name="Normal 8 3 2 2 2 2 4 5" xfId="21006" xr:uid="{00000000-0005-0000-0000-00000E520000}"/>
    <cellStyle name="Normal 8 3 2 2 2 2 5" xfId="12596" xr:uid="{00000000-0005-0000-0000-000034310000}"/>
    <cellStyle name="Normal 8 3 2 2 2 2 5 3" xfId="27694" xr:uid="{00000000-0005-0000-0000-00002E6C0000}"/>
    <cellStyle name="Normal 8 3 2 2 2 2 6" xfId="7575" xr:uid="{00000000-0005-0000-0000-0000971D0000}"/>
    <cellStyle name="Normal 8 3 2 2 2 2 6 3" xfId="22677" xr:uid="{00000000-0005-0000-0000-000095580000}"/>
    <cellStyle name="Normal 8 3 2 2 2 2 8" xfId="17664" xr:uid="{00000000-0005-0000-0000-000000450000}"/>
    <cellStyle name="Normal 8 3 2 2 2 3" xfId="2922" xr:uid="{00000000-0005-0000-0000-00006A0B0000}"/>
    <cellStyle name="Normal 8 3 2 2 2 3 2" xfId="4612" xr:uid="{00000000-0005-0000-0000-000004120000}"/>
    <cellStyle name="Normal 8 3 2 2 2 3 2 2" xfId="14685" xr:uid="{00000000-0005-0000-0000-00005D390000}"/>
    <cellStyle name="Normal 8 3 2 2 2 3 2 2 3" xfId="29783" xr:uid="{00000000-0005-0000-0000-000057740000}"/>
    <cellStyle name="Normal 8 3 2 2 2 3 2 3" xfId="9665" xr:uid="{00000000-0005-0000-0000-0000C1250000}"/>
    <cellStyle name="Normal 8 3 2 2 2 3 2 3 3" xfId="24766" xr:uid="{00000000-0005-0000-0000-0000BE600000}"/>
    <cellStyle name="Normal 8 3 2 2 2 3 2 5" xfId="19753" xr:uid="{00000000-0005-0000-0000-0000294D0000}"/>
    <cellStyle name="Normal 8 3 2 2 2 3 3" xfId="6304" xr:uid="{00000000-0005-0000-0000-0000A0180000}"/>
    <cellStyle name="Normal 8 3 2 2 2 3 3 2" xfId="16356" xr:uid="{00000000-0005-0000-0000-0000E43F0000}"/>
    <cellStyle name="Normal 8 3 2 2 2 3 3 3" xfId="11336" xr:uid="{00000000-0005-0000-0000-0000482C0000}"/>
    <cellStyle name="Normal 8 3 2 2 2 3 3 3 3" xfId="26437" xr:uid="{00000000-0005-0000-0000-000045670000}"/>
    <cellStyle name="Normal 8 3 2 2 2 3 3 5" xfId="21424" xr:uid="{00000000-0005-0000-0000-0000B0530000}"/>
    <cellStyle name="Normal 8 3 2 2 2 3 4" xfId="13014" xr:uid="{00000000-0005-0000-0000-0000D6320000}"/>
    <cellStyle name="Normal 8 3 2 2 2 3 4 3" xfId="28112" xr:uid="{00000000-0005-0000-0000-0000D06D0000}"/>
    <cellStyle name="Normal 8 3 2 2 2 3 5" xfId="7993" xr:uid="{00000000-0005-0000-0000-0000391F0000}"/>
    <cellStyle name="Normal 8 3 2 2 2 3 5 3" xfId="23095" xr:uid="{00000000-0005-0000-0000-0000375A0000}"/>
    <cellStyle name="Normal 8 3 2 2 2 3 7" xfId="18082" xr:uid="{00000000-0005-0000-0000-0000A2460000}"/>
    <cellStyle name="Normal 8 3 2 2 2 4" xfId="3775" xr:uid="{00000000-0005-0000-0000-0000BF0E0000}"/>
    <cellStyle name="Normal 8 3 2 2 2 4 2" xfId="13849" xr:uid="{00000000-0005-0000-0000-000019360000}"/>
    <cellStyle name="Normal 8 3 2 2 2 4 2 3" xfId="28947" xr:uid="{00000000-0005-0000-0000-000013710000}"/>
    <cellStyle name="Normal 8 3 2 2 2 4 3" xfId="8829" xr:uid="{00000000-0005-0000-0000-00007D220000}"/>
    <cellStyle name="Normal 8 3 2 2 2 4 3 3" xfId="23930" xr:uid="{00000000-0005-0000-0000-00007A5D0000}"/>
    <cellStyle name="Normal 8 3 2 2 2 4 5" xfId="18917" xr:uid="{00000000-0005-0000-0000-0000E5490000}"/>
    <cellStyle name="Normal 8 3 2 2 2 5" xfId="5468" xr:uid="{00000000-0005-0000-0000-00005C150000}"/>
    <cellStyle name="Normal 8 3 2 2 2 5 2" xfId="15520" xr:uid="{00000000-0005-0000-0000-0000A03C0000}"/>
    <cellStyle name="Normal 8 3 2 2 2 5 2 3" xfId="30618" xr:uid="{00000000-0005-0000-0000-00009A770000}"/>
    <cellStyle name="Normal 8 3 2 2 2 5 3" xfId="10500" xr:uid="{00000000-0005-0000-0000-000004290000}"/>
    <cellStyle name="Normal 8 3 2 2 2 5 3 3" xfId="25601" xr:uid="{00000000-0005-0000-0000-000001640000}"/>
    <cellStyle name="Normal 8 3 2 2 2 5 5" xfId="20588" xr:uid="{00000000-0005-0000-0000-00006C500000}"/>
    <cellStyle name="Normal 8 3 2 2 2 6" xfId="12178" xr:uid="{00000000-0005-0000-0000-0000922F0000}"/>
    <cellStyle name="Normal 8 3 2 2 2 6 3" xfId="27276" xr:uid="{00000000-0005-0000-0000-00008C6A0000}"/>
    <cellStyle name="Normal 8 3 2 2 2 7" xfId="7157" xr:uid="{00000000-0005-0000-0000-0000F51B0000}"/>
    <cellStyle name="Normal 8 3 2 2 2 7 3" xfId="22259" xr:uid="{00000000-0005-0000-0000-0000F3560000}"/>
    <cellStyle name="Normal 8 3 2 2 2 9" xfId="17246" xr:uid="{00000000-0005-0000-0000-00005E430000}"/>
    <cellStyle name="Normal 8 3 2 2 3" xfId="2293" xr:uid="{00000000-0005-0000-0000-0000F5080000}"/>
    <cellStyle name="Normal 8 3 2 2 3 2" xfId="3132" xr:uid="{00000000-0005-0000-0000-00003C0C0000}"/>
    <cellStyle name="Normal 8 3 2 2 3 2 2" xfId="4822" xr:uid="{00000000-0005-0000-0000-0000D6120000}"/>
    <cellStyle name="Normal 8 3 2 2 3 2 2 2" xfId="14895" xr:uid="{00000000-0005-0000-0000-00002F3A0000}"/>
    <cellStyle name="Normal 8 3 2 2 3 2 2 2 3" xfId="29993" xr:uid="{00000000-0005-0000-0000-000029750000}"/>
    <cellStyle name="Normal 8 3 2 2 3 2 2 3" xfId="9875" xr:uid="{00000000-0005-0000-0000-000093260000}"/>
    <cellStyle name="Normal 8 3 2 2 3 2 2 3 3" xfId="24976" xr:uid="{00000000-0005-0000-0000-000090610000}"/>
    <cellStyle name="Normal 8 3 2 2 3 2 2 5" xfId="19963" xr:uid="{00000000-0005-0000-0000-0000FB4D0000}"/>
    <cellStyle name="Normal 8 3 2 2 3 2 3" xfId="6514" xr:uid="{00000000-0005-0000-0000-000072190000}"/>
    <cellStyle name="Normal 8 3 2 2 3 2 3 2" xfId="16566" xr:uid="{00000000-0005-0000-0000-0000B6400000}"/>
    <cellStyle name="Normal 8 3 2 2 3 2 3 3" xfId="11546" xr:uid="{00000000-0005-0000-0000-00001A2D0000}"/>
    <cellStyle name="Normal 8 3 2 2 3 2 3 3 3" xfId="26647" xr:uid="{00000000-0005-0000-0000-000017680000}"/>
    <cellStyle name="Normal 8 3 2 2 3 2 3 5" xfId="21634" xr:uid="{00000000-0005-0000-0000-000082540000}"/>
    <cellStyle name="Normal 8 3 2 2 3 2 4" xfId="13224" xr:uid="{00000000-0005-0000-0000-0000A8330000}"/>
    <cellStyle name="Normal 8 3 2 2 3 2 4 3" xfId="28322" xr:uid="{00000000-0005-0000-0000-0000A26E0000}"/>
    <cellStyle name="Normal 8 3 2 2 3 2 5" xfId="8203" xr:uid="{00000000-0005-0000-0000-00000B200000}"/>
    <cellStyle name="Normal 8 3 2 2 3 2 5 3" xfId="23305" xr:uid="{00000000-0005-0000-0000-0000095B0000}"/>
    <cellStyle name="Normal 8 3 2 2 3 2 7" xfId="18292" xr:uid="{00000000-0005-0000-0000-000074470000}"/>
    <cellStyle name="Normal 8 3 2 2 3 3" xfId="3985" xr:uid="{00000000-0005-0000-0000-0000910F0000}"/>
    <cellStyle name="Normal 8 3 2 2 3 3 2" xfId="14059" xr:uid="{00000000-0005-0000-0000-0000EB360000}"/>
    <cellStyle name="Normal 8 3 2 2 3 3 2 3" xfId="29157" xr:uid="{00000000-0005-0000-0000-0000E5710000}"/>
    <cellStyle name="Normal 8 3 2 2 3 3 3" xfId="9039" xr:uid="{00000000-0005-0000-0000-00004F230000}"/>
    <cellStyle name="Normal 8 3 2 2 3 3 3 3" xfId="24140" xr:uid="{00000000-0005-0000-0000-00004C5E0000}"/>
    <cellStyle name="Normal 8 3 2 2 3 3 5" xfId="19127" xr:uid="{00000000-0005-0000-0000-0000B74A0000}"/>
    <cellStyle name="Normal 8 3 2 2 3 4" xfId="5678" xr:uid="{00000000-0005-0000-0000-00002E160000}"/>
    <cellStyle name="Normal 8 3 2 2 3 4 2" xfId="15730" xr:uid="{00000000-0005-0000-0000-0000723D0000}"/>
    <cellStyle name="Normal 8 3 2 2 3 4 2 3" xfId="30828" xr:uid="{00000000-0005-0000-0000-00006C780000}"/>
    <cellStyle name="Normal 8 3 2 2 3 4 3" xfId="10710" xr:uid="{00000000-0005-0000-0000-0000D6290000}"/>
    <cellStyle name="Normal 8 3 2 2 3 4 3 3" xfId="25811" xr:uid="{00000000-0005-0000-0000-0000D3640000}"/>
    <cellStyle name="Normal 8 3 2 2 3 4 5" xfId="20798" xr:uid="{00000000-0005-0000-0000-00003E510000}"/>
    <cellStyle name="Normal 8 3 2 2 3 5" xfId="12388" xr:uid="{00000000-0005-0000-0000-000064300000}"/>
    <cellStyle name="Normal 8 3 2 2 3 5 3" xfId="27486" xr:uid="{00000000-0005-0000-0000-00005E6B0000}"/>
    <cellStyle name="Normal 8 3 2 2 3 6" xfId="7367" xr:uid="{00000000-0005-0000-0000-0000C71C0000}"/>
    <cellStyle name="Normal 8 3 2 2 3 6 3" xfId="22469" xr:uid="{00000000-0005-0000-0000-0000C5570000}"/>
    <cellStyle name="Normal 8 3 2 2 3 8" xfId="17456" xr:uid="{00000000-0005-0000-0000-000030440000}"/>
    <cellStyle name="Normal 8 3 2 2 4" xfId="2714" xr:uid="{00000000-0005-0000-0000-00009A0A0000}"/>
    <cellStyle name="Normal 8 3 2 2 4 2" xfId="4404" xr:uid="{00000000-0005-0000-0000-000034110000}"/>
    <cellStyle name="Normal 8 3 2 2 4 2 2" xfId="14477" xr:uid="{00000000-0005-0000-0000-00008D380000}"/>
    <cellStyle name="Normal 8 3 2 2 4 2 2 3" xfId="29575" xr:uid="{00000000-0005-0000-0000-000087730000}"/>
    <cellStyle name="Normal 8 3 2 2 4 2 3" xfId="9457" xr:uid="{00000000-0005-0000-0000-0000F1240000}"/>
    <cellStyle name="Normal 8 3 2 2 4 2 3 3" xfId="24558" xr:uid="{00000000-0005-0000-0000-0000EE5F0000}"/>
    <cellStyle name="Normal 8 3 2 2 4 2 5" xfId="19545" xr:uid="{00000000-0005-0000-0000-0000594C0000}"/>
    <cellStyle name="Normal 8 3 2 2 4 3" xfId="6096" xr:uid="{00000000-0005-0000-0000-0000D0170000}"/>
    <cellStyle name="Normal 8 3 2 2 4 3 2" xfId="16148" xr:uid="{00000000-0005-0000-0000-0000143F0000}"/>
    <cellStyle name="Normal 8 3 2 2 4 3 3" xfId="11128" xr:uid="{00000000-0005-0000-0000-0000782B0000}"/>
    <cellStyle name="Normal 8 3 2 2 4 3 3 3" xfId="26229" xr:uid="{00000000-0005-0000-0000-000075660000}"/>
    <cellStyle name="Normal 8 3 2 2 4 3 5" xfId="21216" xr:uid="{00000000-0005-0000-0000-0000E0520000}"/>
    <cellStyle name="Normal 8 3 2 2 4 4" xfId="12806" xr:uid="{00000000-0005-0000-0000-000006320000}"/>
    <cellStyle name="Normal 8 3 2 2 4 4 3" xfId="27904" xr:uid="{00000000-0005-0000-0000-0000006D0000}"/>
    <cellStyle name="Normal 8 3 2 2 4 5" xfId="7785" xr:uid="{00000000-0005-0000-0000-0000691E0000}"/>
    <cellStyle name="Normal 8 3 2 2 4 5 3" xfId="22887" xr:uid="{00000000-0005-0000-0000-000067590000}"/>
    <cellStyle name="Normal 8 3 2 2 4 7" xfId="17874" xr:uid="{00000000-0005-0000-0000-0000D2450000}"/>
    <cellStyle name="Normal 8 3 2 2 5" xfId="3567" xr:uid="{00000000-0005-0000-0000-0000EF0D0000}"/>
    <cellStyle name="Normal 8 3 2 2 5 2" xfId="13641" xr:uid="{00000000-0005-0000-0000-000049350000}"/>
    <cellStyle name="Normal 8 3 2 2 5 2 3" xfId="28739" xr:uid="{00000000-0005-0000-0000-000043700000}"/>
    <cellStyle name="Normal 8 3 2 2 5 3" xfId="8621" xr:uid="{00000000-0005-0000-0000-0000AD210000}"/>
    <cellStyle name="Normal 8 3 2 2 5 3 3" xfId="23722" xr:uid="{00000000-0005-0000-0000-0000AA5C0000}"/>
    <cellStyle name="Normal 8 3 2 2 5 5" xfId="18709" xr:uid="{00000000-0005-0000-0000-000015490000}"/>
    <cellStyle name="Normal 8 3 2 2 6" xfId="5260" xr:uid="{00000000-0005-0000-0000-00008C140000}"/>
    <cellStyle name="Normal 8 3 2 2 6 2" xfId="15312" xr:uid="{00000000-0005-0000-0000-0000D03B0000}"/>
    <cellStyle name="Normal 8 3 2 2 6 2 3" xfId="30410" xr:uid="{00000000-0005-0000-0000-0000CA760000}"/>
    <cellStyle name="Normal 8 3 2 2 6 3" xfId="10292" xr:uid="{00000000-0005-0000-0000-000034280000}"/>
    <cellStyle name="Normal 8 3 2 2 6 3 3" xfId="25393" xr:uid="{00000000-0005-0000-0000-000031630000}"/>
    <cellStyle name="Normal 8 3 2 2 6 5" xfId="20380" xr:uid="{00000000-0005-0000-0000-00009C4F0000}"/>
    <cellStyle name="Normal 8 3 2 2 7" xfId="11970" xr:uid="{00000000-0005-0000-0000-0000C22E0000}"/>
    <cellStyle name="Normal 8 3 2 2 7 3" xfId="27068" xr:uid="{00000000-0005-0000-0000-0000BC690000}"/>
    <cellStyle name="Normal 8 3 2 2 8" xfId="6949" xr:uid="{00000000-0005-0000-0000-0000251B0000}"/>
    <cellStyle name="Normal 8 3 2 2 8 3" xfId="22051" xr:uid="{00000000-0005-0000-0000-000023560000}"/>
    <cellStyle name="Normal 8 3 2 3" xfId="1976" xr:uid="{00000000-0005-0000-0000-0000B8070000}"/>
    <cellStyle name="Normal 8 3 2 3 2" xfId="2397" xr:uid="{00000000-0005-0000-0000-00005D090000}"/>
    <cellStyle name="Normal 8 3 2 3 2 2" xfId="3236" xr:uid="{00000000-0005-0000-0000-0000A40C0000}"/>
    <cellStyle name="Normal 8 3 2 3 2 2 2" xfId="4926" xr:uid="{00000000-0005-0000-0000-00003E130000}"/>
    <cellStyle name="Normal 8 3 2 3 2 2 2 2" xfId="14999" xr:uid="{00000000-0005-0000-0000-0000973A0000}"/>
    <cellStyle name="Normal 8 3 2 3 2 2 2 2 3" xfId="30097" xr:uid="{00000000-0005-0000-0000-000091750000}"/>
    <cellStyle name="Normal 8 3 2 3 2 2 2 3" xfId="9979" xr:uid="{00000000-0005-0000-0000-0000FB260000}"/>
    <cellStyle name="Normal 8 3 2 3 2 2 2 3 3" xfId="25080" xr:uid="{00000000-0005-0000-0000-0000F8610000}"/>
    <cellStyle name="Normal 8 3 2 3 2 2 2 5" xfId="20067" xr:uid="{00000000-0005-0000-0000-0000634E0000}"/>
    <cellStyle name="Normal 8 3 2 3 2 2 3" xfId="6618" xr:uid="{00000000-0005-0000-0000-0000DA190000}"/>
    <cellStyle name="Normal 8 3 2 3 2 2 3 2" xfId="16670" xr:uid="{00000000-0005-0000-0000-00001E410000}"/>
    <cellStyle name="Normal 8 3 2 3 2 2 3 3" xfId="11650" xr:uid="{00000000-0005-0000-0000-0000822D0000}"/>
    <cellStyle name="Normal 8 3 2 3 2 2 3 3 3" xfId="26751" xr:uid="{00000000-0005-0000-0000-00007F680000}"/>
    <cellStyle name="Normal 8 3 2 3 2 2 3 5" xfId="21738" xr:uid="{00000000-0005-0000-0000-0000EA540000}"/>
    <cellStyle name="Normal 8 3 2 3 2 2 4" xfId="13328" xr:uid="{00000000-0005-0000-0000-000010340000}"/>
    <cellStyle name="Normal 8 3 2 3 2 2 4 3" xfId="28426" xr:uid="{00000000-0005-0000-0000-00000A6F0000}"/>
    <cellStyle name="Normal 8 3 2 3 2 2 5" xfId="8307" xr:uid="{00000000-0005-0000-0000-000073200000}"/>
    <cellStyle name="Normal 8 3 2 3 2 2 5 3" xfId="23409" xr:uid="{00000000-0005-0000-0000-0000715B0000}"/>
    <cellStyle name="Normal 8 3 2 3 2 2 7" xfId="18396" xr:uid="{00000000-0005-0000-0000-0000DC470000}"/>
    <cellStyle name="Normal 8 3 2 3 2 3" xfId="4089" xr:uid="{00000000-0005-0000-0000-0000F90F0000}"/>
    <cellStyle name="Normal 8 3 2 3 2 3 2" xfId="14163" xr:uid="{00000000-0005-0000-0000-000053370000}"/>
    <cellStyle name="Normal 8 3 2 3 2 3 2 3" xfId="29261" xr:uid="{00000000-0005-0000-0000-00004D720000}"/>
    <cellStyle name="Normal 8 3 2 3 2 3 3" xfId="9143" xr:uid="{00000000-0005-0000-0000-0000B7230000}"/>
    <cellStyle name="Normal 8 3 2 3 2 3 3 3" xfId="24244" xr:uid="{00000000-0005-0000-0000-0000B45E0000}"/>
    <cellStyle name="Normal 8 3 2 3 2 3 5" xfId="19231" xr:uid="{00000000-0005-0000-0000-00001F4B0000}"/>
    <cellStyle name="Normal 8 3 2 3 2 4" xfId="5782" xr:uid="{00000000-0005-0000-0000-000096160000}"/>
    <cellStyle name="Normal 8 3 2 3 2 4 2" xfId="15834" xr:uid="{00000000-0005-0000-0000-0000DA3D0000}"/>
    <cellStyle name="Normal 8 3 2 3 2 4 2 3" xfId="30932" xr:uid="{00000000-0005-0000-0000-0000D4780000}"/>
    <cellStyle name="Normal 8 3 2 3 2 4 3" xfId="10814" xr:uid="{00000000-0005-0000-0000-00003E2A0000}"/>
    <cellStyle name="Normal 8 3 2 3 2 4 3 3" xfId="25915" xr:uid="{00000000-0005-0000-0000-00003B650000}"/>
    <cellStyle name="Normal 8 3 2 3 2 4 5" xfId="20902" xr:uid="{00000000-0005-0000-0000-0000A6510000}"/>
    <cellStyle name="Normal 8 3 2 3 2 5" xfId="12492" xr:uid="{00000000-0005-0000-0000-0000CC300000}"/>
    <cellStyle name="Normal 8 3 2 3 2 5 3" xfId="27590" xr:uid="{00000000-0005-0000-0000-0000C66B0000}"/>
    <cellStyle name="Normal 8 3 2 3 2 6" xfId="7471" xr:uid="{00000000-0005-0000-0000-00002F1D0000}"/>
    <cellStyle name="Normal 8 3 2 3 2 6 3" xfId="22573" xr:uid="{00000000-0005-0000-0000-00002D580000}"/>
    <cellStyle name="Normal 8 3 2 3 2 8" xfId="17560" xr:uid="{00000000-0005-0000-0000-000098440000}"/>
    <cellStyle name="Normal 8 3 2 3 3" xfId="2818" xr:uid="{00000000-0005-0000-0000-0000020B0000}"/>
    <cellStyle name="Normal 8 3 2 3 3 2" xfId="4508" xr:uid="{00000000-0005-0000-0000-00009C110000}"/>
    <cellStyle name="Normal 8 3 2 3 3 2 2" xfId="14581" xr:uid="{00000000-0005-0000-0000-0000F5380000}"/>
    <cellStyle name="Normal 8 3 2 3 3 2 2 3" xfId="29679" xr:uid="{00000000-0005-0000-0000-0000EF730000}"/>
    <cellStyle name="Normal 8 3 2 3 3 2 3" xfId="9561" xr:uid="{00000000-0005-0000-0000-000059250000}"/>
    <cellStyle name="Normal 8 3 2 3 3 2 3 3" xfId="24662" xr:uid="{00000000-0005-0000-0000-000056600000}"/>
    <cellStyle name="Normal 8 3 2 3 3 2 5" xfId="19649" xr:uid="{00000000-0005-0000-0000-0000C14C0000}"/>
    <cellStyle name="Normal 8 3 2 3 3 3" xfId="6200" xr:uid="{00000000-0005-0000-0000-000038180000}"/>
    <cellStyle name="Normal 8 3 2 3 3 3 2" xfId="16252" xr:uid="{00000000-0005-0000-0000-00007C3F0000}"/>
    <cellStyle name="Normal 8 3 2 3 3 3 3" xfId="11232" xr:uid="{00000000-0005-0000-0000-0000E02B0000}"/>
    <cellStyle name="Normal 8 3 2 3 3 3 3 3" xfId="26333" xr:uid="{00000000-0005-0000-0000-0000DD660000}"/>
    <cellStyle name="Normal 8 3 2 3 3 3 5" xfId="21320" xr:uid="{00000000-0005-0000-0000-000048530000}"/>
    <cellStyle name="Normal 8 3 2 3 3 4" xfId="12910" xr:uid="{00000000-0005-0000-0000-00006E320000}"/>
    <cellStyle name="Normal 8 3 2 3 3 4 3" xfId="28008" xr:uid="{00000000-0005-0000-0000-0000686D0000}"/>
    <cellStyle name="Normal 8 3 2 3 3 5" xfId="7889" xr:uid="{00000000-0005-0000-0000-0000D11E0000}"/>
    <cellStyle name="Normal 8 3 2 3 3 5 3" xfId="22991" xr:uid="{00000000-0005-0000-0000-0000CF590000}"/>
    <cellStyle name="Normal 8 3 2 3 3 7" xfId="17978" xr:uid="{00000000-0005-0000-0000-00003A460000}"/>
    <cellStyle name="Normal 8 3 2 3 4" xfId="3671" xr:uid="{00000000-0005-0000-0000-0000570E0000}"/>
    <cellStyle name="Normal 8 3 2 3 4 2" xfId="13745" xr:uid="{00000000-0005-0000-0000-0000B1350000}"/>
    <cellStyle name="Normal 8 3 2 3 4 2 3" xfId="28843" xr:uid="{00000000-0005-0000-0000-0000AB700000}"/>
    <cellStyle name="Normal 8 3 2 3 4 3" xfId="8725" xr:uid="{00000000-0005-0000-0000-000015220000}"/>
    <cellStyle name="Normal 8 3 2 3 4 3 3" xfId="23826" xr:uid="{00000000-0005-0000-0000-0000125D0000}"/>
    <cellStyle name="Normal 8 3 2 3 4 5" xfId="18813" xr:uid="{00000000-0005-0000-0000-00007D490000}"/>
    <cellStyle name="Normal 8 3 2 3 5" xfId="5364" xr:uid="{00000000-0005-0000-0000-0000F4140000}"/>
    <cellStyle name="Normal 8 3 2 3 5 2" xfId="15416" xr:uid="{00000000-0005-0000-0000-0000383C0000}"/>
    <cellStyle name="Normal 8 3 2 3 5 2 3" xfId="30514" xr:uid="{00000000-0005-0000-0000-000032770000}"/>
    <cellStyle name="Normal 8 3 2 3 5 3" xfId="10396" xr:uid="{00000000-0005-0000-0000-00009C280000}"/>
    <cellStyle name="Normal 8 3 2 3 5 3 3" xfId="25497" xr:uid="{00000000-0005-0000-0000-000099630000}"/>
    <cellStyle name="Normal 8 3 2 3 5 5" xfId="20484" xr:uid="{00000000-0005-0000-0000-000004500000}"/>
    <cellStyle name="Normal 8 3 2 3 6" xfId="12074" xr:uid="{00000000-0005-0000-0000-00002A2F0000}"/>
    <cellStyle name="Normal 8 3 2 3 6 3" xfId="27172" xr:uid="{00000000-0005-0000-0000-0000246A0000}"/>
    <cellStyle name="Normal 8 3 2 3 7" xfId="7053" xr:uid="{00000000-0005-0000-0000-00008D1B0000}"/>
    <cellStyle name="Normal 8 3 2 3 7 3" xfId="22155" xr:uid="{00000000-0005-0000-0000-00008B560000}"/>
    <cellStyle name="Normal 8 3 2 3 9" xfId="17142" xr:uid="{00000000-0005-0000-0000-0000F6420000}"/>
    <cellStyle name="Normal 8 3 2 4" xfId="2189" xr:uid="{00000000-0005-0000-0000-00008D080000}"/>
    <cellStyle name="Normal 8 3 2 4 2" xfId="3028" xr:uid="{00000000-0005-0000-0000-0000D40B0000}"/>
    <cellStyle name="Normal 8 3 2 4 2 2" xfId="4718" xr:uid="{00000000-0005-0000-0000-00006E120000}"/>
    <cellStyle name="Normal 8 3 2 4 2 2 2" xfId="14791" xr:uid="{00000000-0005-0000-0000-0000C7390000}"/>
    <cellStyle name="Normal 8 3 2 4 2 2 2 3" xfId="29889" xr:uid="{00000000-0005-0000-0000-0000C1740000}"/>
    <cellStyle name="Normal 8 3 2 4 2 2 3" xfId="9771" xr:uid="{00000000-0005-0000-0000-00002B260000}"/>
    <cellStyle name="Normal 8 3 2 4 2 2 3 3" xfId="24872" xr:uid="{00000000-0005-0000-0000-000028610000}"/>
    <cellStyle name="Normal 8 3 2 4 2 2 5" xfId="19859" xr:uid="{00000000-0005-0000-0000-0000934D0000}"/>
    <cellStyle name="Normal 8 3 2 4 2 3" xfId="6410" xr:uid="{00000000-0005-0000-0000-00000A190000}"/>
    <cellStyle name="Normal 8 3 2 4 2 3 2" xfId="16462" xr:uid="{00000000-0005-0000-0000-00004E400000}"/>
    <cellStyle name="Normal 8 3 2 4 2 3 3" xfId="11442" xr:uid="{00000000-0005-0000-0000-0000B22C0000}"/>
    <cellStyle name="Normal 8 3 2 4 2 3 3 3" xfId="26543" xr:uid="{00000000-0005-0000-0000-0000AF670000}"/>
    <cellStyle name="Normal 8 3 2 4 2 3 5" xfId="21530" xr:uid="{00000000-0005-0000-0000-00001A540000}"/>
    <cellStyle name="Normal 8 3 2 4 2 4" xfId="13120" xr:uid="{00000000-0005-0000-0000-000040330000}"/>
    <cellStyle name="Normal 8 3 2 4 2 4 3" xfId="28218" xr:uid="{00000000-0005-0000-0000-00003A6E0000}"/>
    <cellStyle name="Normal 8 3 2 4 2 5" xfId="8099" xr:uid="{00000000-0005-0000-0000-0000A31F0000}"/>
    <cellStyle name="Normal 8 3 2 4 2 5 3" xfId="23201" xr:uid="{00000000-0005-0000-0000-0000A15A0000}"/>
    <cellStyle name="Normal 8 3 2 4 2 7" xfId="18188" xr:uid="{00000000-0005-0000-0000-00000C470000}"/>
    <cellStyle name="Normal 8 3 2 4 3" xfId="3881" xr:uid="{00000000-0005-0000-0000-0000290F0000}"/>
    <cellStyle name="Normal 8 3 2 4 3 2" xfId="13955" xr:uid="{00000000-0005-0000-0000-000083360000}"/>
    <cellStyle name="Normal 8 3 2 4 3 2 3" xfId="29053" xr:uid="{00000000-0005-0000-0000-00007D710000}"/>
    <cellStyle name="Normal 8 3 2 4 3 3" xfId="8935" xr:uid="{00000000-0005-0000-0000-0000E7220000}"/>
    <cellStyle name="Normal 8 3 2 4 3 3 3" xfId="24036" xr:uid="{00000000-0005-0000-0000-0000E45D0000}"/>
    <cellStyle name="Normal 8 3 2 4 3 5" xfId="19023" xr:uid="{00000000-0005-0000-0000-00004F4A0000}"/>
    <cellStyle name="Normal 8 3 2 4 4" xfId="5574" xr:uid="{00000000-0005-0000-0000-0000C6150000}"/>
    <cellStyle name="Normal 8 3 2 4 4 2" xfId="15626" xr:uid="{00000000-0005-0000-0000-00000A3D0000}"/>
    <cellStyle name="Normal 8 3 2 4 4 2 3" xfId="30724" xr:uid="{00000000-0005-0000-0000-000004780000}"/>
    <cellStyle name="Normal 8 3 2 4 4 3" xfId="10606" xr:uid="{00000000-0005-0000-0000-00006E290000}"/>
    <cellStyle name="Normal 8 3 2 4 4 3 3" xfId="25707" xr:uid="{00000000-0005-0000-0000-00006B640000}"/>
    <cellStyle name="Normal 8 3 2 4 4 5" xfId="20694" xr:uid="{00000000-0005-0000-0000-0000D6500000}"/>
    <cellStyle name="Normal 8 3 2 4 5" xfId="12284" xr:uid="{00000000-0005-0000-0000-0000FC2F0000}"/>
    <cellStyle name="Normal 8 3 2 4 5 3" xfId="27382" xr:uid="{00000000-0005-0000-0000-0000F66A0000}"/>
    <cellStyle name="Normal 8 3 2 4 6" xfId="7263" xr:uid="{00000000-0005-0000-0000-00005F1C0000}"/>
    <cellStyle name="Normal 8 3 2 4 6 3" xfId="22365" xr:uid="{00000000-0005-0000-0000-00005D570000}"/>
    <cellStyle name="Normal 8 3 2 4 8" xfId="17352" xr:uid="{00000000-0005-0000-0000-0000C8430000}"/>
    <cellStyle name="Normal 8 3 2 5" xfId="2610" xr:uid="{00000000-0005-0000-0000-0000320A0000}"/>
    <cellStyle name="Normal 8 3 2 5 2" xfId="4300" xr:uid="{00000000-0005-0000-0000-0000CC100000}"/>
    <cellStyle name="Normal 8 3 2 5 2 2" xfId="14373" xr:uid="{00000000-0005-0000-0000-000025380000}"/>
    <cellStyle name="Normal 8 3 2 5 2 2 3" xfId="29471" xr:uid="{00000000-0005-0000-0000-00001F730000}"/>
    <cellStyle name="Normal 8 3 2 5 2 3" xfId="9353" xr:uid="{00000000-0005-0000-0000-000089240000}"/>
    <cellStyle name="Normal 8 3 2 5 2 3 3" xfId="24454" xr:uid="{00000000-0005-0000-0000-0000865F0000}"/>
    <cellStyle name="Normal 8 3 2 5 2 5" xfId="19441" xr:uid="{00000000-0005-0000-0000-0000F14B0000}"/>
    <cellStyle name="Normal 8 3 2 5 3" xfId="5992" xr:uid="{00000000-0005-0000-0000-000068170000}"/>
    <cellStyle name="Normal 8 3 2 5 3 2" xfId="16044" xr:uid="{00000000-0005-0000-0000-0000AC3E0000}"/>
    <cellStyle name="Normal 8 3 2 5 3 3" xfId="11024" xr:uid="{00000000-0005-0000-0000-0000102B0000}"/>
    <cellStyle name="Normal 8 3 2 5 3 3 3" xfId="26125" xr:uid="{00000000-0005-0000-0000-00000D660000}"/>
    <cellStyle name="Normal 8 3 2 5 3 5" xfId="21112" xr:uid="{00000000-0005-0000-0000-000078520000}"/>
    <cellStyle name="Normal 8 3 2 5 4" xfId="12702" xr:uid="{00000000-0005-0000-0000-00009E310000}"/>
    <cellStyle name="Normal 8 3 2 5 4 3" xfId="27800" xr:uid="{00000000-0005-0000-0000-0000986C0000}"/>
    <cellStyle name="Normal 8 3 2 5 5" xfId="7681" xr:uid="{00000000-0005-0000-0000-0000011E0000}"/>
    <cellStyle name="Normal 8 3 2 5 5 3" xfId="22783" xr:uid="{00000000-0005-0000-0000-0000FF580000}"/>
    <cellStyle name="Normal 8 3 2 5 7" xfId="17770" xr:uid="{00000000-0005-0000-0000-00006A450000}"/>
    <cellStyle name="Normal 8 3 2 6" xfId="3463" xr:uid="{00000000-0005-0000-0000-0000870D0000}"/>
    <cellStyle name="Normal 8 3 2 6 2" xfId="13537" xr:uid="{00000000-0005-0000-0000-0000E1340000}"/>
    <cellStyle name="Normal 8 3 2 6 2 3" xfId="28635" xr:uid="{00000000-0005-0000-0000-0000DB6F0000}"/>
    <cellStyle name="Normal 8 3 2 6 3" xfId="8517" xr:uid="{00000000-0005-0000-0000-000045210000}"/>
    <cellStyle name="Normal 8 3 2 6 3 3" xfId="23618" xr:uid="{00000000-0005-0000-0000-0000425C0000}"/>
    <cellStyle name="Normal 8 3 2 6 5" xfId="18605" xr:uid="{00000000-0005-0000-0000-0000AD480000}"/>
    <cellStyle name="Normal 8 3 2 7" xfId="5156" xr:uid="{00000000-0005-0000-0000-000024140000}"/>
    <cellStyle name="Normal 8 3 2 7 2" xfId="15208" xr:uid="{00000000-0005-0000-0000-0000683B0000}"/>
    <cellStyle name="Normal 8 3 2 7 2 3" xfId="30306" xr:uid="{00000000-0005-0000-0000-000062760000}"/>
    <cellStyle name="Normal 8 3 2 7 3" xfId="10188" xr:uid="{00000000-0005-0000-0000-0000CC270000}"/>
    <cellStyle name="Normal 8 3 2 7 3 3" xfId="25289" xr:uid="{00000000-0005-0000-0000-0000C9620000}"/>
    <cellStyle name="Normal 8 3 2 7 5" xfId="20276" xr:uid="{00000000-0005-0000-0000-0000344F0000}"/>
    <cellStyle name="Normal 8 3 2 8" xfId="11866" xr:uid="{00000000-0005-0000-0000-00005A2E0000}"/>
    <cellStyle name="Normal 8 3 2 8 3" xfId="26964" xr:uid="{00000000-0005-0000-0000-000054690000}"/>
    <cellStyle name="Normal 8 3 2 9" xfId="6845" xr:uid="{00000000-0005-0000-0000-0000BD1A0000}"/>
    <cellStyle name="Normal 8 3 2 9 3" xfId="21947" xr:uid="{00000000-0005-0000-0000-0000BB550000}"/>
    <cellStyle name="Normal 8 3 3" xfId="1809" xr:uid="{00000000-0005-0000-0000-000011070000}"/>
    <cellStyle name="Normal 8 3 3 10" xfId="16986" xr:uid="{00000000-0005-0000-0000-00005A420000}"/>
    <cellStyle name="Normal 8 3 3 2" xfId="2028" xr:uid="{00000000-0005-0000-0000-0000EC070000}"/>
    <cellStyle name="Normal 8 3 3 2 2" xfId="2449" xr:uid="{00000000-0005-0000-0000-000091090000}"/>
    <cellStyle name="Normal 8 3 3 2 2 2" xfId="3288" xr:uid="{00000000-0005-0000-0000-0000D80C0000}"/>
    <cellStyle name="Normal 8 3 3 2 2 2 2" xfId="4978" xr:uid="{00000000-0005-0000-0000-000072130000}"/>
    <cellStyle name="Normal 8 3 3 2 2 2 2 2" xfId="15051" xr:uid="{00000000-0005-0000-0000-0000CB3A0000}"/>
    <cellStyle name="Normal 8 3 3 2 2 2 2 2 3" xfId="30149" xr:uid="{00000000-0005-0000-0000-0000C5750000}"/>
    <cellStyle name="Normal 8 3 3 2 2 2 2 3" xfId="10031" xr:uid="{00000000-0005-0000-0000-00002F270000}"/>
    <cellStyle name="Normal 8 3 3 2 2 2 2 3 3" xfId="25132" xr:uid="{00000000-0005-0000-0000-00002C620000}"/>
    <cellStyle name="Normal 8 3 3 2 2 2 2 5" xfId="20119" xr:uid="{00000000-0005-0000-0000-0000974E0000}"/>
    <cellStyle name="Normal 8 3 3 2 2 2 3" xfId="6670" xr:uid="{00000000-0005-0000-0000-00000E1A0000}"/>
    <cellStyle name="Normal 8 3 3 2 2 2 3 2" xfId="16722" xr:uid="{00000000-0005-0000-0000-000052410000}"/>
    <cellStyle name="Normal 8 3 3 2 2 2 3 3" xfId="11702" xr:uid="{00000000-0005-0000-0000-0000B62D0000}"/>
    <cellStyle name="Normal 8 3 3 2 2 2 3 3 3" xfId="26803" xr:uid="{00000000-0005-0000-0000-0000B3680000}"/>
    <cellStyle name="Normal 8 3 3 2 2 2 3 5" xfId="21790" xr:uid="{00000000-0005-0000-0000-00001E550000}"/>
    <cellStyle name="Normal 8 3 3 2 2 2 4" xfId="13380" xr:uid="{00000000-0005-0000-0000-000044340000}"/>
    <cellStyle name="Normal 8 3 3 2 2 2 4 3" xfId="28478" xr:uid="{00000000-0005-0000-0000-00003E6F0000}"/>
    <cellStyle name="Normal 8 3 3 2 2 2 5" xfId="8359" xr:uid="{00000000-0005-0000-0000-0000A7200000}"/>
    <cellStyle name="Normal 8 3 3 2 2 2 5 3" xfId="23461" xr:uid="{00000000-0005-0000-0000-0000A55B0000}"/>
    <cellStyle name="Normal 8 3 3 2 2 2 7" xfId="18448" xr:uid="{00000000-0005-0000-0000-000010480000}"/>
    <cellStyle name="Normal 8 3 3 2 2 3" xfId="4141" xr:uid="{00000000-0005-0000-0000-00002D100000}"/>
    <cellStyle name="Normal 8 3 3 2 2 3 2" xfId="14215" xr:uid="{00000000-0005-0000-0000-000087370000}"/>
    <cellStyle name="Normal 8 3 3 2 2 3 2 3" xfId="29313" xr:uid="{00000000-0005-0000-0000-000081720000}"/>
    <cellStyle name="Normal 8 3 3 2 2 3 3" xfId="9195" xr:uid="{00000000-0005-0000-0000-0000EB230000}"/>
    <cellStyle name="Normal 8 3 3 2 2 3 3 3" xfId="24296" xr:uid="{00000000-0005-0000-0000-0000E85E0000}"/>
    <cellStyle name="Normal 8 3 3 2 2 3 5" xfId="19283" xr:uid="{00000000-0005-0000-0000-0000534B0000}"/>
    <cellStyle name="Normal 8 3 3 2 2 4" xfId="5834" xr:uid="{00000000-0005-0000-0000-0000CA160000}"/>
    <cellStyle name="Normal 8 3 3 2 2 4 2" xfId="15886" xr:uid="{00000000-0005-0000-0000-00000E3E0000}"/>
    <cellStyle name="Normal 8 3 3 2 2 4 3" xfId="10866" xr:uid="{00000000-0005-0000-0000-0000722A0000}"/>
    <cellStyle name="Normal 8 3 3 2 2 4 3 3" xfId="25967" xr:uid="{00000000-0005-0000-0000-00006F650000}"/>
    <cellStyle name="Normal 8 3 3 2 2 4 5" xfId="20954" xr:uid="{00000000-0005-0000-0000-0000DA510000}"/>
    <cellStyle name="Normal 8 3 3 2 2 5" xfId="12544" xr:uid="{00000000-0005-0000-0000-000000310000}"/>
    <cellStyle name="Normal 8 3 3 2 2 5 3" xfId="27642" xr:uid="{00000000-0005-0000-0000-0000FA6B0000}"/>
    <cellStyle name="Normal 8 3 3 2 2 6" xfId="7523" xr:uid="{00000000-0005-0000-0000-0000631D0000}"/>
    <cellStyle name="Normal 8 3 3 2 2 6 3" xfId="22625" xr:uid="{00000000-0005-0000-0000-000061580000}"/>
    <cellStyle name="Normal 8 3 3 2 2 8" xfId="17612" xr:uid="{00000000-0005-0000-0000-0000CC440000}"/>
    <cellStyle name="Normal 8 3 3 2 3" xfId="2870" xr:uid="{00000000-0005-0000-0000-0000360B0000}"/>
    <cellStyle name="Normal 8 3 3 2 3 2" xfId="4560" xr:uid="{00000000-0005-0000-0000-0000D0110000}"/>
    <cellStyle name="Normal 8 3 3 2 3 2 2" xfId="14633" xr:uid="{00000000-0005-0000-0000-000029390000}"/>
    <cellStyle name="Normal 8 3 3 2 3 2 2 3" xfId="29731" xr:uid="{00000000-0005-0000-0000-000023740000}"/>
    <cellStyle name="Normal 8 3 3 2 3 2 3" xfId="9613" xr:uid="{00000000-0005-0000-0000-00008D250000}"/>
    <cellStyle name="Normal 8 3 3 2 3 2 3 3" xfId="24714" xr:uid="{00000000-0005-0000-0000-00008A600000}"/>
    <cellStyle name="Normal 8 3 3 2 3 2 5" xfId="19701" xr:uid="{00000000-0005-0000-0000-0000F54C0000}"/>
    <cellStyle name="Normal 8 3 3 2 3 3" xfId="6252" xr:uid="{00000000-0005-0000-0000-00006C180000}"/>
    <cellStyle name="Normal 8 3 3 2 3 3 2" xfId="16304" xr:uid="{00000000-0005-0000-0000-0000B03F0000}"/>
    <cellStyle name="Normal 8 3 3 2 3 3 3" xfId="11284" xr:uid="{00000000-0005-0000-0000-0000142C0000}"/>
    <cellStyle name="Normal 8 3 3 2 3 3 3 3" xfId="26385" xr:uid="{00000000-0005-0000-0000-000011670000}"/>
    <cellStyle name="Normal 8 3 3 2 3 3 5" xfId="21372" xr:uid="{00000000-0005-0000-0000-00007C530000}"/>
    <cellStyle name="Normal 8 3 3 2 3 4" xfId="12962" xr:uid="{00000000-0005-0000-0000-0000A2320000}"/>
    <cellStyle name="Normal 8 3 3 2 3 4 3" xfId="28060" xr:uid="{00000000-0005-0000-0000-00009C6D0000}"/>
    <cellStyle name="Normal 8 3 3 2 3 5" xfId="7941" xr:uid="{00000000-0005-0000-0000-0000051F0000}"/>
    <cellStyle name="Normal 8 3 3 2 3 5 3" xfId="23043" xr:uid="{00000000-0005-0000-0000-0000035A0000}"/>
    <cellStyle name="Normal 8 3 3 2 3 7" xfId="18030" xr:uid="{00000000-0005-0000-0000-00006E460000}"/>
    <cellStyle name="Normal 8 3 3 2 4" xfId="3723" xr:uid="{00000000-0005-0000-0000-00008B0E0000}"/>
    <cellStyle name="Normal 8 3 3 2 4 2" xfId="13797" xr:uid="{00000000-0005-0000-0000-0000E5350000}"/>
    <cellStyle name="Normal 8 3 3 2 4 2 3" xfId="28895" xr:uid="{00000000-0005-0000-0000-0000DF700000}"/>
    <cellStyle name="Normal 8 3 3 2 4 3" xfId="8777" xr:uid="{00000000-0005-0000-0000-000049220000}"/>
    <cellStyle name="Normal 8 3 3 2 4 3 3" xfId="23878" xr:uid="{00000000-0005-0000-0000-0000465D0000}"/>
    <cellStyle name="Normal 8 3 3 2 4 5" xfId="18865" xr:uid="{00000000-0005-0000-0000-0000B1490000}"/>
    <cellStyle name="Normal 8 3 3 2 5" xfId="5416" xr:uid="{00000000-0005-0000-0000-000028150000}"/>
    <cellStyle name="Normal 8 3 3 2 5 2" xfId="15468" xr:uid="{00000000-0005-0000-0000-00006C3C0000}"/>
    <cellStyle name="Normal 8 3 3 2 5 2 3" xfId="30566" xr:uid="{00000000-0005-0000-0000-000066770000}"/>
    <cellStyle name="Normal 8 3 3 2 5 3" xfId="10448" xr:uid="{00000000-0005-0000-0000-0000D0280000}"/>
    <cellStyle name="Normal 8 3 3 2 5 3 3" xfId="25549" xr:uid="{00000000-0005-0000-0000-0000CD630000}"/>
    <cellStyle name="Normal 8 3 3 2 5 5" xfId="20536" xr:uid="{00000000-0005-0000-0000-000038500000}"/>
    <cellStyle name="Normal 8 3 3 2 6" xfId="12126" xr:uid="{00000000-0005-0000-0000-00005E2F0000}"/>
    <cellStyle name="Normal 8 3 3 2 6 3" xfId="27224" xr:uid="{00000000-0005-0000-0000-0000586A0000}"/>
    <cellStyle name="Normal 8 3 3 2 7" xfId="7105" xr:uid="{00000000-0005-0000-0000-0000C11B0000}"/>
    <cellStyle name="Normal 8 3 3 2 7 3" xfId="22207" xr:uid="{00000000-0005-0000-0000-0000BF560000}"/>
    <cellStyle name="Normal 8 3 3 2 9" xfId="17194" xr:uid="{00000000-0005-0000-0000-00002A430000}"/>
    <cellStyle name="Normal 8 3 3 3" xfId="2241" xr:uid="{00000000-0005-0000-0000-0000C1080000}"/>
    <cellStyle name="Normal 8 3 3 3 2" xfId="3080" xr:uid="{00000000-0005-0000-0000-0000080C0000}"/>
    <cellStyle name="Normal 8 3 3 3 2 2" xfId="4770" xr:uid="{00000000-0005-0000-0000-0000A2120000}"/>
    <cellStyle name="Normal 8 3 3 3 2 2 2" xfId="14843" xr:uid="{00000000-0005-0000-0000-0000FB390000}"/>
    <cellStyle name="Normal 8 3 3 3 2 2 2 3" xfId="29941" xr:uid="{00000000-0005-0000-0000-0000F5740000}"/>
    <cellStyle name="Normal 8 3 3 3 2 2 3" xfId="9823" xr:uid="{00000000-0005-0000-0000-00005F260000}"/>
    <cellStyle name="Normal 8 3 3 3 2 2 3 3" xfId="24924" xr:uid="{00000000-0005-0000-0000-00005C610000}"/>
    <cellStyle name="Normal 8 3 3 3 2 2 5" xfId="19911" xr:uid="{00000000-0005-0000-0000-0000C74D0000}"/>
    <cellStyle name="Normal 8 3 3 3 2 3" xfId="6462" xr:uid="{00000000-0005-0000-0000-00003E190000}"/>
    <cellStyle name="Normal 8 3 3 3 2 3 2" xfId="16514" xr:uid="{00000000-0005-0000-0000-000082400000}"/>
    <cellStyle name="Normal 8 3 3 3 2 3 3" xfId="11494" xr:uid="{00000000-0005-0000-0000-0000E62C0000}"/>
    <cellStyle name="Normal 8 3 3 3 2 3 3 3" xfId="26595" xr:uid="{00000000-0005-0000-0000-0000E3670000}"/>
    <cellStyle name="Normal 8 3 3 3 2 3 5" xfId="21582" xr:uid="{00000000-0005-0000-0000-00004E540000}"/>
    <cellStyle name="Normal 8 3 3 3 2 4" xfId="13172" xr:uid="{00000000-0005-0000-0000-000074330000}"/>
    <cellStyle name="Normal 8 3 3 3 2 4 3" xfId="28270" xr:uid="{00000000-0005-0000-0000-00006E6E0000}"/>
    <cellStyle name="Normal 8 3 3 3 2 5" xfId="8151" xr:uid="{00000000-0005-0000-0000-0000D71F0000}"/>
    <cellStyle name="Normal 8 3 3 3 2 5 3" xfId="23253" xr:uid="{00000000-0005-0000-0000-0000D55A0000}"/>
    <cellStyle name="Normal 8 3 3 3 2 7" xfId="18240" xr:uid="{00000000-0005-0000-0000-000040470000}"/>
    <cellStyle name="Normal 8 3 3 3 3" xfId="3933" xr:uid="{00000000-0005-0000-0000-00005D0F0000}"/>
    <cellStyle name="Normal 8 3 3 3 3 2" xfId="14007" xr:uid="{00000000-0005-0000-0000-0000B7360000}"/>
    <cellStyle name="Normal 8 3 3 3 3 2 3" xfId="29105" xr:uid="{00000000-0005-0000-0000-0000B1710000}"/>
    <cellStyle name="Normal 8 3 3 3 3 3" xfId="8987" xr:uid="{00000000-0005-0000-0000-00001B230000}"/>
    <cellStyle name="Normal 8 3 3 3 3 3 3" xfId="24088" xr:uid="{00000000-0005-0000-0000-0000185E0000}"/>
    <cellStyle name="Normal 8 3 3 3 3 5" xfId="19075" xr:uid="{00000000-0005-0000-0000-0000834A0000}"/>
    <cellStyle name="Normal 8 3 3 3 4" xfId="5626" xr:uid="{00000000-0005-0000-0000-0000FA150000}"/>
    <cellStyle name="Normal 8 3 3 3 4 2" xfId="15678" xr:uid="{00000000-0005-0000-0000-00003E3D0000}"/>
    <cellStyle name="Normal 8 3 3 3 4 2 3" xfId="30776" xr:uid="{00000000-0005-0000-0000-000038780000}"/>
    <cellStyle name="Normal 8 3 3 3 4 3" xfId="10658" xr:uid="{00000000-0005-0000-0000-0000A2290000}"/>
    <cellStyle name="Normal 8 3 3 3 4 3 3" xfId="25759" xr:uid="{00000000-0005-0000-0000-00009F640000}"/>
    <cellStyle name="Normal 8 3 3 3 4 5" xfId="20746" xr:uid="{00000000-0005-0000-0000-00000A510000}"/>
    <cellStyle name="Normal 8 3 3 3 5" xfId="12336" xr:uid="{00000000-0005-0000-0000-000030300000}"/>
    <cellStyle name="Normal 8 3 3 3 5 3" xfId="27434" xr:uid="{00000000-0005-0000-0000-00002A6B0000}"/>
    <cellStyle name="Normal 8 3 3 3 6" xfId="7315" xr:uid="{00000000-0005-0000-0000-0000931C0000}"/>
    <cellStyle name="Normal 8 3 3 3 6 3" xfId="22417" xr:uid="{00000000-0005-0000-0000-000091570000}"/>
    <cellStyle name="Normal 8 3 3 3 8" xfId="17404" xr:uid="{00000000-0005-0000-0000-0000FC430000}"/>
    <cellStyle name="Normal 8 3 3 4" xfId="2662" xr:uid="{00000000-0005-0000-0000-0000660A0000}"/>
    <cellStyle name="Normal 8 3 3 4 2" xfId="4352" xr:uid="{00000000-0005-0000-0000-000000110000}"/>
    <cellStyle name="Normal 8 3 3 4 2 2" xfId="14425" xr:uid="{00000000-0005-0000-0000-000059380000}"/>
    <cellStyle name="Normal 8 3 3 4 2 2 3" xfId="29523" xr:uid="{00000000-0005-0000-0000-000053730000}"/>
    <cellStyle name="Normal 8 3 3 4 2 3" xfId="9405" xr:uid="{00000000-0005-0000-0000-0000BD240000}"/>
    <cellStyle name="Normal 8 3 3 4 2 3 3" xfId="24506" xr:uid="{00000000-0005-0000-0000-0000BA5F0000}"/>
    <cellStyle name="Normal 8 3 3 4 2 5" xfId="19493" xr:uid="{00000000-0005-0000-0000-0000254C0000}"/>
    <cellStyle name="Normal 8 3 3 4 3" xfId="6044" xr:uid="{00000000-0005-0000-0000-00009C170000}"/>
    <cellStyle name="Normal 8 3 3 4 3 2" xfId="16096" xr:uid="{00000000-0005-0000-0000-0000E03E0000}"/>
    <cellStyle name="Normal 8 3 3 4 3 3" xfId="11076" xr:uid="{00000000-0005-0000-0000-0000442B0000}"/>
    <cellStyle name="Normal 8 3 3 4 3 3 3" xfId="26177" xr:uid="{00000000-0005-0000-0000-000041660000}"/>
    <cellStyle name="Normal 8 3 3 4 3 5" xfId="21164" xr:uid="{00000000-0005-0000-0000-0000AC520000}"/>
    <cellStyle name="Normal 8 3 3 4 4" xfId="12754" xr:uid="{00000000-0005-0000-0000-0000D2310000}"/>
    <cellStyle name="Normal 8 3 3 4 4 3" xfId="27852" xr:uid="{00000000-0005-0000-0000-0000CC6C0000}"/>
    <cellStyle name="Normal 8 3 3 4 5" xfId="7733" xr:uid="{00000000-0005-0000-0000-0000351E0000}"/>
    <cellStyle name="Normal 8 3 3 4 5 3" xfId="22835" xr:uid="{00000000-0005-0000-0000-000033590000}"/>
    <cellStyle name="Normal 8 3 3 4 7" xfId="17822" xr:uid="{00000000-0005-0000-0000-00009E450000}"/>
    <cellStyle name="Normal 8 3 3 5" xfId="3515" xr:uid="{00000000-0005-0000-0000-0000BB0D0000}"/>
    <cellStyle name="Normal 8 3 3 5 2" xfId="13589" xr:uid="{00000000-0005-0000-0000-000015350000}"/>
    <cellStyle name="Normal 8 3 3 5 2 3" xfId="28687" xr:uid="{00000000-0005-0000-0000-00000F700000}"/>
    <cellStyle name="Normal 8 3 3 5 3" xfId="8569" xr:uid="{00000000-0005-0000-0000-000079210000}"/>
    <cellStyle name="Normal 8 3 3 5 3 3" xfId="23670" xr:uid="{00000000-0005-0000-0000-0000765C0000}"/>
    <cellStyle name="Normal 8 3 3 5 5" xfId="18657" xr:uid="{00000000-0005-0000-0000-0000E1480000}"/>
    <cellStyle name="Normal 8 3 3 6" xfId="5208" xr:uid="{00000000-0005-0000-0000-000058140000}"/>
    <cellStyle name="Normal 8 3 3 6 2" xfId="15260" xr:uid="{00000000-0005-0000-0000-00009C3B0000}"/>
    <cellStyle name="Normal 8 3 3 6 2 3" xfId="30358" xr:uid="{00000000-0005-0000-0000-000096760000}"/>
    <cellStyle name="Normal 8 3 3 6 3" xfId="10240" xr:uid="{00000000-0005-0000-0000-000000280000}"/>
    <cellStyle name="Normal 8 3 3 6 3 3" xfId="25341" xr:uid="{00000000-0005-0000-0000-0000FD620000}"/>
    <cellStyle name="Normal 8 3 3 6 5" xfId="20328" xr:uid="{00000000-0005-0000-0000-0000684F0000}"/>
    <cellStyle name="Normal 8 3 3 7" xfId="11918" xr:uid="{00000000-0005-0000-0000-00008E2E0000}"/>
    <cellStyle name="Normal 8 3 3 7 3" xfId="27016" xr:uid="{00000000-0005-0000-0000-000088690000}"/>
    <cellStyle name="Normal 8 3 3 8" xfId="6897" xr:uid="{00000000-0005-0000-0000-0000F11A0000}"/>
    <cellStyle name="Normal 8 3 3 8 3" xfId="21999" xr:uid="{00000000-0005-0000-0000-0000EF550000}"/>
    <cellStyle name="Normal 8 3 4" xfId="1922" xr:uid="{00000000-0005-0000-0000-000082070000}"/>
    <cellStyle name="Normal 8 3 4 2" xfId="2345" xr:uid="{00000000-0005-0000-0000-000029090000}"/>
    <cellStyle name="Normal 8 3 4 2 2" xfId="3184" xr:uid="{00000000-0005-0000-0000-0000700C0000}"/>
    <cellStyle name="Normal 8 3 4 2 2 2" xfId="4874" xr:uid="{00000000-0005-0000-0000-00000A130000}"/>
    <cellStyle name="Normal 8 3 4 2 2 2 2" xfId="14947" xr:uid="{00000000-0005-0000-0000-0000633A0000}"/>
    <cellStyle name="Normal 8 3 4 2 2 2 2 3" xfId="30045" xr:uid="{00000000-0005-0000-0000-00005D750000}"/>
    <cellStyle name="Normal 8 3 4 2 2 2 3" xfId="9927" xr:uid="{00000000-0005-0000-0000-0000C7260000}"/>
    <cellStyle name="Normal 8 3 4 2 2 2 3 3" xfId="25028" xr:uid="{00000000-0005-0000-0000-0000C4610000}"/>
    <cellStyle name="Normal 8 3 4 2 2 2 5" xfId="20015" xr:uid="{00000000-0005-0000-0000-00002F4E0000}"/>
    <cellStyle name="Normal 8 3 4 2 2 3" xfId="6566" xr:uid="{00000000-0005-0000-0000-0000A6190000}"/>
    <cellStyle name="Normal 8 3 4 2 2 3 2" xfId="16618" xr:uid="{00000000-0005-0000-0000-0000EA400000}"/>
    <cellStyle name="Normal 8 3 4 2 2 3 3" xfId="11598" xr:uid="{00000000-0005-0000-0000-00004E2D0000}"/>
    <cellStyle name="Normal 8 3 4 2 2 3 3 3" xfId="26699" xr:uid="{00000000-0005-0000-0000-00004B680000}"/>
    <cellStyle name="Normal 8 3 4 2 2 3 5" xfId="21686" xr:uid="{00000000-0005-0000-0000-0000B6540000}"/>
    <cellStyle name="Normal 8 3 4 2 2 4" xfId="13276" xr:uid="{00000000-0005-0000-0000-0000DC330000}"/>
    <cellStyle name="Normal 8 3 4 2 2 4 3" xfId="28374" xr:uid="{00000000-0005-0000-0000-0000D66E0000}"/>
    <cellStyle name="Normal 8 3 4 2 2 5" xfId="8255" xr:uid="{00000000-0005-0000-0000-00003F200000}"/>
    <cellStyle name="Normal 8 3 4 2 2 5 3" xfId="23357" xr:uid="{00000000-0005-0000-0000-00003D5B0000}"/>
    <cellStyle name="Normal 8 3 4 2 2 7" xfId="18344" xr:uid="{00000000-0005-0000-0000-0000A8470000}"/>
    <cellStyle name="Normal 8 3 4 2 3" xfId="4037" xr:uid="{00000000-0005-0000-0000-0000C50F0000}"/>
    <cellStyle name="Normal 8 3 4 2 3 2" xfId="14111" xr:uid="{00000000-0005-0000-0000-00001F370000}"/>
    <cellStyle name="Normal 8 3 4 2 3 2 3" xfId="29209" xr:uid="{00000000-0005-0000-0000-000019720000}"/>
    <cellStyle name="Normal 8 3 4 2 3 3" xfId="9091" xr:uid="{00000000-0005-0000-0000-000083230000}"/>
    <cellStyle name="Normal 8 3 4 2 3 3 3" xfId="24192" xr:uid="{00000000-0005-0000-0000-0000805E0000}"/>
    <cellStyle name="Normal 8 3 4 2 3 5" xfId="19179" xr:uid="{00000000-0005-0000-0000-0000EB4A0000}"/>
    <cellStyle name="Normal 8 3 4 2 4" xfId="5730" xr:uid="{00000000-0005-0000-0000-000062160000}"/>
    <cellStyle name="Normal 8 3 4 2 4 2" xfId="15782" xr:uid="{00000000-0005-0000-0000-0000A63D0000}"/>
    <cellStyle name="Normal 8 3 4 2 4 2 3" xfId="30880" xr:uid="{00000000-0005-0000-0000-0000A0780000}"/>
    <cellStyle name="Normal 8 3 4 2 4 3" xfId="10762" xr:uid="{00000000-0005-0000-0000-00000A2A0000}"/>
    <cellStyle name="Normal 8 3 4 2 4 3 3" xfId="25863" xr:uid="{00000000-0005-0000-0000-000007650000}"/>
    <cellStyle name="Normal 8 3 4 2 4 5" xfId="20850" xr:uid="{00000000-0005-0000-0000-000072510000}"/>
    <cellStyle name="Normal 8 3 4 2 5" xfId="12440" xr:uid="{00000000-0005-0000-0000-000098300000}"/>
    <cellStyle name="Normal 8 3 4 2 5 3" xfId="27538" xr:uid="{00000000-0005-0000-0000-0000926B0000}"/>
    <cellStyle name="Normal 8 3 4 2 6" xfId="7419" xr:uid="{00000000-0005-0000-0000-0000FB1C0000}"/>
    <cellStyle name="Normal 8 3 4 2 6 3" xfId="22521" xr:uid="{00000000-0005-0000-0000-0000F9570000}"/>
    <cellStyle name="Normal 8 3 4 2 8" xfId="17508" xr:uid="{00000000-0005-0000-0000-000064440000}"/>
    <cellStyle name="Normal 8 3 4 3" xfId="2766" xr:uid="{00000000-0005-0000-0000-0000CE0A0000}"/>
    <cellStyle name="Normal 8 3 4 3 2" xfId="4456" xr:uid="{00000000-0005-0000-0000-000068110000}"/>
    <cellStyle name="Normal 8 3 4 3 2 2" xfId="14529" xr:uid="{00000000-0005-0000-0000-0000C1380000}"/>
    <cellStyle name="Normal 8 3 4 3 2 2 3" xfId="29627" xr:uid="{00000000-0005-0000-0000-0000BB730000}"/>
    <cellStyle name="Normal 8 3 4 3 2 3" xfId="9509" xr:uid="{00000000-0005-0000-0000-000025250000}"/>
    <cellStyle name="Normal 8 3 4 3 2 3 3" xfId="24610" xr:uid="{00000000-0005-0000-0000-000022600000}"/>
    <cellStyle name="Normal 8 3 4 3 2 5" xfId="19597" xr:uid="{00000000-0005-0000-0000-00008D4C0000}"/>
    <cellStyle name="Normal 8 3 4 3 3" xfId="6148" xr:uid="{00000000-0005-0000-0000-000004180000}"/>
    <cellStyle name="Normal 8 3 4 3 3 2" xfId="16200" xr:uid="{00000000-0005-0000-0000-0000483F0000}"/>
    <cellStyle name="Normal 8 3 4 3 3 3" xfId="11180" xr:uid="{00000000-0005-0000-0000-0000AC2B0000}"/>
    <cellStyle name="Normal 8 3 4 3 3 3 3" xfId="26281" xr:uid="{00000000-0005-0000-0000-0000A9660000}"/>
    <cellStyle name="Normal 8 3 4 3 3 5" xfId="21268" xr:uid="{00000000-0005-0000-0000-000014530000}"/>
    <cellStyle name="Normal 8 3 4 3 4" xfId="12858" xr:uid="{00000000-0005-0000-0000-00003A320000}"/>
    <cellStyle name="Normal 8 3 4 3 4 3" xfId="27956" xr:uid="{00000000-0005-0000-0000-0000346D0000}"/>
    <cellStyle name="Normal 8 3 4 3 5" xfId="7837" xr:uid="{00000000-0005-0000-0000-00009D1E0000}"/>
    <cellStyle name="Normal 8 3 4 3 5 3" xfId="22939" xr:uid="{00000000-0005-0000-0000-00009B590000}"/>
    <cellStyle name="Normal 8 3 4 3 7" xfId="17926" xr:uid="{00000000-0005-0000-0000-000006460000}"/>
    <cellStyle name="Normal 8 3 4 4" xfId="3619" xr:uid="{00000000-0005-0000-0000-0000230E0000}"/>
    <cellStyle name="Normal 8 3 4 4 2" xfId="13693" xr:uid="{00000000-0005-0000-0000-00007D350000}"/>
    <cellStyle name="Normal 8 3 4 4 2 3" xfId="28791" xr:uid="{00000000-0005-0000-0000-000077700000}"/>
    <cellStyle name="Normal 8 3 4 4 3" xfId="8673" xr:uid="{00000000-0005-0000-0000-0000E1210000}"/>
    <cellStyle name="Normal 8 3 4 4 3 3" xfId="23774" xr:uid="{00000000-0005-0000-0000-0000DE5C0000}"/>
    <cellStyle name="Normal 8 3 4 4 5" xfId="18761" xr:uid="{00000000-0005-0000-0000-000049490000}"/>
    <cellStyle name="Normal 8 3 4 5" xfId="5312" xr:uid="{00000000-0005-0000-0000-0000C0140000}"/>
    <cellStyle name="Normal 8 3 4 5 2" xfId="15364" xr:uid="{00000000-0005-0000-0000-0000043C0000}"/>
    <cellStyle name="Normal 8 3 4 5 2 3" xfId="30462" xr:uid="{00000000-0005-0000-0000-0000FE760000}"/>
    <cellStyle name="Normal 8 3 4 5 3" xfId="10344" xr:uid="{00000000-0005-0000-0000-000068280000}"/>
    <cellStyle name="Normal 8 3 4 5 3 3" xfId="25445" xr:uid="{00000000-0005-0000-0000-000065630000}"/>
    <cellStyle name="Normal 8 3 4 5 5" xfId="20432" xr:uid="{00000000-0005-0000-0000-0000D04F0000}"/>
    <cellStyle name="Normal 8 3 4 6" xfId="12022" xr:uid="{00000000-0005-0000-0000-0000F62E0000}"/>
    <cellStyle name="Normal 8 3 4 6 3" xfId="27120" xr:uid="{00000000-0005-0000-0000-0000F0690000}"/>
    <cellStyle name="Normal 8 3 4 7" xfId="7001" xr:uid="{00000000-0005-0000-0000-0000591B0000}"/>
    <cellStyle name="Normal 8 3 4 7 3" xfId="22103" xr:uid="{00000000-0005-0000-0000-000057560000}"/>
    <cellStyle name="Normal 8 3 4 9" xfId="17090" xr:uid="{00000000-0005-0000-0000-0000C2420000}"/>
    <cellStyle name="Normal 8 3 5" xfId="2135" xr:uid="{00000000-0005-0000-0000-000057080000}"/>
    <cellStyle name="Normal 8 3 5 2" xfId="2976" xr:uid="{00000000-0005-0000-0000-0000A00B0000}"/>
    <cellStyle name="Normal 8 3 5 2 2" xfId="4666" xr:uid="{00000000-0005-0000-0000-00003A120000}"/>
    <cellStyle name="Normal 8 3 5 2 2 2" xfId="14739" xr:uid="{00000000-0005-0000-0000-000093390000}"/>
    <cellStyle name="Normal 8 3 5 2 2 2 3" xfId="29837" xr:uid="{00000000-0005-0000-0000-00008D740000}"/>
    <cellStyle name="Normal 8 3 5 2 2 3" xfId="9719" xr:uid="{00000000-0005-0000-0000-0000F7250000}"/>
    <cellStyle name="Normal 8 3 5 2 2 3 3" xfId="24820" xr:uid="{00000000-0005-0000-0000-0000F4600000}"/>
    <cellStyle name="Normal 8 3 5 2 2 5" xfId="19807" xr:uid="{00000000-0005-0000-0000-00005F4D0000}"/>
    <cellStyle name="Normal 8 3 5 2 3" xfId="6358" xr:uid="{00000000-0005-0000-0000-0000D6180000}"/>
    <cellStyle name="Normal 8 3 5 2 3 2" xfId="16410" xr:uid="{00000000-0005-0000-0000-00001A400000}"/>
    <cellStyle name="Normal 8 3 5 2 3 3" xfId="11390" xr:uid="{00000000-0005-0000-0000-00007E2C0000}"/>
    <cellStyle name="Normal 8 3 5 2 3 3 3" xfId="26491" xr:uid="{00000000-0005-0000-0000-00007B670000}"/>
    <cellStyle name="Normal 8 3 5 2 3 5" xfId="21478" xr:uid="{00000000-0005-0000-0000-0000E6530000}"/>
    <cellStyle name="Normal 8 3 5 2 4" xfId="13068" xr:uid="{00000000-0005-0000-0000-00000C330000}"/>
    <cellStyle name="Normal 8 3 5 2 4 3" xfId="28166" xr:uid="{00000000-0005-0000-0000-0000066E0000}"/>
    <cellStyle name="Normal 8 3 5 2 5" xfId="8047" xr:uid="{00000000-0005-0000-0000-00006F1F0000}"/>
    <cellStyle name="Normal 8 3 5 2 5 3" xfId="23149" xr:uid="{00000000-0005-0000-0000-00006D5A0000}"/>
    <cellStyle name="Normal 8 3 5 2 7" xfId="18136" xr:uid="{00000000-0005-0000-0000-0000D8460000}"/>
    <cellStyle name="Normal 8 3 5 3" xfId="3829" xr:uid="{00000000-0005-0000-0000-0000F50E0000}"/>
    <cellStyle name="Normal 8 3 5 3 2" xfId="13903" xr:uid="{00000000-0005-0000-0000-00004F360000}"/>
    <cellStyle name="Normal 8 3 5 3 2 3" xfId="29001" xr:uid="{00000000-0005-0000-0000-000049710000}"/>
    <cellStyle name="Normal 8 3 5 3 3" xfId="8883" xr:uid="{00000000-0005-0000-0000-0000B3220000}"/>
    <cellStyle name="Normal 8 3 5 3 3 3" xfId="23984" xr:uid="{00000000-0005-0000-0000-0000B05D0000}"/>
    <cellStyle name="Normal 8 3 5 3 5" xfId="18971" xr:uid="{00000000-0005-0000-0000-00001B4A0000}"/>
    <cellStyle name="Normal 8 3 5 4" xfId="5522" xr:uid="{00000000-0005-0000-0000-000092150000}"/>
    <cellStyle name="Normal 8 3 5 4 2" xfId="15574" xr:uid="{00000000-0005-0000-0000-0000D63C0000}"/>
    <cellStyle name="Normal 8 3 5 4 2 3" xfId="30672" xr:uid="{00000000-0005-0000-0000-0000D0770000}"/>
    <cellStyle name="Normal 8 3 5 4 3" xfId="10554" xr:uid="{00000000-0005-0000-0000-00003A290000}"/>
    <cellStyle name="Normal 8 3 5 4 3 3" xfId="25655" xr:uid="{00000000-0005-0000-0000-000037640000}"/>
    <cellStyle name="Normal 8 3 5 4 5" xfId="20642" xr:uid="{00000000-0005-0000-0000-0000A2500000}"/>
    <cellStyle name="Normal 8 3 5 5" xfId="12232" xr:uid="{00000000-0005-0000-0000-0000C82F0000}"/>
    <cellStyle name="Normal 8 3 5 5 3" xfId="27330" xr:uid="{00000000-0005-0000-0000-0000C26A0000}"/>
    <cellStyle name="Normal 8 3 5 6" xfId="7211" xr:uid="{00000000-0005-0000-0000-00002B1C0000}"/>
    <cellStyle name="Normal 8 3 5 6 3" xfId="22313" xr:uid="{00000000-0005-0000-0000-000029570000}"/>
    <cellStyle name="Normal 8 3 5 8" xfId="17300" xr:uid="{00000000-0005-0000-0000-000094430000}"/>
    <cellStyle name="Normal 8 3 6" xfId="2556" xr:uid="{00000000-0005-0000-0000-0000FC090000}"/>
    <cellStyle name="Normal 8 3 6 2" xfId="4248" xr:uid="{00000000-0005-0000-0000-000098100000}"/>
    <cellStyle name="Normal 8 3 6 2 2" xfId="14321" xr:uid="{00000000-0005-0000-0000-0000F1370000}"/>
    <cellStyle name="Normal 8 3 6 2 2 3" xfId="29419" xr:uid="{00000000-0005-0000-0000-0000EB720000}"/>
    <cellStyle name="Normal 8 3 6 2 3" xfId="9301" xr:uid="{00000000-0005-0000-0000-000055240000}"/>
    <cellStyle name="Normal 8 3 6 2 3 3" xfId="24402" xr:uid="{00000000-0005-0000-0000-0000525F0000}"/>
    <cellStyle name="Normal 8 3 6 2 5" xfId="19389" xr:uid="{00000000-0005-0000-0000-0000BD4B0000}"/>
    <cellStyle name="Normal 8 3 6 3" xfId="5940" xr:uid="{00000000-0005-0000-0000-000034170000}"/>
    <cellStyle name="Normal 8 3 6 3 2" xfId="15992" xr:uid="{00000000-0005-0000-0000-0000783E0000}"/>
    <cellStyle name="Normal 8 3 6 3 3" xfId="10972" xr:uid="{00000000-0005-0000-0000-0000DC2A0000}"/>
    <cellStyle name="Normal 8 3 6 3 3 3" xfId="26073" xr:uid="{00000000-0005-0000-0000-0000D9650000}"/>
    <cellStyle name="Normal 8 3 6 3 5" xfId="21060" xr:uid="{00000000-0005-0000-0000-000044520000}"/>
    <cellStyle name="Normal 8 3 6 4" xfId="12650" xr:uid="{00000000-0005-0000-0000-00006A310000}"/>
    <cellStyle name="Normal 8 3 6 4 3" xfId="27748" xr:uid="{00000000-0005-0000-0000-0000646C0000}"/>
    <cellStyle name="Normal 8 3 6 5" xfId="7629" xr:uid="{00000000-0005-0000-0000-0000CD1D0000}"/>
    <cellStyle name="Normal 8 3 6 5 3" xfId="22731" xr:uid="{00000000-0005-0000-0000-0000CB580000}"/>
    <cellStyle name="Normal 8 3 6 7" xfId="17718" xr:uid="{00000000-0005-0000-0000-000036450000}"/>
    <cellStyle name="Normal 8 3 7" xfId="3408" xr:uid="{00000000-0005-0000-0000-0000500D0000}"/>
    <cellStyle name="Normal 8 3 7 2" xfId="13485" xr:uid="{00000000-0005-0000-0000-0000AD340000}"/>
    <cellStyle name="Normal 8 3 7 2 3" xfId="28583" xr:uid="{00000000-0005-0000-0000-0000A76F0000}"/>
    <cellStyle name="Normal 8 3 7 3" xfId="8465" xr:uid="{00000000-0005-0000-0000-000011210000}"/>
    <cellStyle name="Normal 8 3 7 3 3" xfId="23566" xr:uid="{00000000-0005-0000-0000-00000E5C0000}"/>
    <cellStyle name="Normal 8 3 7 5" xfId="18553" xr:uid="{00000000-0005-0000-0000-000079480000}"/>
    <cellStyle name="Normal 8 3 8" xfId="5102" xr:uid="{00000000-0005-0000-0000-0000EE130000}"/>
    <cellStyle name="Normal 8 3 8 2" xfId="15156" xr:uid="{00000000-0005-0000-0000-0000343B0000}"/>
    <cellStyle name="Normal 8 3 8 2 3" xfId="30254" xr:uid="{00000000-0005-0000-0000-00002E760000}"/>
    <cellStyle name="Normal 8 3 8 3" xfId="10136" xr:uid="{00000000-0005-0000-0000-000098270000}"/>
    <cellStyle name="Normal 8 3 8 3 3" xfId="25237" xr:uid="{00000000-0005-0000-0000-000095620000}"/>
    <cellStyle name="Normal 8 3 8 5" xfId="20224" xr:uid="{00000000-0005-0000-0000-0000004F0000}"/>
    <cellStyle name="Normal 8 3 9" xfId="11812" xr:uid="{00000000-0005-0000-0000-0000242E0000}"/>
    <cellStyle name="Normal 8 3 9 3" xfId="26912" xr:uid="{00000000-0005-0000-0000-000020690000}"/>
    <cellStyle name="Normal 8 4" xfId="515" xr:uid="{00000000-0005-0000-0000-000003020000}"/>
    <cellStyle name="Normal 8 6" xfId="975" xr:uid="{00000000-0005-0000-0000-0000CF030000}"/>
    <cellStyle name="Normal 8 7" xfId="414" xr:uid="{00000000-0005-0000-0000-00009E010000}"/>
    <cellStyle name="Normal 80" xfId="1100" xr:uid="{00000000-0005-0000-0000-00004C040000}"/>
    <cellStyle name="Normal 80 10" xfId="6742" xr:uid="{00000000-0005-0000-0000-0000561A0000}"/>
    <cellStyle name="Normal 80 10 3" xfId="21847" xr:uid="{00000000-0005-0000-0000-000057550000}"/>
    <cellStyle name="Normal 80 12" xfId="16832" xr:uid="{00000000-0005-0000-0000-0000C0410000}"/>
    <cellStyle name="Normal 80 2" xfId="1706" xr:uid="{00000000-0005-0000-0000-0000AA060000}"/>
    <cellStyle name="Normal 80 2 11" xfId="16886" xr:uid="{00000000-0005-0000-0000-0000F6410000}"/>
    <cellStyle name="Normal 80 2 2" xfId="1815" xr:uid="{00000000-0005-0000-0000-000017070000}"/>
    <cellStyle name="Normal 80 2 2 10" xfId="16990" xr:uid="{00000000-0005-0000-0000-00005E420000}"/>
    <cellStyle name="Normal 80 2 2 2" xfId="2032" xr:uid="{00000000-0005-0000-0000-0000F0070000}"/>
    <cellStyle name="Normal 80 2 2 2 2" xfId="2453" xr:uid="{00000000-0005-0000-0000-000095090000}"/>
    <cellStyle name="Normal 80 2 2 2 2 2" xfId="3292" xr:uid="{00000000-0005-0000-0000-0000DC0C0000}"/>
    <cellStyle name="Normal 80 2 2 2 2 2 2" xfId="4982" xr:uid="{00000000-0005-0000-0000-000076130000}"/>
    <cellStyle name="Normal 80 2 2 2 2 2 2 2" xfId="15055" xr:uid="{00000000-0005-0000-0000-0000CF3A0000}"/>
    <cellStyle name="Normal 80 2 2 2 2 2 2 2 3" xfId="30153" xr:uid="{00000000-0005-0000-0000-0000C9750000}"/>
    <cellStyle name="Normal 80 2 2 2 2 2 2 3" xfId="10035" xr:uid="{00000000-0005-0000-0000-000033270000}"/>
    <cellStyle name="Normal 80 2 2 2 2 2 2 3 3" xfId="25136" xr:uid="{00000000-0005-0000-0000-000030620000}"/>
    <cellStyle name="Normal 80 2 2 2 2 2 2 5" xfId="20123" xr:uid="{00000000-0005-0000-0000-00009B4E0000}"/>
    <cellStyle name="Normal 80 2 2 2 2 2 3" xfId="6674" xr:uid="{00000000-0005-0000-0000-0000121A0000}"/>
    <cellStyle name="Normal 80 2 2 2 2 2 3 2" xfId="16726" xr:uid="{00000000-0005-0000-0000-000056410000}"/>
    <cellStyle name="Normal 80 2 2 2 2 2 3 3" xfId="11706" xr:uid="{00000000-0005-0000-0000-0000BA2D0000}"/>
    <cellStyle name="Normal 80 2 2 2 2 2 3 3 3" xfId="26807" xr:uid="{00000000-0005-0000-0000-0000B7680000}"/>
    <cellStyle name="Normal 80 2 2 2 2 2 3 5" xfId="21794" xr:uid="{00000000-0005-0000-0000-000022550000}"/>
    <cellStyle name="Normal 80 2 2 2 2 2 4" xfId="13384" xr:uid="{00000000-0005-0000-0000-000048340000}"/>
    <cellStyle name="Normal 80 2 2 2 2 2 4 3" xfId="28482" xr:uid="{00000000-0005-0000-0000-0000426F0000}"/>
    <cellStyle name="Normal 80 2 2 2 2 2 5" xfId="8363" xr:uid="{00000000-0005-0000-0000-0000AB200000}"/>
    <cellStyle name="Normal 80 2 2 2 2 2 5 3" xfId="23465" xr:uid="{00000000-0005-0000-0000-0000A95B0000}"/>
    <cellStyle name="Normal 80 2 2 2 2 2 7" xfId="18452" xr:uid="{00000000-0005-0000-0000-000014480000}"/>
    <cellStyle name="Normal 80 2 2 2 2 3" xfId="4145" xr:uid="{00000000-0005-0000-0000-000031100000}"/>
    <cellStyle name="Normal 80 2 2 2 2 3 2" xfId="14219" xr:uid="{00000000-0005-0000-0000-00008B370000}"/>
    <cellStyle name="Normal 80 2 2 2 2 3 2 3" xfId="29317" xr:uid="{00000000-0005-0000-0000-000085720000}"/>
    <cellStyle name="Normal 80 2 2 2 2 3 3" xfId="9199" xr:uid="{00000000-0005-0000-0000-0000EF230000}"/>
    <cellStyle name="Normal 80 2 2 2 2 3 3 3" xfId="24300" xr:uid="{00000000-0005-0000-0000-0000EC5E0000}"/>
    <cellStyle name="Normal 80 2 2 2 2 3 5" xfId="19287" xr:uid="{00000000-0005-0000-0000-0000574B0000}"/>
    <cellStyle name="Normal 80 2 2 2 2 4" xfId="5838" xr:uid="{00000000-0005-0000-0000-0000CE160000}"/>
    <cellStyle name="Normal 80 2 2 2 2 4 2" xfId="15890" xr:uid="{00000000-0005-0000-0000-0000123E0000}"/>
    <cellStyle name="Normal 80 2 2 2 2 4 3" xfId="10870" xr:uid="{00000000-0005-0000-0000-0000762A0000}"/>
    <cellStyle name="Normal 80 2 2 2 2 4 3 3" xfId="25971" xr:uid="{00000000-0005-0000-0000-000073650000}"/>
    <cellStyle name="Normal 80 2 2 2 2 4 5" xfId="20958" xr:uid="{00000000-0005-0000-0000-0000DE510000}"/>
    <cellStyle name="Normal 80 2 2 2 2 5" xfId="12548" xr:uid="{00000000-0005-0000-0000-000004310000}"/>
    <cellStyle name="Normal 80 2 2 2 2 5 3" xfId="27646" xr:uid="{00000000-0005-0000-0000-0000FE6B0000}"/>
    <cellStyle name="Normal 80 2 2 2 2 6" xfId="7527" xr:uid="{00000000-0005-0000-0000-0000671D0000}"/>
    <cellStyle name="Normal 80 2 2 2 2 6 3" xfId="22629" xr:uid="{00000000-0005-0000-0000-000065580000}"/>
    <cellStyle name="Normal 80 2 2 2 2 8" xfId="17616" xr:uid="{00000000-0005-0000-0000-0000D0440000}"/>
    <cellStyle name="Normal 80 2 2 2 3" xfId="2874" xr:uid="{00000000-0005-0000-0000-00003A0B0000}"/>
    <cellStyle name="Normal 80 2 2 2 3 2" xfId="4564" xr:uid="{00000000-0005-0000-0000-0000D4110000}"/>
    <cellStyle name="Normal 80 2 2 2 3 2 2" xfId="14637" xr:uid="{00000000-0005-0000-0000-00002D390000}"/>
    <cellStyle name="Normal 80 2 2 2 3 2 2 3" xfId="29735" xr:uid="{00000000-0005-0000-0000-000027740000}"/>
    <cellStyle name="Normal 80 2 2 2 3 2 3" xfId="9617" xr:uid="{00000000-0005-0000-0000-000091250000}"/>
    <cellStyle name="Normal 80 2 2 2 3 2 3 3" xfId="24718" xr:uid="{00000000-0005-0000-0000-00008E600000}"/>
    <cellStyle name="Normal 80 2 2 2 3 2 5" xfId="19705" xr:uid="{00000000-0005-0000-0000-0000F94C0000}"/>
    <cellStyle name="Normal 80 2 2 2 3 3" xfId="6256" xr:uid="{00000000-0005-0000-0000-000070180000}"/>
    <cellStyle name="Normal 80 2 2 2 3 3 2" xfId="16308" xr:uid="{00000000-0005-0000-0000-0000B43F0000}"/>
    <cellStyle name="Normal 80 2 2 2 3 3 3" xfId="11288" xr:uid="{00000000-0005-0000-0000-0000182C0000}"/>
    <cellStyle name="Normal 80 2 2 2 3 3 3 3" xfId="26389" xr:uid="{00000000-0005-0000-0000-000015670000}"/>
    <cellStyle name="Normal 80 2 2 2 3 3 5" xfId="21376" xr:uid="{00000000-0005-0000-0000-000080530000}"/>
    <cellStyle name="Normal 80 2 2 2 3 4" xfId="12966" xr:uid="{00000000-0005-0000-0000-0000A6320000}"/>
    <cellStyle name="Normal 80 2 2 2 3 4 3" xfId="28064" xr:uid="{00000000-0005-0000-0000-0000A06D0000}"/>
    <cellStyle name="Normal 80 2 2 2 3 5" xfId="7945" xr:uid="{00000000-0005-0000-0000-0000091F0000}"/>
    <cellStyle name="Normal 80 2 2 2 3 5 3" xfId="23047" xr:uid="{00000000-0005-0000-0000-0000075A0000}"/>
    <cellStyle name="Normal 80 2 2 2 3 7" xfId="18034" xr:uid="{00000000-0005-0000-0000-000072460000}"/>
    <cellStyle name="Normal 80 2 2 2 4" xfId="3727" xr:uid="{00000000-0005-0000-0000-00008F0E0000}"/>
    <cellStyle name="Normal 80 2 2 2 4 2" xfId="13801" xr:uid="{00000000-0005-0000-0000-0000E9350000}"/>
    <cellStyle name="Normal 80 2 2 2 4 2 3" xfId="28899" xr:uid="{00000000-0005-0000-0000-0000E3700000}"/>
    <cellStyle name="Normal 80 2 2 2 4 3" xfId="8781" xr:uid="{00000000-0005-0000-0000-00004D220000}"/>
    <cellStyle name="Normal 80 2 2 2 4 3 3" xfId="23882" xr:uid="{00000000-0005-0000-0000-00004A5D0000}"/>
    <cellStyle name="Normal 80 2 2 2 4 5" xfId="18869" xr:uid="{00000000-0005-0000-0000-0000B5490000}"/>
    <cellStyle name="Normal 80 2 2 2 5" xfId="5420" xr:uid="{00000000-0005-0000-0000-00002C150000}"/>
    <cellStyle name="Normal 80 2 2 2 5 2" xfId="15472" xr:uid="{00000000-0005-0000-0000-0000703C0000}"/>
    <cellStyle name="Normal 80 2 2 2 5 2 3" xfId="30570" xr:uid="{00000000-0005-0000-0000-00006A770000}"/>
    <cellStyle name="Normal 80 2 2 2 5 3" xfId="10452" xr:uid="{00000000-0005-0000-0000-0000D4280000}"/>
    <cellStyle name="Normal 80 2 2 2 5 3 3" xfId="25553" xr:uid="{00000000-0005-0000-0000-0000D1630000}"/>
    <cellStyle name="Normal 80 2 2 2 5 5" xfId="20540" xr:uid="{00000000-0005-0000-0000-00003C500000}"/>
    <cellStyle name="Normal 80 2 2 2 6" xfId="12130" xr:uid="{00000000-0005-0000-0000-0000622F0000}"/>
    <cellStyle name="Normal 80 2 2 2 6 3" xfId="27228" xr:uid="{00000000-0005-0000-0000-00005C6A0000}"/>
    <cellStyle name="Normal 80 2 2 2 7" xfId="7109" xr:uid="{00000000-0005-0000-0000-0000C51B0000}"/>
    <cellStyle name="Normal 80 2 2 2 7 3" xfId="22211" xr:uid="{00000000-0005-0000-0000-0000C3560000}"/>
    <cellStyle name="Normal 80 2 2 2 9" xfId="17198" xr:uid="{00000000-0005-0000-0000-00002E430000}"/>
    <cellStyle name="Normal 80 2 2 3" xfId="2245" xr:uid="{00000000-0005-0000-0000-0000C5080000}"/>
    <cellStyle name="Normal 80 2 2 3 2" xfId="3084" xr:uid="{00000000-0005-0000-0000-00000C0C0000}"/>
    <cellStyle name="Normal 80 2 2 3 2 2" xfId="4774" xr:uid="{00000000-0005-0000-0000-0000A6120000}"/>
    <cellStyle name="Normal 80 2 2 3 2 2 2" xfId="14847" xr:uid="{00000000-0005-0000-0000-0000FF390000}"/>
    <cellStyle name="Normal 80 2 2 3 2 2 2 3" xfId="29945" xr:uid="{00000000-0005-0000-0000-0000F9740000}"/>
    <cellStyle name="Normal 80 2 2 3 2 2 3" xfId="9827" xr:uid="{00000000-0005-0000-0000-000063260000}"/>
    <cellStyle name="Normal 80 2 2 3 2 2 3 3" xfId="24928" xr:uid="{00000000-0005-0000-0000-000060610000}"/>
    <cellStyle name="Normal 80 2 2 3 2 2 5" xfId="19915" xr:uid="{00000000-0005-0000-0000-0000CB4D0000}"/>
    <cellStyle name="Normal 80 2 2 3 2 3" xfId="6466" xr:uid="{00000000-0005-0000-0000-000042190000}"/>
    <cellStyle name="Normal 80 2 2 3 2 3 2" xfId="16518" xr:uid="{00000000-0005-0000-0000-000086400000}"/>
    <cellStyle name="Normal 80 2 2 3 2 3 3" xfId="11498" xr:uid="{00000000-0005-0000-0000-0000EA2C0000}"/>
    <cellStyle name="Normal 80 2 2 3 2 3 3 3" xfId="26599" xr:uid="{00000000-0005-0000-0000-0000E7670000}"/>
    <cellStyle name="Normal 80 2 2 3 2 3 5" xfId="21586" xr:uid="{00000000-0005-0000-0000-000052540000}"/>
    <cellStyle name="Normal 80 2 2 3 2 4" xfId="13176" xr:uid="{00000000-0005-0000-0000-000078330000}"/>
    <cellStyle name="Normal 80 2 2 3 2 4 3" xfId="28274" xr:uid="{00000000-0005-0000-0000-0000726E0000}"/>
    <cellStyle name="Normal 80 2 2 3 2 5" xfId="8155" xr:uid="{00000000-0005-0000-0000-0000DB1F0000}"/>
    <cellStyle name="Normal 80 2 2 3 2 5 3" xfId="23257" xr:uid="{00000000-0005-0000-0000-0000D95A0000}"/>
    <cellStyle name="Normal 80 2 2 3 2 7" xfId="18244" xr:uid="{00000000-0005-0000-0000-000044470000}"/>
    <cellStyle name="Normal 80 2 2 3 3" xfId="3937" xr:uid="{00000000-0005-0000-0000-0000610F0000}"/>
    <cellStyle name="Normal 80 2 2 3 3 2" xfId="14011" xr:uid="{00000000-0005-0000-0000-0000BB360000}"/>
    <cellStyle name="Normal 80 2 2 3 3 2 3" xfId="29109" xr:uid="{00000000-0005-0000-0000-0000B5710000}"/>
    <cellStyle name="Normal 80 2 2 3 3 3" xfId="8991" xr:uid="{00000000-0005-0000-0000-00001F230000}"/>
    <cellStyle name="Normal 80 2 2 3 3 3 3" xfId="24092" xr:uid="{00000000-0005-0000-0000-00001C5E0000}"/>
    <cellStyle name="Normal 80 2 2 3 3 5" xfId="19079" xr:uid="{00000000-0005-0000-0000-0000874A0000}"/>
    <cellStyle name="Normal 80 2 2 3 4" xfId="5630" xr:uid="{00000000-0005-0000-0000-0000FE150000}"/>
    <cellStyle name="Normal 80 2 2 3 4 2" xfId="15682" xr:uid="{00000000-0005-0000-0000-0000423D0000}"/>
    <cellStyle name="Normal 80 2 2 3 4 2 3" xfId="30780" xr:uid="{00000000-0005-0000-0000-00003C780000}"/>
    <cellStyle name="Normal 80 2 2 3 4 3" xfId="10662" xr:uid="{00000000-0005-0000-0000-0000A6290000}"/>
    <cellStyle name="Normal 80 2 2 3 4 3 3" xfId="25763" xr:uid="{00000000-0005-0000-0000-0000A3640000}"/>
    <cellStyle name="Normal 80 2 2 3 4 5" xfId="20750" xr:uid="{00000000-0005-0000-0000-00000E510000}"/>
    <cellStyle name="Normal 80 2 2 3 5" xfId="12340" xr:uid="{00000000-0005-0000-0000-000034300000}"/>
    <cellStyle name="Normal 80 2 2 3 5 3" xfId="27438" xr:uid="{00000000-0005-0000-0000-00002E6B0000}"/>
    <cellStyle name="Normal 80 2 2 3 6" xfId="7319" xr:uid="{00000000-0005-0000-0000-0000971C0000}"/>
    <cellStyle name="Normal 80 2 2 3 6 3" xfId="22421" xr:uid="{00000000-0005-0000-0000-000095570000}"/>
    <cellStyle name="Normal 80 2 2 3 8" xfId="17408" xr:uid="{00000000-0005-0000-0000-000000440000}"/>
    <cellStyle name="Normal 80 2 2 4" xfId="2666" xr:uid="{00000000-0005-0000-0000-00006A0A0000}"/>
    <cellStyle name="Normal 80 2 2 4 2" xfId="4356" xr:uid="{00000000-0005-0000-0000-000004110000}"/>
    <cellStyle name="Normal 80 2 2 4 2 2" xfId="14429" xr:uid="{00000000-0005-0000-0000-00005D380000}"/>
    <cellStyle name="Normal 80 2 2 4 2 2 3" xfId="29527" xr:uid="{00000000-0005-0000-0000-000057730000}"/>
    <cellStyle name="Normal 80 2 2 4 2 3" xfId="9409" xr:uid="{00000000-0005-0000-0000-0000C1240000}"/>
    <cellStyle name="Normal 80 2 2 4 2 3 3" xfId="24510" xr:uid="{00000000-0005-0000-0000-0000BE5F0000}"/>
    <cellStyle name="Normal 80 2 2 4 2 5" xfId="19497" xr:uid="{00000000-0005-0000-0000-0000294C0000}"/>
    <cellStyle name="Normal 80 2 2 4 3" xfId="6048" xr:uid="{00000000-0005-0000-0000-0000A0170000}"/>
    <cellStyle name="Normal 80 2 2 4 3 2" xfId="16100" xr:uid="{00000000-0005-0000-0000-0000E43E0000}"/>
    <cellStyle name="Normal 80 2 2 4 3 3" xfId="11080" xr:uid="{00000000-0005-0000-0000-0000482B0000}"/>
    <cellStyle name="Normal 80 2 2 4 3 3 3" xfId="26181" xr:uid="{00000000-0005-0000-0000-000045660000}"/>
    <cellStyle name="Normal 80 2 2 4 3 5" xfId="21168" xr:uid="{00000000-0005-0000-0000-0000B0520000}"/>
    <cellStyle name="Normal 80 2 2 4 4" xfId="12758" xr:uid="{00000000-0005-0000-0000-0000D6310000}"/>
    <cellStyle name="Normal 80 2 2 4 4 3" xfId="27856" xr:uid="{00000000-0005-0000-0000-0000D06C0000}"/>
    <cellStyle name="Normal 80 2 2 4 5" xfId="7737" xr:uid="{00000000-0005-0000-0000-0000391E0000}"/>
    <cellStyle name="Normal 80 2 2 4 5 3" xfId="22839" xr:uid="{00000000-0005-0000-0000-000037590000}"/>
    <cellStyle name="Normal 80 2 2 4 7" xfId="17826" xr:uid="{00000000-0005-0000-0000-0000A2450000}"/>
    <cellStyle name="Normal 80 2 2 5" xfId="3519" xr:uid="{00000000-0005-0000-0000-0000BF0D0000}"/>
    <cellStyle name="Normal 80 2 2 5 2" xfId="13593" xr:uid="{00000000-0005-0000-0000-000019350000}"/>
    <cellStyle name="Normal 80 2 2 5 2 3" xfId="28691" xr:uid="{00000000-0005-0000-0000-000013700000}"/>
    <cellStyle name="Normal 80 2 2 5 3" xfId="8573" xr:uid="{00000000-0005-0000-0000-00007D210000}"/>
    <cellStyle name="Normal 80 2 2 5 3 3" xfId="23674" xr:uid="{00000000-0005-0000-0000-00007A5C0000}"/>
    <cellStyle name="Normal 80 2 2 5 5" xfId="18661" xr:uid="{00000000-0005-0000-0000-0000E5480000}"/>
    <cellStyle name="Normal 80 2 2 6" xfId="5212" xr:uid="{00000000-0005-0000-0000-00005C140000}"/>
    <cellStyle name="Normal 80 2 2 6 2" xfId="15264" xr:uid="{00000000-0005-0000-0000-0000A03B0000}"/>
    <cellStyle name="Normal 80 2 2 6 2 3" xfId="30362" xr:uid="{00000000-0005-0000-0000-00009A760000}"/>
    <cellStyle name="Normal 80 2 2 6 3" xfId="10244" xr:uid="{00000000-0005-0000-0000-000004280000}"/>
    <cellStyle name="Normal 80 2 2 6 3 3" xfId="25345" xr:uid="{00000000-0005-0000-0000-000001630000}"/>
    <cellStyle name="Normal 80 2 2 6 5" xfId="20332" xr:uid="{00000000-0005-0000-0000-00006C4F0000}"/>
    <cellStyle name="Normal 80 2 2 7" xfId="11922" xr:uid="{00000000-0005-0000-0000-0000922E0000}"/>
    <cellStyle name="Normal 80 2 2 7 3" xfId="27020" xr:uid="{00000000-0005-0000-0000-00008C690000}"/>
    <cellStyle name="Normal 80 2 2 8" xfId="6901" xr:uid="{00000000-0005-0000-0000-0000F51A0000}"/>
    <cellStyle name="Normal 80 2 2 8 3" xfId="22003" xr:uid="{00000000-0005-0000-0000-0000F3550000}"/>
    <cellStyle name="Normal 80 2 3" xfId="1928" xr:uid="{00000000-0005-0000-0000-000088070000}"/>
    <cellStyle name="Normal 80 2 3 2" xfId="2349" xr:uid="{00000000-0005-0000-0000-00002D090000}"/>
    <cellStyle name="Normal 80 2 3 2 2" xfId="3188" xr:uid="{00000000-0005-0000-0000-0000740C0000}"/>
    <cellStyle name="Normal 80 2 3 2 2 2" xfId="4878" xr:uid="{00000000-0005-0000-0000-00000E130000}"/>
    <cellStyle name="Normal 80 2 3 2 2 2 2" xfId="14951" xr:uid="{00000000-0005-0000-0000-0000673A0000}"/>
    <cellStyle name="Normal 80 2 3 2 2 2 2 3" xfId="30049" xr:uid="{00000000-0005-0000-0000-000061750000}"/>
    <cellStyle name="Normal 80 2 3 2 2 2 3" xfId="9931" xr:uid="{00000000-0005-0000-0000-0000CB260000}"/>
    <cellStyle name="Normal 80 2 3 2 2 2 3 3" xfId="25032" xr:uid="{00000000-0005-0000-0000-0000C8610000}"/>
    <cellStyle name="Normal 80 2 3 2 2 2 5" xfId="20019" xr:uid="{00000000-0005-0000-0000-0000334E0000}"/>
    <cellStyle name="Normal 80 2 3 2 2 3" xfId="6570" xr:uid="{00000000-0005-0000-0000-0000AA190000}"/>
    <cellStyle name="Normal 80 2 3 2 2 3 2" xfId="16622" xr:uid="{00000000-0005-0000-0000-0000EE400000}"/>
    <cellStyle name="Normal 80 2 3 2 2 3 3" xfId="11602" xr:uid="{00000000-0005-0000-0000-0000522D0000}"/>
    <cellStyle name="Normal 80 2 3 2 2 3 3 3" xfId="26703" xr:uid="{00000000-0005-0000-0000-00004F680000}"/>
    <cellStyle name="Normal 80 2 3 2 2 3 5" xfId="21690" xr:uid="{00000000-0005-0000-0000-0000BA540000}"/>
    <cellStyle name="Normal 80 2 3 2 2 4" xfId="13280" xr:uid="{00000000-0005-0000-0000-0000E0330000}"/>
    <cellStyle name="Normal 80 2 3 2 2 4 3" xfId="28378" xr:uid="{00000000-0005-0000-0000-0000DA6E0000}"/>
    <cellStyle name="Normal 80 2 3 2 2 5" xfId="8259" xr:uid="{00000000-0005-0000-0000-000043200000}"/>
    <cellStyle name="Normal 80 2 3 2 2 5 3" xfId="23361" xr:uid="{00000000-0005-0000-0000-0000415B0000}"/>
    <cellStyle name="Normal 80 2 3 2 2 7" xfId="18348" xr:uid="{00000000-0005-0000-0000-0000AC470000}"/>
    <cellStyle name="Normal 80 2 3 2 3" xfId="4041" xr:uid="{00000000-0005-0000-0000-0000C90F0000}"/>
    <cellStyle name="Normal 80 2 3 2 3 2" xfId="14115" xr:uid="{00000000-0005-0000-0000-000023370000}"/>
    <cellStyle name="Normal 80 2 3 2 3 2 3" xfId="29213" xr:uid="{00000000-0005-0000-0000-00001D720000}"/>
    <cellStyle name="Normal 80 2 3 2 3 3" xfId="9095" xr:uid="{00000000-0005-0000-0000-000087230000}"/>
    <cellStyle name="Normal 80 2 3 2 3 3 3" xfId="24196" xr:uid="{00000000-0005-0000-0000-0000845E0000}"/>
    <cellStyle name="Normal 80 2 3 2 3 5" xfId="19183" xr:uid="{00000000-0005-0000-0000-0000EF4A0000}"/>
    <cellStyle name="Normal 80 2 3 2 4" xfId="5734" xr:uid="{00000000-0005-0000-0000-000066160000}"/>
    <cellStyle name="Normal 80 2 3 2 4 2" xfId="15786" xr:uid="{00000000-0005-0000-0000-0000AA3D0000}"/>
    <cellStyle name="Normal 80 2 3 2 4 2 3" xfId="30884" xr:uid="{00000000-0005-0000-0000-0000A4780000}"/>
    <cellStyle name="Normal 80 2 3 2 4 3" xfId="10766" xr:uid="{00000000-0005-0000-0000-00000E2A0000}"/>
    <cellStyle name="Normal 80 2 3 2 4 3 3" xfId="25867" xr:uid="{00000000-0005-0000-0000-00000B650000}"/>
    <cellStyle name="Normal 80 2 3 2 4 5" xfId="20854" xr:uid="{00000000-0005-0000-0000-000076510000}"/>
    <cellStyle name="Normal 80 2 3 2 5" xfId="12444" xr:uid="{00000000-0005-0000-0000-00009C300000}"/>
    <cellStyle name="Normal 80 2 3 2 5 3" xfId="27542" xr:uid="{00000000-0005-0000-0000-0000966B0000}"/>
    <cellStyle name="Normal 80 2 3 2 6" xfId="7423" xr:uid="{00000000-0005-0000-0000-0000FF1C0000}"/>
    <cellStyle name="Normal 80 2 3 2 6 3" xfId="22525" xr:uid="{00000000-0005-0000-0000-0000FD570000}"/>
    <cellStyle name="Normal 80 2 3 2 8" xfId="17512" xr:uid="{00000000-0005-0000-0000-000068440000}"/>
    <cellStyle name="Normal 80 2 3 3" xfId="2770" xr:uid="{00000000-0005-0000-0000-0000D20A0000}"/>
    <cellStyle name="Normal 80 2 3 3 2" xfId="4460" xr:uid="{00000000-0005-0000-0000-00006C110000}"/>
    <cellStyle name="Normal 80 2 3 3 2 2" xfId="14533" xr:uid="{00000000-0005-0000-0000-0000C5380000}"/>
    <cellStyle name="Normal 80 2 3 3 2 2 3" xfId="29631" xr:uid="{00000000-0005-0000-0000-0000BF730000}"/>
    <cellStyle name="Normal 80 2 3 3 2 3" xfId="9513" xr:uid="{00000000-0005-0000-0000-000029250000}"/>
    <cellStyle name="Normal 80 2 3 3 2 3 3" xfId="24614" xr:uid="{00000000-0005-0000-0000-000026600000}"/>
    <cellStyle name="Normal 80 2 3 3 2 5" xfId="19601" xr:uid="{00000000-0005-0000-0000-0000914C0000}"/>
    <cellStyle name="Normal 80 2 3 3 3" xfId="6152" xr:uid="{00000000-0005-0000-0000-000008180000}"/>
    <cellStyle name="Normal 80 2 3 3 3 2" xfId="16204" xr:uid="{00000000-0005-0000-0000-00004C3F0000}"/>
    <cellStyle name="Normal 80 2 3 3 3 3" xfId="11184" xr:uid="{00000000-0005-0000-0000-0000B02B0000}"/>
    <cellStyle name="Normal 80 2 3 3 3 3 3" xfId="26285" xr:uid="{00000000-0005-0000-0000-0000AD660000}"/>
    <cellStyle name="Normal 80 2 3 3 3 5" xfId="21272" xr:uid="{00000000-0005-0000-0000-000018530000}"/>
    <cellStyle name="Normal 80 2 3 3 4" xfId="12862" xr:uid="{00000000-0005-0000-0000-00003E320000}"/>
    <cellStyle name="Normal 80 2 3 3 4 3" xfId="27960" xr:uid="{00000000-0005-0000-0000-0000386D0000}"/>
    <cellStyle name="Normal 80 2 3 3 5" xfId="7841" xr:uid="{00000000-0005-0000-0000-0000A11E0000}"/>
    <cellStyle name="Normal 80 2 3 3 5 3" xfId="22943" xr:uid="{00000000-0005-0000-0000-00009F590000}"/>
    <cellStyle name="Normal 80 2 3 3 7" xfId="17930" xr:uid="{00000000-0005-0000-0000-00000A460000}"/>
    <cellStyle name="Normal 80 2 3 4" xfId="3623" xr:uid="{00000000-0005-0000-0000-0000270E0000}"/>
    <cellStyle name="Normal 80 2 3 4 2" xfId="13697" xr:uid="{00000000-0005-0000-0000-000081350000}"/>
    <cellStyle name="Normal 80 2 3 4 2 3" xfId="28795" xr:uid="{00000000-0005-0000-0000-00007B700000}"/>
    <cellStyle name="Normal 80 2 3 4 3" xfId="8677" xr:uid="{00000000-0005-0000-0000-0000E5210000}"/>
    <cellStyle name="Normal 80 2 3 4 3 3" xfId="23778" xr:uid="{00000000-0005-0000-0000-0000E25C0000}"/>
    <cellStyle name="Normal 80 2 3 4 5" xfId="18765" xr:uid="{00000000-0005-0000-0000-00004D490000}"/>
    <cellStyle name="Normal 80 2 3 5" xfId="5316" xr:uid="{00000000-0005-0000-0000-0000C4140000}"/>
    <cellStyle name="Normal 80 2 3 5 2" xfId="15368" xr:uid="{00000000-0005-0000-0000-0000083C0000}"/>
    <cellStyle name="Normal 80 2 3 5 2 3" xfId="30466" xr:uid="{00000000-0005-0000-0000-000002770000}"/>
    <cellStyle name="Normal 80 2 3 5 3" xfId="10348" xr:uid="{00000000-0005-0000-0000-00006C280000}"/>
    <cellStyle name="Normal 80 2 3 5 3 3" xfId="25449" xr:uid="{00000000-0005-0000-0000-000069630000}"/>
    <cellStyle name="Normal 80 2 3 5 5" xfId="20436" xr:uid="{00000000-0005-0000-0000-0000D44F0000}"/>
    <cellStyle name="Normal 80 2 3 6" xfId="12026" xr:uid="{00000000-0005-0000-0000-0000FA2E0000}"/>
    <cellStyle name="Normal 80 2 3 6 3" xfId="27124" xr:uid="{00000000-0005-0000-0000-0000F4690000}"/>
    <cellStyle name="Normal 80 2 3 7" xfId="7005" xr:uid="{00000000-0005-0000-0000-00005D1B0000}"/>
    <cellStyle name="Normal 80 2 3 7 3" xfId="22107" xr:uid="{00000000-0005-0000-0000-00005B560000}"/>
    <cellStyle name="Normal 80 2 3 9" xfId="17094" xr:uid="{00000000-0005-0000-0000-0000C6420000}"/>
    <cellStyle name="Normal 80 2 4" xfId="2141" xr:uid="{00000000-0005-0000-0000-00005D080000}"/>
    <cellStyle name="Normal 80 2 4 2" xfId="2980" xr:uid="{00000000-0005-0000-0000-0000A40B0000}"/>
    <cellStyle name="Normal 80 2 4 2 2" xfId="4670" xr:uid="{00000000-0005-0000-0000-00003E120000}"/>
    <cellStyle name="Normal 80 2 4 2 2 2" xfId="14743" xr:uid="{00000000-0005-0000-0000-000097390000}"/>
    <cellStyle name="Normal 80 2 4 2 2 2 3" xfId="29841" xr:uid="{00000000-0005-0000-0000-000091740000}"/>
    <cellStyle name="Normal 80 2 4 2 2 3" xfId="9723" xr:uid="{00000000-0005-0000-0000-0000FB250000}"/>
    <cellStyle name="Normal 80 2 4 2 2 3 3" xfId="24824" xr:uid="{00000000-0005-0000-0000-0000F8600000}"/>
    <cellStyle name="Normal 80 2 4 2 2 5" xfId="19811" xr:uid="{00000000-0005-0000-0000-0000634D0000}"/>
    <cellStyle name="Normal 80 2 4 2 3" xfId="6362" xr:uid="{00000000-0005-0000-0000-0000DA180000}"/>
    <cellStyle name="Normal 80 2 4 2 3 2" xfId="16414" xr:uid="{00000000-0005-0000-0000-00001E400000}"/>
    <cellStyle name="Normal 80 2 4 2 3 3" xfId="11394" xr:uid="{00000000-0005-0000-0000-0000822C0000}"/>
    <cellStyle name="Normal 80 2 4 2 3 3 3" xfId="26495" xr:uid="{00000000-0005-0000-0000-00007F670000}"/>
    <cellStyle name="Normal 80 2 4 2 3 5" xfId="21482" xr:uid="{00000000-0005-0000-0000-0000EA530000}"/>
    <cellStyle name="Normal 80 2 4 2 4" xfId="13072" xr:uid="{00000000-0005-0000-0000-000010330000}"/>
    <cellStyle name="Normal 80 2 4 2 4 3" xfId="28170" xr:uid="{00000000-0005-0000-0000-00000A6E0000}"/>
    <cellStyle name="Normal 80 2 4 2 5" xfId="8051" xr:uid="{00000000-0005-0000-0000-0000731F0000}"/>
    <cellStyle name="Normal 80 2 4 2 5 3" xfId="23153" xr:uid="{00000000-0005-0000-0000-0000715A0000}"/>
    <cellStyle name="Normal 80 2 4 2 7" xfId="18140" xr:uid="{00000000-0005-0000-0000-0000DC460000}"/>
    <cellStyle name="Normal 80 2 4 3" xfId="3833" xr:uid="{00000000-0005-0000-0000-0000F90E0000}"/>
    <cellStyle name="Normal 80 2 4 3 2" xfId="13907" xr:uid="{00000000-0005-0000-0000-000053360000}"/>
    <cellStyle name="Normal 80 2 4 3 2 3" xfId="29005" xr:uid="{00000000-0005-0000-0000-00004D710000}"/>
    <cellStyle name="Normal 80 2 4 3 3" xfId="8887" xr:uid="{00000000-0005-0000-0000-0000B7220000}"/>
    <cellStyle name="Normal 80 2 4 3 3 3" xfId="23988" xr:uid="{00000000-0005-0000-0000-0000B45D0000}"/>
    <cellStyle name="Normal 80 2 4 3 5" xfId="18975" xr:uid="{00000000-0005-0000-0000-00001F4A0000}"/>
    <cellStyle name="Normal 80 2 4 4" xfId="5526" xr:uid="{00000000-0005-0000-0000-000096150000}"/>
    <cellStyle name="Normal 80 2 4 4 2" xfId="15578" xr:uid="{00000000-0005-0000-0000-0000DA3C0000}"/>
    <cellStyle name="Normal 80 2 4 4 2 3" xfId="30676" xr:uid="{00000000-0005-0000-0000-0000D4770000}"/>
    <cellStyle name="Normal 80 2 4 4 3" xfId="10558" xr:uid="{00000000-0005-0000-0000-00003E290000}"/>
    <cellStyle name="Normal 80 2 4 4 3 3" xfId="25659" xr:uid="{00000000-0005-0000-0000-00003B640000}"/>
    <cellStyle name="Normal 80 2 4 4 5" xfId="20646" xr:uid="{00000000-0005-0000-0000-0000A6500000}"/>
    <cellStyle name="Normal 80 2 4 5" xfId="12236" xr:uid="{00000000-0005-0000-0000-0000CC2F0000}"/>
    <cellStyle name="Normal 80 2 4 5 3" xfId="27334" xr:uid="{00000000-0005-0000-0000-0000C66A0000}"/>
    <cellStyle name="Normal 80 2 4 6" xfId="7215" xr:uid="{00000000-0005-0000-0000-00002F1C0000}"/>
    <cellStyle name="Normal 80 2 4 6 3" xfId="22317" xr:uid="{00000000-0005-0000-0000-00002D570000}"/>
    <cellStyle name="Normal 80 2 4 8" xfId="17304" xr:uid="{00000000-0005-0000-0000-000098430000}"/>
    <cellStyle name="Normal 80 2 5" xfId="2562" xr:uid="{00000000-0005-0000-0000-0000020A0000}"/>
    <cellStyle name="Normal 80 2 5 2" xfId="4252" xr:uid="{00000000-0005-0000-0000-00009C100000}"/>
    <cellStyle name="Normal 80 2 5 2 2" xfId="14325" xr:uid="{00000000-0005-0000-0000-0000F5370000}"/>
    <cellStyle name="Normal 80 2 5 2 2 3" xfId="29423" xr:uid="{00000000-0005-0000-0000-0000EF720000}"/>
    <cellStyle name="Normal 80 2 5 2 3" xfId="9305" xr:uid="{00000000-0005-0000-0000-000059240000}"/>
    <cellStyle name="Normal 80 2 5 2 3 3" xfId="24406" xr:uid="{00000000-0005-0000-0000-0000565F0000}"/>
    <cellStyle name="Normal 80 2 5 2 5" xfId="19393" xr:uid="{00000000-0005-0000-0000-0000C14B0000}"/>
    <cellStyle name="Normal 80 2 5 3" xfId="5944" xr:uid="{00000000-0005-0000-0000-000038170000}"/>
    <cellStyle name="Normal 80 2 5 3 2" xfId="15996" xr:uid="{00000000-0005-0000-0000-00007C3E0000}"/>
    <cellStyle name="Normal 80 2 5 3 3" xfId="10976" xr:uid="{00000000-0005-0000-0000-0000E02A0000}"/>
    <cellStyle name="Normal 80 2 5 3 3 3" xfId="26077" xr:uid="{00000000-0005-0000-0000-0000DD650000}"/>
    <cellStyle name="Normal 80 2 5 3 5" xfId="21064" xr:uid="{00000000-0005-0000-0000-000048520000}"/>
    <cellStyle name="Normal 80 2 5 4" xfId="12654" xr:uid="{00000000-0005-0000-0000-00006E310000}"/>
    <cellStyle name="Normal 80 2 5 4 3" xfId="27752" xr:uid="{00000000-0005-0000-0000-0000686C0000}"/>
    <cellStyle name="Normal 80 2 5 5" xfId="7633" xr:uid="{00000000-0005-0000-0000-0000D11D0000}"/>
    <cellStyle name="Normal 80 2 5 5 3" xfId="22735" xr:uid="{00000000-0005-0000-0000-0000CF580000}"/>
    <cellStyle name="Normal 80 2 5 7" xfId="17722" xr:uid="{00000000-0005-0000-0000-00003A450000}"/>
    <cellStyle name="Normal 80 2 6" xfId="3415" xr:uid="{00000000-0005-0000-0000-0000570D0000}"/>
    <cellStyle name="Normal 80 2 6 2" xfId="13489" xr:uid="{00000000-0005-0000-0000-0000B1340000}"/>
    <cellStyle name="Normal 80 2 6 2 3" xfId="28587" xr:uid="{00000000-0005-0000-0000-0000AB6F0000}"/>
    <cellStyle name="Normal 80 2 6 3" xfId="8469" xr:uid="{00000000-0005-0000-0000-000015210000}"/>
    <cellStyle name="Normal 80 2 6 3 3" xfId="23570" xr:uid="{00000000-0005-0000-0000-0000125C0000}"/>
    <cellStyle name="Normal 80 2 6 5" xfId="18557" xr:uid="{00000000-0005-0000-0000-00007D480000}"/>
    <cellStyle name="Normal 80 2 7" xfId="5108" xr:uid="{00000000-0005-0000-0000-0000F4130000}"/>
    <cellStyle name="Normal 80 2 7 2" xfId="15160" xr:uid="{00000000-0005-0000-0000-0000383B0000}"/>
    <cellStyle name="Normal 80 2 7 2 3" xfId="30258" xr:uid="{00000000-0005-0000-0000-000032760000}"/>
    <cellStyle name="Normal 80 2 7 3" xfId="10140" xr:uid="{00000000-0005-0000-0000-00009C270000}"/>
    <cellStyle name="Normal 80 2 7 3 3" xfId="25241" xr:uid="{00000000-0005-0000-0000-000099620000}"/>
    <cellStyle name="Normal 80 2 7 5" xfId="20228" xr:uid="{00000000-0005-0000-0000-0000044F0000}"/>
    <cellStyle name="Normal 80 2 8" xfId="11818" xr:uid="{00000000-0005-0000-0000-00002A2E0000}"/>
    <cellStyle name="Normal 80 2 8 3" xfId="26916" xr:uid="{00000000-0005-0000-0000-000024690000}"/>
    <cellStyle name="Normal 80 2 9" xfId="6797" xr:uid="{00000000-0005-0000-0000-00008D1A0000}"/>
    <cellStyle name="Normal 80 2 9 3" xfId="21899" xr:uid="{00000000-0005-0000-0000-00008B550000}"/>
    <cellStyle name="Normal 80 3" xfId="1761" xr:uid="{00000000-0005-0000-0000-0000E1060000}"/>
    <cellStyle name="Normal 80 3 10" xfId="16938" xr:uid="{00000000-0005-0000-0000-00002A420000}"/>
    <cellStyle name="Normal 80 3 2" xfId="1980" xr:uid="{00000000-0005-0000-0000-0000BC070000}"/>
    <cellStyle name="Normal 80 3 2 2" xfId="2401" xr:uid="{00000000-0005-0000-0000-000061090000}"/>
    <cellStyle name="Normal 80 3 2 2 2" xfId="3240" xr:uid="{00000000-0005-0000-0000-0000A80C0000}"/>
    <cellStyle name="Normal 80 3 2 2 2 2" xfId="4930" xr:uid="{00000000-0005-0000-0000-000042130000}"/>
    <cellStyle name="Normal 80 3 2 2 2 2 2" xfId="15003" xr:uid="{00000000-0005-0000-0000-00009B3A0000}"/>
    <cellStyle name="Normal 80 3 2 2 2 2 2 3" xfId="30101" xr:uid="{00000000-0005-0000-0000-000095750000}"/>
    <cellStyle name="Normal 80 3 2 2 2 2 3" xfId="9983" xr:uid="{00000000-0005-0000-0000-0000FF260000}"/>
    <cellStyle name="Normal 80 3 2 2 2 2 3 3" xfId="25084" xr:uid="{00000000-0005-0000-0000-0000FC610000}"/>
    <cellStyle name="Normal 80 3 2 2 2 2 5" xfId="20071" xr:uid="{00000000-0005-0000-0000-0000674E0000}"/>
    <cellStyle name="Normal 80 3 2 2 2 3" xfId="6622" xr:uid="{00000000-0005-0000-0000-0000DE190000}"/>
    <cellStyle name="Normal 80 3 2 2 2 3 2" xfId="16674" xr:uid="{00000000-0005-0000-0000-000022410000}"/>
    <cellStyle name="Normal 80 3 2 2 2 3 3" xfId="11654" xr:uid="{00000000-0005-0000-0000-0000862D0000}"/>
    <cellStyle name="Normal 80 3 2 2 2 3 3 3" xfId="26755" xr:uid="{00000000-0005-0000-0000-000083680000}"/>
    <cellStyle name="Normal 80 3 2 2 2 3 5" xfId="21742" xr:uid="{00000000-0005-0000-0000-0000EE540000}"/>
    <cellStyle name="Normal 80 3 2 2 2 4" xfId="13332" xr:uid="{00000000-0005-0000-0000-000014340000}"/>
    <cellStyle name="Normal 80 3 2 2 2 4 3" xfId="28430" xr:uid="{00000000-0005-0000-0000-00000E6F0000}"/>
    <cellStyle name="Normal 80 3 2 2 2 5" xfId="8311" xr:uid="{00000000-0005-0000-0000-000077200000}"/>
    <cellStyle name="Normal 80 3 2 2 2 5 3" xfId="23413" xr:uid="{00000000-0005-0000-0000-0000755B0000}"/>
    <cellStyle name="Normal 80 3 2 2 2 7" xfId="18400" xr:uid="{00000000-0005-0000-0000-0000E0470000}"/>
    <cellStyle name="Normal 80 3 2 2 3" xfId="4093" xr:uid="{00000000-0005-0000-0000-0000FD0F0000}"/>
    <cellStyle name="Normal 80 3 2 2 3 2" xfId="14167" xr:uid="{00000000-0005-0000-0000-000057370000}"/>
    <cellStyle name="Normal 80 3 2 2 3 2 3" xfId="29265" xr:uid="{00000000-0005-0000-0000-000051720000}"/>
    <cellStyle name="Normal 80 3 2 2 3 3" xfId="9147" xr:uid="{00000000-0005-0000-0000-0000BB230000}"/>
    <cellStyle name="Normal 80 3 2 2 3 3 3" xfId="24248" xr:uid="{00000000-0005-0000-0000-0000B85E0000}"/>
    <cellStyle name="Normal 80 3 2 2 3 5" xfId="19235" xr:uid="{00000000-0005-0000-0000-0000234B0000}"/>
    <cellStyle name="Normal 80 3 2 2 4" xfId="5786" xr:uid="{00000000-0005-0000-0000-00009A160000}"/>
    <cellStyle name="Normal 80 3 2 2 4 2" xfId="15838" xr:uid="{00000000-0005-0000-0000-0000DE3D0000}"/>
    <cellStyle name="Normal 80 3 2 2 4 2 3" xfId="30936" xr:uid="{00000000-0005-0000-0000-0000D8780000}"/>
    <cellStyle name="Normal 80 3 2 2 4 3" xfId="10818" xr:uid="{00000000-0005-0000-0000-0000422A0000}"/>
    <cellStyle name="Normal 80 3 2 2 4 3 3" xfId="25919" xr:uid="{00000000-0005-0000-0000-00003F650000}"/>
    <cellStyle name="Normal 80 3 2 2 4 5" xfId="20906" xr:uid="{00000000-0005-0000-0000-0000AA510000}"/>
    <cellStyle name="Normal 80 3 2 2 5" xfId="12496" xr:uid="{00000000-0005-0000-0000-0000D0300000}"/>
    <cellStyle name="Normal 80 3 2 2 5 3" xfId="27594" xr:uid="{00000000-0005-0000-0000-0000CA6B0000}"/>
    <cellStyle name="Normal 80 3 2 2 6" xfId="7475" xr:uid="{00000000-0005-0000-0000-0000331D0000}"/>
    <cellStyle name="Normal 80 3 2 2 6 3" xfId="22577" xr:uid="{00000000-0005-0000-0000-000031580000}"/>
    <cellStyle name="Normal 80 3 2 2 8" xfId="17564" xr:uid="{00000000-0005-0000-0000-00009C440000}"/>
    <cellStyle name="Normal 80 3 2 3" xfId="2822" xr:uid="{00000000-0005-0000-0000-0000060B0000}"/>
    <cellStyle name="Normal 80 3 2 3 2" xfId="4512" xr:uid="{00000000-0005-0000-0000-0000A0110000}"/>
    <cellStyle name="Normal 80 3 2 3 2 2" xfId="14585" xr:uid="{00000000-0005-0000-0000-0000F9380000}"/>
    <cellStyle name="Normal 80 3 2 3 2 2 3" xfId="29683" xr:uid="{00000000-0005-0000-0000-0000F3730000}"/>
    <cellStyle name="Normal 80 3 2 3 2 3" xfId="9565" xr:uid="{00000000-0005-0000-0000-00005D250000}"/>
    <cellStyle name="Normal 80 3 2 3 2 3 3" xfId="24666" xr:uid="{00000000-0005-0000-0000-00005A600000}"/>
    <cellStyle name="Normal 80 3 2 3 2 5" xfId="19653" xr:uid="{00000000-0005-0000-0000-0000C54C0000}"/>
    <cellStyle name="Normal 80 3 2 3 3" xfId="6204" xr:uid="{00000000-0005-0000-0000-00003C180000}"/>
    <cellStyle name="Normal 80 3 2 3 3 2" xfId="16256" xr:uid="{00000000-0005-0000-0000-0000803F0000}"/>
    <cellStyle name="Normal 80 3 2 3 3 3" xfId="11236" xr:uid="{00000000-0005-0000-0000-0000E42B0000}"/>
    <cellStyle name="Normal 80 3 2 3 3 3 3" xfId="26337" xr:uid="{00000000-0005-0000-0000-0000E1660000}"/>
    <cellStyle name="Normal 80 3 2 3 3 5" xfId="21324" xr:uid="{00000000-0005-0000-0000-00004C530000}"/>
    <cellStyle name="Normal 80 3 2 3 4" xfId="12914" xr:uid="{00000000-0005-0000-0000-000072320000}"/>
    <cellStyle name="Normal 80 3 2 3 4 3" xfId="28012" xr:uid="{00000000-0005-0000-0000-00006C6D0000}"/>
    <cellStyle name="Normal 80 3 2 3 5" xfId="7893" xr:uid="{00000000-0005-0000-0000-0000D51E0000}"/>
    <cellStyle name="Normal 80 3 2 3 5 3" xfId="22995" xr:uid="{00000000-0005-0000-0000-0000D3590000}"/>
    <cellStyle name="Normal 80 3 2 3 7" xfId="17982" xr:uid="{00000000-0005-0000-0000-00003E460000}"/>
    <cellStyle name="Normal 80 3 2 4" xfId="3675" xr:uid="{00000000-0005-0000-0000-00005B0E0000}"/>
    <cellStyle name="Normal 80 3 2 4 2" xfId="13749" xr:uid="{00000000-0005-0000-0000-0000B5350000}"/>
    <cellStyle name="Normal 80 3 2 4 2 3" xfId="28847" xr:uid="{00000000-0005-0000-0000-0000AF700000}"/>
    <cellStyle name="Normal 80 3 2 4 3" xfId="8729" xr:uid="{00000000-0005-0000-0000-000019220000}"/>
    <cellStyle name="Normal 80 3 2 4 3 3" xfId="23830" xr:uid="{00000000-0005-0000-0000-0000165D0000}"/>
    <cellStyle name="Normal 80 3 2 4 5" xfId="18817" xr:uid="{00000000-0005-0000-0000-000081490000}"/>
    <cellStyle name="Normal 80 3 2 5" xfId="5368" xr:uid="{00000000-0005-0000-0000-0000F8140000}"/>
    <cellStyle name="Normal 80 3 2 5 2" xfId="15420" xr:uid="{00000000-0005-0000-0000-00003C3C0000}"/>
    <cellStyle name="Normal 80 3 2 5 2 3" xfId="30518" xr:uid="{00000000-0005-0000-0000-000036770000}"/>
    <cellStyle name="Normal 80 3 2 5 3" xfId="10400" xr:uid="{00000000-0005-0000-0000-0000A0280000}"/>
    <cellStyle name="Normal 80 3 2 5 3 3" xfId="25501" xr:uid="{00000000-0005-0000-0000-00009D630000}"/>
    <cellStyle name="Normal 80 3 2 5 5" xfId="20488" xr:uid="{00000000-0005-0000-0000-000008500000}"/>
    <cellStyle name="Normal 80 3 2 6" xfId="12078" xr:uid="{00000000-0005-0000-0000-00002E2F0000}"/>
    <cellStyle name="Normal 80 3 2 6 3" xfId="27176" xr:uid="{00000000-0005-0000-0000-0000286A0000}"/>
    <cellStyle name="Normal 80 3 2 7" xfId="7057" xr:uid="{00000000-0005-0000-0000-0000911B0000}"/>
    <cellStyle name="Normal 80 3 2 7 3" xfId="22159" xr:uid="{00000000-0005-0000-0000-00008F560000}"/>
    <cellStyle name="Normal 80 3 2 9" xfId="17146" xr:uid="{00000000-0005-0000-0000-0000FA420000}"/>
    <cellStyle name="Normal 80 3 3" xfId="2193" xr:uid="{00000000-0005-0000-0000-000091080000}"/>
    <cellStyle name="Normal 80 3 3 2" xfId="3032" xr:uid="{00000000-0005-0000-0000-0000D80B0000}"/>
    <cellStyle name="Normal 80 3 3 2 2" xfId="4722" xr:uid="{00000000-0005-0000-0000-000072120000}"/>
    <cellStyle name="Normal 80 3 3 2 2 2" xfId="14795" xr:uid="{00000000-0005-0000-0000-0000CB390000}"/>
    <cellStyle name="Normal 80 3 3 2 2 2 3" xfId="29893" xr:uid="{00000000-0005-0000-0000-0000C5740000}"/>
    <cellStyle name="Normal 80 3 3 2 2 3" xfId="9775" xr:uid="{00000000-0005-0000-0000-00002F260000}"/>
    <cellStyle name="Normal 80 3 3 2 2 3 3" xfId="24876" xr:uid="{00000000-0005-0000-0000-00002C610000}"/>
    <cellStyle name="Normal 80 3 3 2 2 5" xfId="19863" xr:uid="{00000000-0005-0000-0000-0000974D0000}"/>
    <cellStyle name="Normal 80 3 3 2 3" xfId="6414" xr:uid="{00000000-0005-0000-0000-00000E190000}"/>
    <cellStyle name="Normal 80 3 3 2 3 2" xfId="16466" xr:uid="{00000000-0005-0000-0000-000052400000}"/>
    <cellStyle name="Normal 80 3 3 2 3 3" xfId="11446" xr:uid="{00000000-0005-0000-0000-0000B62C0000}"/>
    <cellStyle name="Normal 80 3 3 2 3 3 3" xfId="26547" xr:uid="{00000000-0005-0000-0000-0000B3670000}"/>
    <cellStyle name="Normal 80 3 3 2 3 5" xfId="21534" xr:uid="{00000000-0005-0000-0000-00001E540000}"/>
    <cellStyle name="Normal 80 3 3 2 4" xfId="13124" xr:uid="{00000000-0005-0000-0000-000044330000}"/>
    <cellStyle name="Normal 80 3 3 2 4 3" xfId="28222" xr:uid="{00000000-0005-0000-0000-00003E6E0000}"/>
    <cellStyle name="Normal 80 3 3 2 5" xfId="8103" xr:uid="{00000000-0005-0000-0000-0000A71F0000}"/>
    <cellStyle name="Normal 80 3 3 2 5 3" xfId="23205" xr:uid="{00000000-0005-0000-0000-0000A55A0000}"/>
    <cellStyle name="Normal 80 3 3 2 7" xfId="18192" xr:uid="{00000000-0005-0000-0000-000010470000}"/>
    <cellStyle name="Normal 80 3 3 3" xfId="3885" xr:uid="{00000000-0005-0000-0000-00002D0F0000}"/>
    <cellStyle name="Normal 80 3 3 3 2" xfId="13959" xr:uid="{00000000-0005-0000-0000-000087360000}"/>
    <cellStyle name="Normal 80 3 3 3 2 3" xfId="29057" xr:uid="{00000000-0005-0000-0000-000081710000}"/>
    <cellStyle name="Normal 80 3 3 3 3" xfId="8939" xr:uid="{00000000-0005-0000-0000-0000EB220000}"/>
    <cellStyle name="Normal 80 3 3 3 3 3" xfId="24040" xr:uid="{00000000-0005-0000-0000-0000E85D0000}"/>
    <cellStyle name="Normal 80 3 3 3 5" xfId="19027" xr:uid="{00000000-0005-0000-0000-0000534A0000}"/>
    <cellStyle name="Normal 80 3 3 4" xfId="5578" xr:uid="{00000000-0005-0000-0000-0000CA150000}"/>
    <cellStyle name="Normal 80 3 3 4 2" xfId="15630" xr:uid="{00000000-0005-0000-0000-00000E3D0000}"/>
    <cellStyle name="Normal 80 3 3 4 2 3" xfId="30728" xr:uid="{00000000-0005-0000-0000-000008780000}"/>
    <cellStyle name="Normal 80 3 3 4 3" xfId="10610" xr:uid="{00000000-0005-0000-0000-000072290000}"/>
    <cellStyle name="Normal 80 3 3 4 3 3" xfId="25711" xr:uid="{00000000-0005-0000-0000-00006F640000}"/>
    <cellStyle name="Normal 80 3 3 4 5" xfId="20698" xr:uid="{00000000-0005-0000-0000-0000DA500000}"/>
    <cellStyle name="Normal 80 3 3 5" xfId="12288" xr:uid="{00000000-0005-0000-0000-000000300000}"/>
    <cellStyle name="Normal 80 3 3 5 3" xfId="27386" xr:uid="{00000000-0005-0000-0000-0000FA6A0000}"/>
    <cellStyle name="Normal 80 3 3 6" xfId="7267" xr:uid="{00000000-0005-0000-0000-0000631C0000}"/>
    <cellStyle name="Normal 80 3 3 6 3" xfId="22369" xr:uid="{00000000-0005-0000-0000-000061570000}"/>
    <cellStyle name="Normal 80 3 3 8" xfId="17356" xr:uid="{00000000-0005-0000-0000-0000CC430000}"/>
    <cellStyle name="Normal 80 3 4" xfId="2614" xr:uid="{00000000-0005-0000-0000-0000360A0000}"/>
    <cellStyle name="Normal 80 3 4 2" xfId="4304" xr:uid="{00000000-0005-0000-0000-0000D0100000}"/>
    <cellStyle name="Normal 80 3 4 2 2" xfId="14377" xr:uid="{00000000-0005-0000-0000-000029380000}"/>
    <cellStyle name="Normal 80 3 4 2 2 3" xfId="29475" xr:uid="{00000000-0005-0000-0000-000023730000}"/>
    <cellStyle name="Normal 80 3 4 2 3" xfId="9357" xr:uid="{00000000-0005-0000-0000-00008D240000}"/>
    <cellStyle name="Normal 80 3 4 2 3 3" xfId="24458" xr:uid="{00000000-0005-0000-0000-00008A5F0000}"/>
    <cellStyle name="Normal 80 3 4 2 5" xfId="19445" xr:uid="{00000000-0005-0000-0000-0000F54B0000}"/>
    <cellStyle name="Normal 80 3 4 3" xfId="5996" xr:uid="{00000000-0005-0000-0000-00006C170000}"/>
    <cellStyle name="Normal 80 3 4 3 2" xfId="16048" xr:uid="{00000000-0005-0000-0000-0000B03E0000}"/>
    <cellStyle name="Normal 80 3 4 3 3" xfId="11028" xr:uid="{00000000-0005-0000-0000-0000142B0000}"/>
    <cellStyle name="Normal 80 3 4 3 3 3" xfId="26129" xr:uid="{00000000-0005-0000-0000-000011660000}"/>
    <cellStyle name="Normal 80 3 4 3 5" xfId="21116" xr:uid="{00000000-0005-0000-0000-00007C520000}"/>
    <cellStyle name="Normal 80 3 4 4" xfId="12706" xr:uid="{00000000-0005-0000-0000-0000A2310000}"/>
    <cellStyle name="Normal 80 3 4 4 3" xfId="27804" xr:uid="{00000000-0005-0000-0000-00009C6C0000}"/>
    <cellStyle name="Normal 80 3 4 5" xfId="7685" xr:uid="{00000000-0005-0000-0000-0000051E0000}"/>
    <cellStyle name="Normal 80 3 4 5 3" xfId="22787" xr:uid="{00000000-0005-0000-0000-000003590000}"/>
    <cellStyle name="Normal 80 3 4 7" xfId="17774" xr:uid="{00000000-0005-0000-0000-00006E450000}"/>
    <cellStyle name="Normal 80 3 5" xfId="3467" xr:uid="{00000000-0005-0000-0000-00008B0D0000}"/>
    <cellStyle name="Normal 80 3 5 2" xfId="13541" xr:uid="{00000000-0005-0000-0000-0000E5340000}"/>
    <cellStyle name="Normal 80 3 5 2 3" xfId="28639" xr:uid="{00000000-0005-0000-0000-0000DF6F0000}"/>
    <cellStyle name="Normal 80 3 5 3" xfId="8521" xr:uid="{00000000-0005-0000-0000-000049210000}"/>
    <cellStyle name="Normal 80 3 5 3 3" xfId="23622" xr:uid="{00000000-0005-0000-0000-0000465C0000}"/>
    <cellStyle name="Normal 80 3 5 5" xfId="18609" xr:uid="{00000000-0005-0000-0000-0000B1480000}"/>
    <cellStyle name="Normal 80 3 6" xfId="5160" xr:uid="{00000000-0005-0000-0000-000028140000}"/>
    <cellStyle name="Normal 80 3 6 2" xfId="15212" xr:uid="{00000000-0005-0000-0000-00006C3B0000}"/>
    <cellStyle name="Normal 80 3 6 2 3" xfId="30310" xr:uid="{00000000-0005-0000-0000-000066760000}"/>
    <cellStyle name="Normal 80 3 6 3" xfId="10192" xr:uid="{00000000-0005-0000-0000-0000D0270000}"/>
    <cellStyle name="Normal 80 3 6 3 3" xfId="25293" xr:uid="{00000000-0005-0000-0000-0000CD620000}"/>
    <cellStyle name="Normal 80 3 6 5" xfId="20280" xr:uid="{00000000-0005-0000-0000-0000384F0000}"/>
    <cellStyle name="Normal 80 3 7" xfId="11870" xr:uid="{00000000-0005-0000-0000-00005E2E0000}"/>
    <cellStyle name="Normal 80 3 7 3" xfId="26968" xr:uid="{00000000-0005-0000-0000-000058690000}"/>
    <cellStyle name="Normal 80 3 8" xfId="6849" xr:uid="{00000000-0005-0000-0000-0000C11A0000}"/>
    <cellStyle name="Normal 80 3 8 3" xfId="21951" xr:uid="{00000000-0005-0000-0000-0000BF550000}"/>
    <cellStyle name="Normal 80 4" xfId="1874" xr:uid="{00000000-0005-0000-0000-000052070000}"/>
    <cellStyle name="Normal 80 4 2" xfId="2297" xr:uid="{00000000-0005-0000-0000-0000F9080000}"/>
    <cellStyle name="Normal 80 4 2 2" xfId="3136" xr:uid="{00000000-0005-0000-0000-0000400C0000}"/>
    <cellStyle name="Normal 80 4 2 2 2" xfId="4826" xr:uid="{00000000-0005-0000-0000-0000DA120000}"/>
    <cellStyle name="Normal 80 4 2 2 2 2" xfId="14899" xr:uid="{00000000-0005-0000-0000-0000333A0000}"/>
    <cellStyle name="Normal 80 4 2 2 2 2 3" xfId="29997" xr:uid="{00000000-0005-0000-0000-00002D750000}"/>
    <cellStyle name="Normal 80 4 2 2 2 3" xfId="9879" xr:uid="{00000000-0005-0000-0000-000097260000}"/>
    <cellStyle name="Normal 80 4 2 2 2 3 3" xfId="24980" xr:uid="{00000000-0005-0000-0000-000094610000}"/>
    <cellStyle name="Normal 80 4 2 2 2 5" xfId="19967" xr:uid="{00000000-0005-0000-0000-0000FF4D0000}"/>
    <cellStyle name="Normal 80 4 2 2 3" xfId="6518" xr:uid="{00000000-0005-0000-0000-000076190000}"/>
    <cellStyle name="Normal 80 4 2 2 3 2" xfId="16570" xr:uid="{00000000-0005-0000-0000-0000BA400000}"/>
    <cellStyle name="Normal 80 4 2 2 3 3" xfId="11550" xr:uid="{00000000-0005-0000-0000-00001E2D0000}"/>
    <cellStyle name="Normal 80 4 2 2 3 3 3" xfId="26651" xr:uid="{00000000-0005-0000-0000-00001B680000}"/>
    <cellStyle name="Normal 80 4 2 2 3 5" xfId="21638" xr:uid="{00000000-0005-0000-0000-000086540000}"/>
    <cellStyle name="Normal 80 4 2 2 4" xfId="13228" xr:uid="{00000000-0005-0000-0000-0000AC330000}"/>
    <cellStyle name="Normal 80 4 2 2 4 3" xfId="28326" xr:uid="{00000000-0005-0000-0000-0000A66E0000}"/>
    <cellStyle name="Normal 80 4 2 2 5" xfId="8207" xr:uid="{00000000-0005-0000-0000-00000F200000}"/>
    <cellStyle name="Normal 80 4 2 2 5 3" xfId="23309" xr:uid="{00000000-0005-0000-0000-00000D5B0000}"/>
    <cellStyle name="Normal 80 4 2 2 7" xfId="18296" xr:uid="{00000000-0005-0000-0000-000078470000}"/>
    <cellStyle name="Normal 80 4 2 3" xfId="3989" xr:uid="{00000000-0005-0000-0000-0000950F0000}"/>
    <cellStyle name="Normal 80 4 2 3 2" xfId="14063" xr:uid="{00000000-0005-0000-0000-0000EF360000}"/>
    <cellStyle name="Normal 80 4 2 3 2 3" xfId="29161" xr:uid="{00000000-0005-0000-0000-0000E9710000}"/>
    <cellStyle name="Normal 80 4 2 3 3" xfId="9043" xr:uid="{00000000-0005-0000-0000-000053230000}"/>
    <cellStyle name="Normal 80 4 2 3 3 3" xfId="24144" xr:uid="{00000000-0005-0000-0000-0000505E0000}"/>
    <cellStyle name="Normal 80 4 2 3 5" xfId="19131" xr:uid="{00000000-0005-0000-0000-0000BB4A0000}"/>
    <cellStyle name="Normal 80 4 2 4" xfId="5682" xr:uid="{00000000-0005-0000-0000-000032160000}"/>
    <cellStyle name="Normal 80 4 2 4 2" xfId="15734" xr:uid="{00000000-0005-0000-0000-0000763D0000}"/>
    <cellStyle name="Normal 80 4 2 4 2 3" xfId="30832" xr:uid="{00000000-0005-0000-0000-000070780000}"/>
    <cellStyle name="Normal 80 4 2 4 3" xfId="10714" xr:uid="{00000000-0005-0000-0000-0000DA290000}"/>
    <cellStyle name="Normal 80 4 2 4 3 3" xfId="25815" xr:uid="{00000000-0005-0000-0000-0000D7640000}"/>
    <cellStyle name="Normal 80 4 2 4 5" xfId="20802" xr:uid="{00000000-0005-0000-0000-000042510000}"/>
    <cellStyle name="Normal 80 4 2 5" xfId="12392" xr:uid="{00000000-0005-0000-0000-000068300000}"/>
    <cellStyle name="Normal 80 4 2 5 3" xfId="27490" xr:uid="{00000000-0005-0000-0000-0000626B0000}"/>
    <cellStyle name="Normal 80 4 2 6" xfId="7371" xr:uid="{00000000-0005-0000-0000-0000CB1C0000}"/>
    <cellStyle name="Normal 80 4 2 6 3" xfId="22473" xr:uid="{00000000-0005-0000-0000-0000C9570000}"/>
    <cellStyle name="Normal 80 4 2 8" xfId="17460" xr:uid="{00000000-0005-0000-0000-000034440000}"/>
    <cellStyle name="Normal 80 4 3" xfId="2718" xr:uid="{00000000-0005-0000-0000-00009E0A0000}"/>
    <cellStyle name="Normal 80 4 3 2" xfId="4408" xr:uid="{00000000-0005-0000-0000-000038110000}"/>
    <cellStyle name="Normal 80 4 3 2 2" xfId="14481" xr:uid="{00000000-0005-0000-0000-000091380000}"/>
    <cellStyle name="Normal 80 4 3 2 2 3" xfId="29579" xr:uid="{00000000-0005-0000-0000-00008B730000}"/>
    <cellStyle name="Normal 80 4 3 2 3" xfId="9461" xr:uid="{00000000-0005-0000-0000-0000F5240000}"/>
    <cellStyle name="Normal 80 4 3 2 3 3" xfId="24562" xr:uid="{00000000-0005-0000-0000-0000F25F0000}"/>
    <cellStyle name="Normal 80 4 3 2 5" xfId="19549" xr:uid="{00000000-0005-0000-0000-00005D4C0000}"/>
    <cellStyle name="Normal 80 4 3 3" xfId="6100" xr:uid="{00000000-0005-0000-0000-0000D4170000}"/>
    <cellStyle name="Normal 80 4 3 3 2" xfId="16152" xr:uid="{00000000-0005-0000-0000-0000183F0000}"/>
    <cellStyle name="Normal 80 4 3 3 3" xfId="11132" xr:uid="{00000000-0005-0000-0000-00007C2B0000}"/>
    <cellStyle name="Normal 80 4 3 3 3 3" xfId="26233" xr:uid="{00000000-0005-0000-0000-000079660000}"/>
    <cellStyle name="Normal 80 4 3 3 5" xfId="21220" xr:uid="{00000000-0005-0000-0000-0000E4520000}"/>
    <cellStyle name="Normal 80 4 3 4" xfId="12810" xr:uid="{00000000-0005-0000-0000-00000A320000}"/>
    <cellStyle name="Normal 80 4 3 4 3" xfId="27908" xr:uid="{00000000-0005-0000-0000-0000046D0000}"/>
    <cellStyle name="Normal 80 4 3 5" xfId="7789" xr:uid="{00000000-0005-0000-0000-00006D1E0000}"/>
    <cellStyle name="Normal 80 4 3 5 3" xfId="22891" xr:uid="{00000000-0005-0000-0000-00006B590000}"/>
    <cellStyle name="Normal 80 4 3 7" xfId="17878" xr:uid="{00000000-0005-0000-0000-0000D6450000}"/>
    <cellStyle name="Normal 80 4 4" xfId="3571" xr:uid="{00000000-0005-0000-0000-0000F30D0000}"/>
    <cellStyle name="Normal 80 4 4 2" xfId="13645" xr:uid="{00000000-0005-0000-0000-00004D350000}"/>
    <cellStyle name="Normal 80 4 4 2 3" xfId="28743" xr:uid="{00000000-0005-0000-0000-000047700000}"/>
    <cellStyle name="Normal 80 4 4 3" xfId="8625" xr:uid="{00000000-0005-0000-0000-0000B1210000}"/>
    <cellStyle name="Normal 80 4 4 3 3" xfId="23726" xr:uid="{00000000-0005-0000-0000-0000AE5C0000}"/>
    <cellStyle name="Normal 80 4 4 5" xfId="18713" xr:uid="{00000000-0005-0000-0000-000019490000}"/>
    <cellStyle name="Normal 80 4 5" xfId="5264" xr:uid="{00000000-0005-0000-0000-000090140000}"/>
    <cellStyle name="Normal 80 4 5 2" xfId="15316" xr:uid="{00000000-0005-0000-0000-0000D43B0000}"/>
    <cellStyle name="Normal 80 4 5 2 3" xfId="30414" xr:uid="{00000000-0005-0000-0000-0000CE760000}"/>
    <cellStyle name="Normal 80 4 5 3" xfId="10296" xr:uid="{00000000-0005-0000-0000-000038280000}"/>
    <cellStyle name="Normal 80 4 5 3 3" xfId="25397" xr:uid="{00000000-0005-0000-0000-000035630000}"/>
    <cellStyle name="Normal 80 4 5 5" xfId="20384" xr:uid="{00000000-0005-0000-0000-0000A04F0000}"/>
    <cellStyle name="Normal 80 4 6" xfId="11974" xr:uid="{00000000-0005-0000-0000-0000C62E0000}"/>
    <cellStyle name="Normal 80 4 6 3" xfId="27072" xr:uid="{00000000-0005-0000-0000-0000C0690000}"/>
    <cellStyle name="Normal 80 4 7" xfId="6953" xr:uid="{00000000-0005-0000-0000-0000291B0000}"/>
    <cellStyle name="Normal 80 4 7 3" xfId="22055" xr:uid="{00000000-0005-0000-0000-000027560000}"/>
    <cellStyle name="Normal 80 4 9" xfId="17042" xr:uid="{00000000-0005-0000-0000-000092420000}"/>
    <cellStyle name="Normal 80 5" xfId="2087" xr:uid="{00000000-0005-0000-0000-000027080000}"/>
    <cellStyle name="Normal 80 5 2" xfId="2928" xr:uid="{00000000-0005-0000-0000-0000700B0000}"/>
    <cellStyle name="Normal 80 5 2 2" xfId="4618" xr:uid="{00000000-0005-0000-0000-00000A120000}"/>
    <cellStyle name="Normal 80 5 2 2 2" xfId="14691" xr:uid="{00000000-0005-0000-0000-000063390000}"/>
    <cellStyle name="Normal 80 5 2 2 2 3" xfId="29789" xr:uid="{00000000-0005-0000-0000-00005D740000}"/>
    <cellStyle name="Normal 80 5 2 2 3" xfId="9671" xr:uid="{00000000-0005-0000-0000-0000C7250000}"/>
    <cellStyle name="Normal 80 5 2 2 3 3" xfId="24772" xr:uid="{00000000-0005-0000-0000-0000C4600000}"/>
    <cellStyle name="Normal 80 5 2 2 5" xfId="19759" xr:uid="{00000000-0005-0000-0000-00002F4D0000}"/>
    <cellStyle name="Normal 80 5 2 3" xfId="6310" xr:uid="{00000000-0005-0000-0000-0000A6180000}"/>
    <cellStyle name="Normal 80 5 2 3 2" xfId="16362" xr:uid="{00000000-0005-0000-0000-0000EA3F0000}"/>
    <cellStyle name="Normal 80 5 2 3 3" xfId="11342" xr:uid="{00000000-0005-0000-0000-00004E2C0000}"/>
    <cellStyle name="Normal 80 5 2 3 3 3" xfId="26443" xr:uid="{00000000-0005-0000-0000-00004B670000}"/>
    <cellStyle name="Normal 80 5 2 3 5" xfId="21430" xr:uid="{00000000-0005-0000-0000-0000B6530000}"/>
    <cellStyle name="Normal 80 5 2 4" xfId="13020" xr:uid="{00000000-0005-0000-0000-0000DC320000}"/>
    <cellStyle name="Normal 80 5 2 4 3" xfId="28118" xr:uid="{00000000-0005-0000-0000-0000D66D0000}"/>
    <cellStyle name="Normal 80 5 2 5" xfId="7999" xr:uid="{00000000-0005-0000-0000-00003F1F0000}"/>
    <cellStyle name="Normal 80 5 2 5 3" xfId="23101" xr:uid="{00000000-0005-0000-0000-00003D5A0000}"/>
    <cellStyle name="Normal 80 5 2 7" xfId="18088" xr:uid="{00000000-0005-0000-0000-0000A8460000}"/>
    <cellStyle name="Normal 80 5 3" xfId="3781" xr:uid="{00000000-0005-0000-0000-0000C50E0000}"/>
    <cellStyle name="Normal 80 5 3 2" xfId="13855" xr:uid="{00000000-0005-0000-0000-00001F360000}"/>
    <cellStyle name="Normal 80 5 3 2 3" xfId="28953" xr:uid="{00000000-0005-0000-0000-000019710000}"/>
    <cellStyle name="Normal 80 5 3 3" xfId="8835" xr:uid="{00000000-0005-0000-0000-000083220000}"/>
    <cellStyle name="Normal 80 5 3 3 3" xfId="23936" xr:uid="{00000000-0005-0000-0000-0000805D0000}"/>
    <cellStyle name="Normal 80 5 3 5" xfId="18923" xr:uid="{00000000-0005-0000-0000-0000EB490000}"/>
    <cellStyle name="Normal 80 5 4" xfId="5474" xr:uid="{00000000-0005-0000-0000-000062150000}"/>
    <cellStyle name="Normal 80 5 4 2" xfId="15526" xr:uid="{00000000-0005-0000-0000-0000A63C0000}"/>
    <cellStyle name="Normal 80 5 4 2 3" xfId="30624" xr:uid="{00000000-0005-0000-0000-0000A0770000}"/>
    <cellStyle name="Normal 80 5 4 3" xfId="10506" xr:uid="{00000000-0005-0000-0000-00000A290000}"/>
    <cellStyle name="Normal 80 5 4 3 3" xfId="25607" xr:uid="{00000000-0005-0000-0000-000007640000}"/>
    <cellStyle name="Normal 80 5 4 5" xfId="20594" xr:uid="{00000000-0005-0000-0000-000072500000}"/>
    <cellStyle name="Normal 80 5 5" xfId="12184" xr:uid="{00000000-0005-0000-0000-0000982F0000}"/>
    <cellStyle name="Normal 80 5 5 3" xfId="27282" xr:uid="{00000000-0005-0000-0000-0000926A0000}"/>
    <cellStyle name="Normal 80 5 6" xfId="7163" xr:uid="{00000000-0005-0000-0000-0000FB1B0000}"/>
    <cellStyle name="Normal 80 5 6 3" xfId="22265" xr:uid="{00000000-0005-0000-0000-0000F9560000}"/>
    <cellStyle name="Normal 80 5 8" xfId="17252" xr:uid="{00000000-0005-0000-0000-000064430000}"/>
    <cellStyle name="Normal 80 6" xfId="2508" xr:uid="{00000000-0005-0000-0000-0000CC090000}"/>
    <cellStyle name="Normal 80 6 2" xfId="4200" xr:uid="{00000000-0005-0000-0000-000068100000}"/>
    <cellStyle name="Normal 80 6 2 2" xfId="14273" xr:uid="{00000000-0005-0000-0000-0000C1370000}"/>
    <cellStyle name="Normal 80 6 2 2 3" xfId="29371" xr:uid="{00000000-0005-0000-0000-0000BB720000}"/>
    <cellStyle name="Normal 80 6 2 3" xfId="9253" xr:uid="{00000000-0005-0000-0000-000025240000}"/>
    <cellStyle name="Normal 80 6 2 3 3" xfId="24354" xr:uid="{00000000-0005-0000-0000-0000225F0000}"/>
    <cellStyle name="Normal 80 6 2 5" xfId="19341" xr:uid="{00000000-0005-0000-0000-00008D4B0000}"/>
    <cellStyle name="Normal 80 6 3" xfId="5892" xr:uid="{00000000-0005-0000-0000-000004170000}"/>
    <cellStyle name="Normal 80 6 3 2" xfId="15944" xr:uid="{00000000-0005-0000-0000-0000483E0000}"/>
    <cellStyle name="Normal 80 6 3 3" xfId="10924" xr:uid="{00000000-0005-0000-0000-0000AC2A0000}"/>
    <cellStyle name="Normal 80 6 3 3 3" xfId="26025" xr:uid="{00000000-0005-0000-0000-0000A9650000}"/>
    <cellStyle name="Normal 80 6 3 5" xfId="21012" xr:uid="{00000000-0005-0000-0000-000014520000}"/>
    <cellStyle name="Normal 80 6 4" xfId="12602" xr:uid="{00000000-0005-0000-0000-00003A310000}"/>
    <cellStyle name="Normal 80 6 4 3" xfId="27700" xr:uid="{00000000-0005-0000-0000-0000346C0000}"/>
    <cellStyle name="Normal 80 6 5" xfId="7581" xr:uid="{00000000-0005-0000-0000-00009D1D0000}"/>
    <cellStyle name="Normal 80 6 5 3" xfId="22683" xr:uid="{00000000-0005-0000-0000-00009B580000}"/>
    <cellStyle name="Normal 80 6 7" xfId="17670" xr:uid="{00000000-0005-0000-0000-000006450000}"/>
    <cellStyle name="Normal 80 7" xfId="3354" xr:uid="{00000000-0005-0000-0000-00001A0D0000}"/>
    <cellStyle name="Normal 80 7 2" xfId="13437" xr:uid="{00000000-0005-0000-0000-00007D340000}"/>
    <cellStyle name="Normal 80 7 2 3" xfId="28535" xr:uid="{00000000-0005-0000-0000-0000776F0000}"/>
    <cellStyle name="Normal 80 7 3" xfId="8416" xr:uid="{00000000-0005-0000-0000-0000E0200000}"/>
    <cellStyle name="Normal 80 7 3 3" xfId="23518" xr:uid="{00000000-0005-0000-0000-0000DE5B0000}"/>
    <cellStyle name="Normal 80 7 5" xfId="18505" xr:uid="{00000000-0005-0000-0000-000049480000}"/>
    <cellStyle name="Normal 80 8" xfId="5052" xr:uid="{00000000-0005-0000-0000-0000BC130000}"/>
    <cellStyle name="Normal 80 8 2" xfId="15108" xr:uid="{00000000-0005-0000-0000-0000043B0000}"/>
    <cellStyle name="Normal 80 8 2 3" xfId="30206" xr:uid="{00000000-0005-0000-0000-0000FE750000}"/>
    <cellStyle name="Normal 80 8 3" xfId="10088" xr:uid="{00000000-0005-0000-0000-000068270000}"/>
    <cellStyle name="Normal 80 8 3 3" xfId="25189" xr:uid="{00000000-0005-0000-0000-000065620000}"/>
    <cellStyle name="Normal 80 8 5" xfId="20176" xr:uid="{00000000-0005-0000-0000-0000D04E0000}"/>
    <cellStyle name="Normal 80 9" xfId="11764" xr:uid="{00000000-0005-0000-0000-0000F42D0000}"/>
    <cellStyle name="Normal 80 9 3" xfId="26864" xr:uid="{00000000-0005-0000-0000-0000F0680000}"/>
    <cellStyle name="Normal 81" xfId="1702" xr:uid="{00000000-0005-0000-0000-0000A6060000}"/>
    <cellStyle name="Normal 81 10" xfId="6792" xr:uid="{00000000-0005-0000-0000-0000881A0000}"/>
    <cellStyle name="Normal 81 10 3" xfId="21896" xr:uid="{00000000-0005-0000-0000-000088550000}"/>
    <cellStyle name="Normal 81 12" xfId="16881" xr:uid="{00000000-0005-0000-0000-0000F1410000}"/>
    <cellStyle name="Normal 81 2" xfId="1756" xr:uid="{00000000-0005-0000-0000-0000DC060000}"/>
    <cellStyle name="Normal 81 2 11" xfId="16935" xr:uid="{00000000-0005-0000-0000-000027420000}"/>
    <cellStyle name="Normal 81 2 2" xfId="1864" xr:uid="{00000000-0005-0000-0000-000048070000}"/>
    <cellStyle name="Normal 81 2 2 10" xfId="17039" xr:uid="{00000000-0005-0000-0000-00008F420000}"/>
    <cellStyle name="Normal 81 2 2 2" xfId="2081" xr:uid="{00000000-0005-0000-0000-000021080000}"/>
    <cellStyle name="Normal 81 2 2 2 2" xfId="2502" xr:uid="{00000000-0005-0000-0000-0000C6090000}"/>
    <cellStyle name="Normal 81 2 2 2 2 2" xfId="3341" xr:uid="{00000000-0005-0000-0000-00000D0D0000}"/>
    <cellStyle name="Normal 81 2 2 2 2 2 2" xfId="5031" xr:uid="{00000000-0005-0000-0000-0000A7130000}"/>
    <cellStyle name="Normal 81 2 2 2 2 2 2 2" xfId="15104" xr:uid="{00000000-0005-0000-0000-0000003B0000}"/>
    <cellStyle name="Normal 81 2 2 2 2 2 2 2 3" xfId="30202" xr:uid="{00000000-0005-0000-0000-0000FA750000}"/>
    <cellStyle name="Normal 81 2 2 2 2 2 2 3" xfId="10084" xr:uid="{00000000-0005-0000-0000-000064270000}"/>
    <cellStyle name="Normal 81 2 2 2 2 2 2 3 3" xfId="25185" xr:uid="{00000000-0005-0000-0000-000061620000}"/>
    <cellStyle name="Normal 81 2 2 2 2 2 2 5" xfId="20172" xr:uid="{00000000-0005-0000-0000-0000CC4E0000}"/>
    <cellStyle name="Normal 81 2 2 2 2 2 3" xfId="6723" xr:uid="{00000000-0005-0000-0000-0000431A0000}"/>
    <cellStyle name="Normal 81 2 2 2 2 2 3 2" xfId="16775" xr:uid="{00000000-0005-0000-0000-000087410000}"/>
    <cellStyle name="Normal 81 2 2 2 2 2 3 3" xfId="11755" xr:uid="{00000000-0005-0000-0000-0000EB2D0000}"/>
    <cellStyle name="Normal 81 2 2 2 2 2 3 3 3" xfId="26856" xr:uid="{00000000-0005-0000-0000-0000E8680000}"/>
    <cellStyle name="Normal 81 2 2 2 2 2 3 5" xfId="21843" xr:uid="{00000000-0005-0000-0000-000053550000}"/>
    <cellStyle name="Normal 81 2 2 2 2 2 4" xfId="13433" xr:uid="{00000000-0005-0000-0000-000079340000}"/>
    <cellStyle name="Normal 81 2 2 2 2 2 4 3" xfId="28531" xr:uid="{00000000-0005-0000-0000-0000736F0000}"/>
    <cellStyle name="Normal 81 2 2 2 2 2 5" xfId="8412" xr:uid="{00000000-0005-0000-0000-0000DC200000}"/>
    <cellStyle name="Normal 81 2 2 2 2 2 5 3" xfId="23514" xr:uid="{00000000-0005-0000-0000-0000DA5B0000}"/>
    <cellStyle name="Normal 81 2 2 2 2 2 7" xfId="18501" xr:uid="{00000000-0005-0000-0000-000045480000}"/>
    <cellStyle name="Normal 81 2 2 2 2 3" xfId="4194" xr:uid="{00000000-0005-0000-0000-000062100000}"/>
    <cellStyle name="Normal 81 2 2 2 2 3 2" xfId="14268" xr:uid="{00000000-0005-0000-0000-0000BC370000}"/>
    <cellStyle name="Normal 81 2 2 2 2 3 2 3" xfId="29366" xr:uid="{00000000-0005-0000-0000-0000B6720000}"/>
    <cellStyle name="Normal 81 2 2 2 2 3 3" xfId="9248" xr:uid="{00000000-0005-0000-0000-000020240000}"/>
    <cellStyle name="Normal 81 2 2 2 2 3 3 3" xfId="24349" xr:uid="{00000000-0005-0000-0000-00001D5F0000}"/>
    <cellStyle name="Normal 81 2 2 2 2 3 5" xfId="19336" xr:uid="{00000000-0005-0000-0000-0000884B0000}"/>
    <cellStyle name="Normal 81 2 2 2 2 4" xfId="5887" xr:uid="{00000000-0005-0000-0000-0000FF160000}"/>
    <cellStyle name="Normal 81 2 2 2 2 4 2" xfId="15939" xr:uid="{00000000-0005-0000-0000-0000433E0000}"/>
    <cellStyle name="Normal 81 2 2 2 2 4 3" xfId="10919" xr:uid="{00000000-0005-0000-0000-0000A72A0000}"/>
    <cellStyle name="Normal 81 2 2 2 2 4 3 3" xfId="26020" xr:uid="{00000000-0005-0000-0000-0000A4650000}"/>
    <cellStyle name="Normal 81 2 2 2 2 4 5" xfId="21007" xr:uid="{00000000-0005-0000-0000-00000F520000}"/>
    <cellStyle name="Normal 81 2 2 2 2 5" xfId="12597" xr:uid="{00000000-0005-0000-0000-000035310000}"/>
    <cellStyle name="Normal 81 2 2 2 2 5 3" xfId="27695" xr:uid="{00000000-0005-0000-0000-00002F6C0000}"/>
    <cellStyle name="Normal 81 2 2 2 2 6" xfId="7576" xr:uid="{00000000-0005-0000-0000-0000981D0000}"/>
    <cellStyle name="Normal 81 2 2 2 2 6 3" xfId="22678" xr:uid="{00000000-0005-0000-0000-000096580000}"/>
    <cellStyle name="Normal 81 2 2 2 2 8" xfId="17665" xr:uid="{00000000-0005-0000-0000-000001450000}"/>
    <cellStyle name="Normal 81 2 2 2 3" xfId="2923" xr:uid="{00000000-0005-0000-0000-00006B0B0000}"/>
    <cellStyle name="Normal 81 2 2 2 3 2" xfId="4613" xr:uid="{00000000-0005-0000-0000-000005120000}"/>
    <cellStyle name="Normal 81 2 2 2 3 2 2" xfId="14686" xr:uid="{00000000-0005-0000-0000-00005E390000}"/>
    <cellStyle name="Normal 81 2 2 2 3 2 2 3" xfId="29784" xr:uid="{00000000-0005-0000-0000-000058740000}"/>
    <cellStyle name="Normal 81 2 2 2 3 2 3" xfId="9666" xr:uid="{00000000-0005-0000-0000-0000C2250000}"/>
    <cellStyle name="Normal 81 2 2 2 3 2 3 3" xfId="24767" xr:uid="{00000000-0005-0000-0000-0000BF600000}"/>
    <cellStyle name="Normal 81 2 2 2 3 2 5" xfId="19754" xr:uid="{00000000-0005-0000-0000-00002A4D0000}"/>
    <cellStyle name="Normal 81 2 2 2 3 3" xfId="6305" xr:uid="{00000000-0005-0000-0000-0000A1180000}"/>
    <cellStyle name="Normal 81 2 2 2 3 3 2" xfId="16357" xr:uid="{00000000-0005-0000-0000-0000E53F0000}"/>
    <cellStyle name="Normal 81 2 2 2 3 3 3" xfId="11337" xr:uid="{00000000-0005-0000-0000-0000492C0000}"/>
    <cellStyle name="Normal 81 2 2 2 3 3 3 3" xfId="26438" xr:uid="{00000000-0005-0000-0000-000046670000}"/>
    <cellStyle name="Normal 81 2 2 2 3 3 5" xfId="21425" xr:uid="{00000000-0005-0000-0000-0000B1530000}"/>
    <cellStyle name="Normal 81 2 2 2 3 4" xfId="13015" xr:uid="{00000000-0005-0000-0000-0000D7320000}"/>
    <cellStyle name="Normal 81 2 2 2 3 4 3" xfId="28113" xr:uid="{00000000-0005-0000-0000-0000D16D0000}"/>
    <cellStyle name="Normal 81 2 2 2 3 5" xfId="7994" xr:uid="{00000000-0005-0000-0000-00003A1F0000}"/>
    <cellStyle name="Normal 81 2 2 2 3 5 3" xfId="23096" xr:uid="{00000000-0005-0000-0000-0000385A0000}"/>
    <cellStyle name="Normal 81 2 2 2 3 7" xfId="18083" xr:uid="{00000000-0005-0000-0000-0000A3460000}"/>
    <cellStyle name="Normal 81 2 2 2 4" xfId="3776" xr:uid="{00000000-0005-0000-0000-0000C00E0000}"/>
    <cellStyle name="Normal 81 2 2 2 4 2" xfId="13850" xr:uid="{00000000-0005-0000-0000-00001A360000}"/>
    <cellStyle name="Normal 81 2 2 2 4 2 3" xfId="28948" xr:uid="{00000000-0005-0000-0000-000014710000}"/>
    <cellStyle name="Normal 81 2 2 2 4 3" xfId="8830" xr:uid="{00000000-0005-0000-0000-00007E220000}"/>
    <cellStyle name="Normal 81 2 2 2 4 3 3" xfId="23931" xr:uid="{00000000-0005-0000-0000-00007B5D0000}"/>
    <cellStyle name="Normal 81 2 2 2 4 5" xfId="18918" xr:uid="{00000000-0005-0000-0000-0000E6490000}"/>
    <cellStyle name="Normal 81 2 2 2 5" xfId="5469" xr:uid="{00000000-0005-0000-0000-00005D150000}"/>
    <cellStyle name="Normal 81 2 2 2 5 2" xfId="15521" xr:uid="{00000000-0005-0000-0000-0000A13C0000}"/>
    <cellStyle name="Normal 81 2 2 2 5 2 3" xfId="30619" xr:uid="{00000000-0005-0000-0000-00009B770000}"/>
    <cellStyle name="Normal 81 2 2 2 5 3" xfId="10501" xr:uid="{00000000-0005-0000-0000-000005290000}"/>
    <cellStyle name="Normal 81 2 2 2 5 3 3" xfId="25602" xr:uid="{00000000-0005-0000-0000-000002640000}"/>
    <cellStyle name="Normal 81 2 2 2 5 5" xfId="20589" xr:uid="{00000000-0005-0000-0000-00006D500000}"/>
    <cellStyle name="Normal 81 2 2 2 6" xfId="12179" xr:uid="{00000000-0005-0000-0000-0000932F0000}"/>
    <cellStyle name="Normal 81 2 2 2 6 3" xfId="27277" xr:uid="{00000000-0005-0000-0000-00008D6A0000}"/>
    <cellStyle name="Normal 81 2 2 2 7" xfId="7158" xr:uid="{00000000-0005-0000-0000-0000F61B0000}"/>
    <cellStyle name="Normal 81 2 2 2 7 3" xfId="22260" xr:uid="{00000000-0005-0000-0000-0000F4560000}"/>
    <cellStyle name="Normal 81 2 2 2 9" xfId="17247" xr:uid="{00000000-0005-0000-0000-00005F430000}"/>
    <cellStyle name="Normal 81 2 2 3" xfId="2294" xr:uid="{00000000-0005-0000-0000-0000F6080000}"/>
    <cellStyle name="Normal 81 2 2 3 2" xfId="3133" xr:uid="{00000000-0005-0000-0000-00003D0C0000}"/>
    <cellStyle name="Normal 81 2 2 3 2 2" xfId="4823" xr:uid="{00000000-0005-0000-0000-0000D7120000}"/>
    <cellStyle name="Normal 81 2 2 3 2 2 2" xfId="14896" xr:uid="{00000000-0005-0000-0000-0000303A0000}"/>
    <cellStyle name="Normal 81 2 2 3 2 2 2 3" xfId="29994" xr:uid="{00000000-0005-0000-0000-00002A750000}"/>
    <cellStyle name="Normal 81 2 2 3 2 2 3" xfId="9876" xr:uid="{00000000-0005-0000-0000-000094260000}"/>
    <cellStyle name="Normal 81 2 2 3 2 2 3 3" xfId="24977" xr:uid="{00000000-0005-0000-0000-000091610000}"/>
    <cellStyle name="Normal 81 2 2 3 2 2 5" xfId="19964" xr:uid="{00000000-0005-0000-0000-0000FC4D0000}"/>
    <cellStyle name="Normal 81 2 2 3 2 3" xfId="6515" xr:uid="{00000000-0005-0000-0000-000073190000}"/>
    <cellStyle name="Normal 81 2 2 3 2 3 2" xfId="16567" xr:uid="{00000000-0005-0000-0000-0000B7400000}"/>
    <cellStyle name="Normal 81 2 2 3 2 3 3" xfId="11547" xr:uid="{00000000-0005-0000-0000-00001B2D0000}"/>
    <cellStyle name="Normal 81 2 2 3 2 3 3 3" xfId="26648" xr:uid="{00000000-0005-0000-0000-000018680000}"/>
    <cellStyle name="Normal 81 2 2 3 2 3 5" xfId="21635" xr:uid="{00000000-0005-0000-0000-000083540000}"/>
    <cellStyle name="Normal 81 2 2 3 2 4" xfId="13225" xr:uid="{00000000-0005-0000-0000-0000A9330000}"/>
    <cellStyle name="Normal 81 2 2 3 2 4 3" xfId="28323" xr:uid="{00000000-0005-0000-0000-0000A36E0000}"/>
    <cellStyle name="Normal 81 2 2 3 2 5" xfId="8204" xr:uid="{00000000-0005-0000-0000-00000C200000}"/>
    <cellStyle name="Normal 81 2 2 3 2 5 3" xfId="23306" xr:uid="{00000000-0005-0000-0000-00000A5B0000}"/>
    <cellStyle name="Normal 81 2 2 3 2 7" xfId="18293" xr:uid="{00000000-0005-0000-0000-000075470000}"/>
    <cellStyle name="Normal 81 2 2 3 3" xfId="3986" xr:uid="{00000000-0005-0000-0000-0000920F0000}"/>
    <cellStyle name="Normal 81 2 2 3 3 2" xfId="14060" xr:uid="{00000000-0005-0000-0000-0000EC360000}"/>
    <cellStyle name="Normal 81 2 2 3 3 2 3" xfId="29158" xr:uid="{00000000-0005-0000-0000-0000E6710000}"/>
    <cellStyle name="Normal 81 2 2 3 3 3" xfId="9040" xr:uid="{00000000-0005-0000-0000-000050230000}"/>
    <cellStyle name="Normal 81 2 2 3 3 3 3" xfId="24141" xr:uid="{00000000-0005-0000-0000-00004D5E0000}"/>
    <cellStyle name="Normal 81 2 2 3 3 5" xfId="19128" xr:uid="{00000000-0005-0000-0000-0000B84A0000}"/>
    <cellStyle name="Normal 81 2 2 3 4" xfId="5679" xr:uid="{00000000-0005-0000-0000-00002F160000}"/>
    <cellStyle name="Normal 81 2 2 3 4 2" xfId="15731" xr:uid="{00000000-0005-0000-0000-0000733D0000}"/>
    <cellStyle name="Normal 81 2 2 3 4 2 3" xfId="30829" xr:uid="{00000000-0005-0000-0000-00006D780000}"/>
    <cellStyle name="Normal 81 2 2 3 4 3" xfId="10711" xr:uid="{00000000-0005-0000-0000-0000D7290000}"/>
    <cellStyle name="Normal 81 2 2 3 4 3 3" xfId="25812" xr:uid="{00000000-0005-0000-0000-0000D4640000}"/>
    <cellStyle name="Normal 81 2 2 3 4 5" xfId="20799" xr:uid="{00000000-0005-0000-0000-00003F510000}"/>
    <cellStyle name="Normal 81 2 2 3 5" xfId="12389" xr:uid="{00000000-0005-0000-0000-000065300000}"/>
    <cellStyle name="Normal 81 2 2 3 5 3" xfId="27487" xr:uid="{00000000-0005-0000-0000-00005F6B0000}"/>
    <cellStyle name="Normal 81 2 2 3 6" xfId="7368" xr:uid="{00000000-0005-0000-0000-0000C81C0000}"/>
    <cellStyle name="Normal 81 2 2 3 6 3" xfId="22470" xr:uid="{00000000-0005-0000-0000-0000C6570000}"/>
    <cellStyle name="Normal 81 2 2 3 8" xfId="17457" xr:uid="{00000000-0005-0000-0000-000031440000}"/>
    <cellStyle name="Normal 81 2 2 4" xfId="2715" xr:uid="{00000000-0005-0000-0000-00009B0A0000}"/>
    <cellStyle name="Normal 81 2 2 4 2" xfId="4405" xr:uid="{00000000-0005-0000-0000-000035110000}"/>
    <cellStyle name="Normal 81 2 2 4 2 2" xfId="14478" xr:uid="{00000000-0005-0000-0000-00008E380000}"/>
    <cellStyle name="Normal 81 2 2 4 2 2 3" xfId="29576" xr:uid="{00000000-0005-0000-0000-000088730000}"/>
    <cellStyle name="Normal 81 2 2 4 2 3" xfId="9458" xr:uid="{00000000-0005-0000-0000-0000F2240000}"/>
    <cellStyle name="Normal 81 2 2 4 2 3 3" xfId="24559" xr:uid="{00000000-0005-0000-0000-0000EF5F0000}"/>
    <cellStyle name="Normal 81 2 2 4 2 5" xfId="19546" xr:uid="{00000000-0005-0000-0000-00005A4C0000}"/>
    <cellStyle name="Normal 81 2 2 4 3" xfId="6097" xr:uid="{00000000-0005-0000-0000-0000D1170000}"/>
    <cellStyle name="Normal 81 2 2 4 3 2" xfId="16149" xr:uid="{00000000-0005-0000-0000-0000153F0000}"/>
    <cellStyle name="Normal 81 2 2 4 3 3" xfId="11129" xr:uid="{00000000-0005-0000-0000-0000792B0000}"/>
    <cellStyle name="Normal 81 2 2 4 3 3 3" xfId="26230" xr:uid="{00000000-0005-0000-0000-000076660000}"/>
    <cellStyle name="Normal 81 2 2 4 3 5" xfId="21217" xr:uid="{00000000-0005-0000-0000-0000E1520000}"/>
    <cellStyle name="Normal 81 2 2 4 4" xfId="12807" xr:uid="{00000000-0005-0000-0000-000007320000}"/>
    <cellStyle name="Normal 81 2 2 4 4 3" xfId="27905" xr:uid="{00000000-0005-0000-0000-0000016D0000}"/>
    <cellStyle name="Normal 81 2 2 4 5" xfId="7786" xr:uid="{00000000-0005-0000-0000-00006A1E0000}"/>
    <cellStyle name="Normal 81 2 2 4 5 3" xfId="22888" xr:uid="{00000000-0005-0000-0000-000068590000}"/>
    <cellStyle name="Normal 81 2 2 4 7" xfId="17875" xr:uid="{00000000-0005-0000-0000-0000D3450000}"/>
    <cellStyle name="Normal 81 2 2 5" xfId="3568" xr:uid="{00000000-0005-0000-0000-0000F00D0000}"/>
    <cellStyle name="Normal 81 2 2 5 2" xfId="13642" xr:uid="{00000000-0005-0000-0000-00004A350000}"/>
    <cellStyle name="Normal 81 2 2 5 2 3" xfId="28740" xr:uid="{00000000-0005-0000-0000-000044700000}"/>
    <cellStyle name="Normal 81 2 2 5 3" xfId="8622" xr:uid="{00000000-0005-0000-0000-0000AE210000}"/>
    <cellStyle name="Normal 81 2 2 5 3 3" xfId="23723" xr:uid="{00000000-0005-0000-0000-0000AB5C0000}"/>
    <cellStyle name="Normal 81 2 2 5 5" xfId="18710" xr:uid="{00000000-0005-0000-0000-000016490000}"/>
    <cellStyle name="Normal 81 2 2 6" xfId="5261" xr:uid="{00000000-0005-0000-0000-00008D140000}"/>
    <cellStyle name="Normal 81 2 2 6 2" xfId="15313" xr:uid="{00000000-0005-0000-0000-0000D13B0000}"/>
    <cellStyle name="Normal 81 2 2 6 2 3" xfId="30411" xr:uid="{00000000-0005-0000-0000-0000CB760000}"/>
    <cellStyle name="Normal 81 2 2 6 3" xfId="10293" xr:uid="{00000000-0005-0000-0000-000035280000}"/>
    <cellStyle name="Normal 81 2 2 6 3 3" xfId="25394" xr:uid="{00000000-0005-0000-0000-000032630000}"/>
    <cellStyle name="Normal 81 2 2 6 5" xfId="20381" xr:uid="{00000000-0005-0000-0000-00009D4F0000}"/>
    <cellStyle name="Normal 81 2 2 7" xfId="11971" xr:uid="{00000000-0005-0000-0000-0000C32E0000}"/>
    <cellStyle name="Normal 81 2 2 7 3" xfId="27069" xr:uid="{00000000-0005-0000-0000-0000BD690000}"/>
    <cellStyle name="Normal 81 2 2 8" xfId="6950" xr:uid="{00000000-0005-0000-0000-0000261B0000}"/>
    <cellStyle name="Normal 81 2 2 8 3" xfId="22052" xr:uid="{00000000-0005-0000-0000-000024560000}"/>
    <cellStyle name="Normal 81 2 3" xfId="1977" xr:uid="{00000000-0005-0000-0000-0000B9070000}"/>
    <cellStyle name="Normal 81 2 3 2" xfId="2398" xr:uid="{00000000-0005-0000-0000-00005E090000}"/>
    <cellStyle name="Normal 81 2 3 2 2" xfId="3237" xr:uid="{00000000-0005-0000-0000-0000A50C0000}"/>
    <cellStyle name="Normal 81 2 3 2 2 2" xfId="4927" xr:uid="{00000000-0005-0000-0000-00003F130000}"/>
    <cellStyle name="Normal 81 2 3 2 2 2 2" xfId="15000" xr:uid="{00000000-0005-0000-0000-0000983A0000}"/>
    <cellStyle name="Normal 81 2 3 2 2 2 2 3" xfId="30098" xr:uid="{00000000-0005-0000-0000-000092750000}"/>
    <cellStyle name="Normal 81 2 3 2 2 2 3" xfId="9980" xr:uid="{00000000-0005-0000-0000-0000FC260000}"/>
    <cellStyle name="Normal 81 2 3 2 2 2 3 3" xfId="25081" xr:uid="{00000000-0005-0000-0000-0000F9610000}"/>
    <cellStyle name="Normal 81 2 3 2 2 2 5" xfId="20068" xr:uid="{00000000-0005-0000-0000-0000644E0000}"/>
    <cellStyle name="Normal 81 2 3 2 2 3" xfId="6619" xr:uid="{00000000-0005-0000-0000-0000DB190000}"/>
    <cellStyle name="Normal 81 2 3 2 2 3 2" xfId="16671" xr:uid="{00000000-0005-0000-0000-00001F410000}"/>
    <cellStyle name="Normal 81 2 3 2 2 3 3" xfId="11651" xr:uid="{00000000-0005-0000-0000-0000832D0000}"/>
    <cellStyle name="Normal 81 2 3 2 2 3 3 3" xfId="26752" xr:uid="{00000000-0005-0000-0000-000080680000}"/>
    <cellStyle name="Normal 81 2 3 2 2 3 5" xfId="21739" xr:uid="{00000000-0005-0000-0000-0000EB540000}"/>
    <cellStyle name="Normal 81 2 3 2 2 4" xfId="13329" xr:uid="{00000000-0005-0000-0000-000011340000}"/>
    <cellStyle name="Normal 81 2 3 2 2 4 3" xfId="28427" xr:uid="{00000000-0005-0000-0000-00000B6F0000}"/>
    <cellStyle name="Normal 81 2 3 2 2 5" xfId="8308" xr:uid="{00000000-0005-0000-0000-000074200000}"/>
    <cellStyle name="Normal 81 2 3 2 2 5 3" xfId="23410" xr:uid="{00000000-0005-0000-0000-0000725B0000}"/>
    <cellStyle name="Normal 81 2 3 2 2 7" xfId="18397" xr:uid="{00000000-0005-0000-0000-0000DD470000}"/>
    <cellStyle name="Normal 81 2 3 2 3" xfId="4090" xr:uid="{00000000-0005-0000-0000-0000FA0F0000}"/>
    <cellStyle name="Normal 81 2 3 2 3 2" xfId="14164" xr:uid="{00000000-0005-0000-0000-000054370000}"/>
    <cellStyle name="Normal 81 2 3 2 3 2 3" xfId="29262" xr:uid="{00000000-0005-0000-0000-00004E720000}"/>
    <cellStyle name="Normal 81 2 3 2 3 3" xfId="9144" xr:uid="{00000000-0005-0000-0000-0000B8230000}"/>
    <cellStyle name="Normal 81 2 3 2 3 3 3" xfId="24245" xr:uid="{00000000-0005-0000-0000-0000B55E0000}"/>
    <cellStyle name="Normal 81 2 3 2 3 5" xfId="19232" xr:uid="{00000000-0005-0000-0000-0000204B0000}"/>
    <cellStyle name="Normal 81 2 3 2 4" xfId="5783" xr:uid="{00000000-0005-0000-0000-000097160000}"/>
    <cellStyle name="Normal 81 2 3 2 4 2" xfId="15835" xr:uid="{00000000-0005-0000-0000-0000DB3D0000}"/>
    <cellStyle name="Normal 81 2 3 2 4 2 3" xfId="30933" xr:uid="{00000000-0005-0000-0000-0000D5780000}"/>
    <cellStyle name="Normal 81 2 3 2 4 3" xfId="10815" xr:uid="{00000000-0005-0000-0000-00003F2A0000}"/>
    <cellStyle name="Normal 81 2 3 2 4 3 3" xfId="25916" xr:uid="{00000000-0005-0000-0000-00003C650000}"/>
    <cellStyle name="Normal 81 2 3 2 4 5" xfId="20903" xr:uid="{00000000-0005-0000-0000-0000A7510000}"/>
    <cellStyle name="Normal 81 2 3 2 5" xfId="12493" xr:uid="{00000000-0005-0000-0000-0000CD300000}"/>
    <cellStyle name="Normal 81 2 3 2 5 3" xfId="27591" xr:uid="{00000000-0005-0000-0000-0000C76B0000}"/>
    <cellStyle name="Normal 81 2 3 2 6" xfId="7472" xr:uid="{00000000-0005-0000-0000-0000301D0000}"/>
    <cellStyle name="Normal 81 2 3 2 6 3" xfId="22574" xr:uid="{00000000-0005-0000-0000-00002E580000}"/>
    <cellStyle name="Normal 81 2 3 2 8" xfId="17561" xr:uid="{00000000-0005-0000-0000-000099440000}"/>
    <cellStyle name="Normal 81 2 3 3" xfId="2819" xr:uid="{00000000-0005-0000-0000-0000030B0000}"/>
    <cellStyle name="Normal 81 2 3 3 2" xfId="4509" xr:uid="{00000000-0005-0000-0000-00009D110000}"/>
    <cellStyle name="Normal 81 2 3 3 2 2" xfId="14582" xr:uid="{00000000-0005-0000-0000-0000F6380000}"/>
    <cellStyle name="Normal 81 2 3 3 2 2 3" xfId="29680" xr:uid="{00000000-0005-0000-0000-0000F0730000}"/>
    <cellStyle name="Normal 81 2 3 3 2 3" xfId="9562" xr:uid="{00000000-0005-0000-0000-00005A250000}"/>
    <cellStyle name="Normal 81 2 3 3 2 3 3" xfId="24663" xr:uid="{00000000-0005-0000-0000-000057600000}"/>
    <cellStyle name="Normal 81 2 3 3 2 5" xfId="19650" xr:uid="{00000000-0005-0000-0000-0000C24C0000}"/>
    <cellStyle name="Normal 81 2 3 3 3" xfId="6201" xr:uid="{00000000-0005-0000-0000-000039180000}"/>
    <cellStyle name="Normal 81 2 3 3 3 2" xfId="16253" xr:uid="{00000000-0005-0000-0000-00007D3F0000}"/>
    <cellStyle name="Normal 81 2 3 3 3 3" xfId="11233" xr:uid="{00000000-0005-0000-0000-0000E12B0000}"/>
    <cellStyle name="Normal 81 2 3 3 3 3 3" xfId="26334" xr:uid="{00000000-0005-0000-0000-0000DE660000}"/>
    <cellStyle name="Normal 81 2 3 3 3 5" xfId="21321" xr:uid="{00000000-0005-0000-0000-000049530000}"/>
    <cellStyle name="Normal 81 2 3 3 4" xfId="12911" xr:uid="{00000000-0005-0000-0000-00006F320000}"/>
    <cellStyle name="Normal 81 2 3 3 4 3" xfId="28009" xr:uid="{00000000-0005-0000-0000-0000696D0000}"/>
    <cellStyle name="Normal 81 2 3 3 5" xfId="7890" xr:uid="{00000000-0005-0000-0000-0000D21E0000}"/>
    <cellStyle name="Normal 81 2 3 3 5 3" xfId="22992" xr:uid="{00000000-0005-0000-0000-0000D0590000}"/>
    <cellStyle name="Normal 81 2 3 3 7" xfId="17979" xr:uid="{00000000-0005-0000-0000-00003B460000}"/>
    <cellStyle name="Normal 81 2 3 4" xfId="3672" xr:uid="{00000000-0005-0000-0000-0000580E0000}"/>
    <cellStyle name="Normal 81 2 3 4 2" xfId="13746" xr:uid="{00000000-0005-0000-0000-0000B2350000}"/>
    <cellStyle name="Normal 81 2 3 4 2 3" xfId="28844" xr:uid="{00000000-0005-0000-0000-0000AC700000}"/>
    <cellStyle name="Normal 81 2 3 4 3" xfId="8726" xr:uid="{00000000-0005-0000-0000-000016220000}"/>
    <cellStyle name="Normal 81 2 3 4 3 3" xfId="23827" xr:uid="{00000000-0005-0000-0000-0000135D0000}"/>
    <cellStyle name="Normal 81 2 3 4 5" xfId="18814" xr:uid="{00000000-0005-0000-0000-00007E490000}"/>
    <cellStyle name="Normal 81 2 3 5" xfId="5365" xr:uid="{00000000-0005-0000-0000-0000F5140000}"/>
    <cellStyle name="Normal 81 2 3 5 2" xfId="15417" xr:uid="{00000000-0005-0000-0000-0000393C0000}"/>
    <cellStyle name="Normal 81 2 3 5 2 3" xfId="30515" xr:uid="{00000000-0005-0000-0000-000033770000}"/>
    <cellStyle name="Normal 81 2 3 5 3" xfId="10397" xr:uid="{00000000-0005-0000-0000-00009D280000}"/>
    <cellStyle name="Normal 81 2 3 5 3 3" xfId="25498" xr:uid="{00000000-0005-0000-0000-00009A630000}"/>
    <cellStyle name="Normal 81 2 3 5 5" xfId="20485" xr:uid="{00000000-0005-0000-0000-000005500000}"/>
    <cellStyle name="Normal 81 2 3 6" xfId="12075" xr:uid="{00000000-0005-0000-0000-00002B2F0000}"/>
    <cellStyle name="Normal 81 2 3 6 3" xfId="27173" xr:uid="{00000000-0005-0000-0000-0000256A0000}"/>
    <cellStyle name="Normal 81 2 3 7" xfId="7054" xr:uid="{00000000-0005-0000-0000-00008E1B0000}"/>
    <cellStyle name="Normal 81 2 3 7 3" xfId="22156" xr:uid="{00000000-0005-0000-0000-00008C560000}"/>
    <cellStyle name="Normal 81 2 3 9" xfId="17143" xr:uid="{00000000-0005-0000-0000-0000F7420000}"/>
    <cellStyle name="Normal 81 2 4" xfId="2190" xr:uid="{00000000-0005-0000-0000-00008E080000}"/>
    <cellStyle name="Normal 81 2 4 2" xfId="3029" xr:uid="{00000000-0005-0000-0000-0000D50B0000}"/>
    <cellStyle name="Normal 81 2 4 2 2" xfId="4719" xr:uid="{00000000-0005-0000-0000-00006F120000}"/>
    <cellStyle name="Normal 81 2 4 2 2 2" xfId="14792" xr:uid="{00000000-0005-0000-0000-0000C8390000}"/>
    <cellStyle name="Normal 81 2 4 2 2 2 3" xfId="29890" xr:uid="{00000000-0005-0000-0000-0000C2740000}"/>
    <cellStyle name="Normal 81 2 4 2 2 3" xfId="9772" xr:uid="{00000000-0005-0000-0000-00002C260000}"/>
    <cellStyle name="Normal 81 2 4 2 2 3 3" xfId="24873" xr:uid="{00000000-0005-0000-0000-000029610000}"/>
    <cellStyle name="Normal 81 2 4 2 2 5" xfId="19860" xr:uid="{00000000-0005-0000-0000-0000944D0000}"/>
    <cellStyle name="Normal 81 2 4 2 3" xfId="6411" xr:uid="{00000000-0005-0000-0000-00000B190000}"/>
    <cellStyle name="Normal 81 2 4 2 3 2" xfId="16463" xr:uid="{00000000-0005-0000-0000-00004F400000}"/>
    <cellStyle name="Normal 81 2 4 2 3 3" xfId="11443" xr:uid="{00000000-0005-0000-0000-0000B32C0000}"/>
    <cellStyle name="Normal 81 2 4 2 3 3 3" xfId="26544" xr:uid="{00000000-0005-0000-0000-0000B0670000}"/>
    <cellStyle name="Normal 81 2 4 2 3 5" xfId="21531" xr:uid="{00000000-0005-0000-0000-00001B540000}"/>
    <cellStyle name="Normal 81 2 4 2 4" xfId="13121" xr:uid="{00000000-0005-0000-0000-000041330000}"/>
    <cellStyle name="Normal 81 2 4 2 4 3" xfId="28219" xr:uid="{00000000-0005-0000-0000-00003B6E0000}"/>
    <cellStyle name="Normal 81 2 4 2 5" xfId="8100" xr:uid="{00000000-0005-0000-0000-0000A41F0000}"/>
    <cellStyle name="Normal 81 2 4 2 5 3" xfId="23202" xr:uid="{00000000-0005-0000-0000-0000A25A0000}"/>
    <cellStyle name="Normal 81 2 4 2 7" xfId="18189" xr:uid="{00000000-0005-0000-0000-00000D470000}"/>
    <cellStyle name="Normal 81 2 4 3" xfId="3882" xr:uid="{00000000-0005-0000-0000-00002A0F0000}"/>
    <cellStyle name="Normal 81 2 4 3 2" xfId="13956" xr:uid="{00000000-0005-0000-0000-000084360000}"/>
    <cellStyle name="Normal 81 2 4 3 2 3" xfId="29054" xr:uid="{00000000-0005-0000-0000-00007E710000}"/>
    <cellStyle name="Normal 81 2 4 3 3" xfId="8936" xr:uid="{00000000-0005-0000-0000-0000E8220000}"/>
    <cellStyle name="Normal 81 2 4 3 3 3" xfId="24037" xr:uid="{00000000-0005-0000-0000-0000E55D0000}"/>
    <cellStyle name="Normal 81 2 4 3 5" xfId="19024" xr:uid="{00000000-0005-0000-0000-0000504A0000}"/>
    <cellStyle name="Normal 81 2 4 4" xfId="5575" xr:uid="{00000000-0005-0000-0000-0000C7150000}"/>
    <cellStyle name="Normal 81 2 4 4 2" xfId="15627" xr:uid="{00000000-0005-0000-0000-00000B3D0000}"/>
    <cellStyle name="Normal 81 2 4 4 2 3" xfId="30725" xr:uid="{00000000-0005-0000-0000-000005780000}"/>
    <cellStyle name="Normal 81 2 4 4 3" xfId="10607" xr:uid="{00000000-0005-0000-0000-00006F290000}"/>
    <cellStyle name="Normal 81 2 4 4 3 3" xfId="25708" xr:uid="{00000000-0005-0000-0000-00006C640000}"/>
    <cellStyle name="Normal 81 2 4 4 5" xfId="20695" xr:uid="{00000000-0005-0000-0000-0000D7500000}"/>
    <cellStyle name="Normal 81 2 4 5" xfId="12285" xr:uid="{00000000-0005-0000-0000-0000FD2F0000}"/>
    <cellStyle name="Normal 81 2 4 5 3" xfId="27383" xr:uid="{00000000-0005-0000-0000-0000F76A0000}"/>
    <cellStyle name="Normal 81 2 4 6" xfId="7264" xr:uid="{00000000-0005-0000-0000-0000601C0000}"/>
    <cellStyle name="Normal 81 2 4 6 3" xfId="22366" xr:uid="{00000000-0005-0000-0000-00005E570000}"/>
    <cellStyle name="Normal 81 2 4 8" xfId="17353" xr:uid="{00000000-0005-0000-0000-0000C9430000}"/>
    <cellStyle name="Normal 81 2 5" xfId="2611" xr:uid="{00000000-0005-0000-0000-0000330A0000}"/>
    <cellStyle name="Normal 81 2 5 2" xfId="4301" xr:uid="{00000000-0005-0000-0000-0000CD100000}"/>
    <cellStyle name="Normal 81 2 5 2 2" xfId="14374" xr:uid="{00000000-0005-0000-0000-000026380000}"/>
    <cellStyle name="Normal 81 2 5 2 2 3" xfId="29472" xr:uid="{00000000-0005-0000-0000-000020730000}"/>
    <cellStyle name="Normal 81 2 5 2 3" xfId="9354" xr:uid="{00000000-0005-0000-0000-00008A240000}"/>
    <cellStyle name="Normal 81 2 5 2 3 3" xfId="24455" xr:uid="{00000000-0005-0000-0000-0000875F0000}"/>
    <cellStyle name="Normal 81 2 5 2 5" xfId="19442" xr:uid="{00000000-0005-0000-0000-0000F24B0000}"/>
    <cellStyle name="Normal 81 2 5 3" xfId="5993" xr:uid="{00000000-0005-0000-0000-000069170000}"/>
    <cellStyle name="Normal 81 2 5 3 2" xfId="16045" xr:uid="{00000000-0005-0000-0000-0000AD3E0000}"/>
    <cellStyle name="Normal 81 2 5 3 3" xfId="11025" xr:uid="{00000000-0005-0000-0000-0000112B0000}"/>
    <cellStyle name="Normal 81 2 5 3 3 3" xfId="26126" xr:uid="{00000000-0005-0000-0000-00000E660000}"/>
    <cellStyle name="Normal 81 2 5 3 5" xfId="21113" xr:uid="{00000000-0005-0000-0000-000079520000}"/>
    <cellStyle name="Normal 81 2 5 4" xfId="12703" xr:uid="{00000000-0005-0000-0000-00009F310000}"/>
    <cellStyle name="Normal 81 2 5 4 3" xfId="27801" xr:uid="{00000000-0005-0000-0000-0000996C0000}"/>
    <cellStyle name="Normal 81 2 5 5" xfId="7682" xr:uid="{00000000-0005-0000-0000-0000021E0000}"/>
    <cellStyle name="Normal 81 2 5 5 3" xfId="22784" xr:uid="{00000000-0005-0000-0000-000000590000}"/>
    <cellStyle name="Normal 81 2 5 7" xfId="17771" xr:uid="{00000000-0005-0000-0000-00006B450000}"/>
    <cellStyle name="Normal 81 2 6" xfId="3464" xr:uid="{00000000-0005-0000-0000-0000880D0000}"/>
    <cellStyle name="Normal 81 2 6 2" xfId="13538" xr:uid="{00000000-0005-0000-0000-0000E2340000}"/>
    <cellStyle name="Normal 81 2 6 2 3" xfId="28636" xr:uid="{00000000-0005-0000-0000-0000DC6F0000}"/>
    <cellStyle name="Normal 81 2 6 3" xfId="8518" xr:uid="{00000000-0005-0000-0000-000046210000}"/>
    <cellStyle name="Normal 81 2 6 3 3" xfId="23619" xr:uid="{00000000-0005-0000-0000-0000435C0000}"/>
    <cellStyle name="Normal 81 2 6 5" xfId="18606" xr:uid="{00000000-0005-0000-0000-0000AE480000}"/>
    <cellStyle name="Normal 81 2 7" xfId="5157" xr:uid="{00000000-0005-0000-0000-000025140000}"/>
    <cellStyle name="Normal 81 2 7 2" xfId="15209" xr:uid="{00000000-0005-0000-0000-0000693B0000}"/>
    <cellStyle name="Normal 81 2 7 2 3" xfId="30307" xr:uid="{00000000-0005-0000-0000-000063760000}"/>
    <cellStyle name="Normal 81 2 7 3" xfId="10189" xr:uid="{00000000-0005-0000-0000-0000CD270000}"/>
    <cellStyle name="Normal 81 2 7 3 3" xfId="25290" xr:uid="{00000000-0005-0000-0000-0000CA620000}"/>
    <cellStyle name="Normal 81 2 7 5" xfId="20277" xr:uid="{00000000-0005-0000-0000-0000354F0000}"/>
    <cellStyle name="Normal 81 2 8" xfId="11867" xr:uid="{00000000-0005-0000-0000-00005B2E0000}"/>
    <cellStyle name="Normal 81 2 8 3" xfId="26965" xr:uid="{00000000-0005-0000-0000-000055690000}"/>
    <cellStyle name="Normal 81 2 9" xfId="6846" xr:uid="{00000000-0005-0000-0000-0000BE1A0000}"/>
    <cellStyle name="Normal 81 2 9 3" xfId="21948" xr:uid="{00000000-0005-0000-0000-0000BC550000}"/>
    <cellStyle name="Normal 81 3" xfId="1810" xr:uid="{00000000-0005-0000-0000-000012070000}"/>
    <cellStyle name="Normal 81 3 10" xfId="16987" xr:uid="{00000000-0005-0000-0000-00005B420000}"/>
    <cellStyle name="Normal 81 3 2" xfId="2029" xr:uid="{00000000-0005-0000-0000-0000ED070000}"/>
    <cellStyle name="Normal 81 3 2 2" xfId="2450" xr:uid="{00000000-0005-0000-0000-000092090000}"/>
    <cellStyle name="Normal 81 3 2 2 2" xfId="3289" xr:uid="{00000000-0005-0000-0000-0000D90C0000}"/>
    <cellStyle name="Normal 81 3 2 2 2 2" xfId="4979" xr:uid="{00000000-0005-0000-0000-000073130000}"/>
    <cellStyle name="Normal 81 3 2 2 2 2 2" xfId="15052" xr:uid="{00000000-0005-0000-0000-0000CC3A0000}"/>
    <cellStyle name="Normal 81 3 2 2 2 2 2 3" xfId="30150" xr:uid="{00000000-0005-0000-0000-0000C6750000}"/>
    <cellStyle name="Normal 81 3 2 2 2 2 3" xfId="10032" xr:uid="{00000000-0005-0000-0000-000030270000}"/>
    <cellStyle name="Normal 81 3 2 2 2 2 3 3" xfId="25133" xr:uid="{00000000-0005-0000-0000-00002D620000}"/>
    <cellStyle name="Normal 81 3 2 2 2 2 5" xfId="20120" xr:uid="{00000000-0005-0000-0000-0000984E0000}"/>
    <cellStyle name="Normal 81 3 2 2 2 3" xfId="6671" xr:uid="{00000000-0005-0000-0000-00000F1A0000}"/>
    <cellStyle name="Normal 81 3 2 2 2 3 2" xfId="16723" xr:uid="{00000000-0005-0000-0000-000053410000}"/>
    <cellStyle name="Normal 81 3 2 2 2 3 3" xfId="11703" xr:uid="{00000000-0005-0000-0000-0000B72D0000}"/>
    <cellStyle name="Normal 81 3 2 2 2 3 3 3" xfId="26804" xr:uid="{00000000-0005-0000-0000-0000B4680000}"/>
    <cellStyle name="Normal 81 3 2 2 2 3 5" xfId="21791" xr:uid="{00000000-0005-0000-0000-00001F550000}"/>
    <cellStyle name="Normal 81 3 2 2 2 4" xfId="13381" xr:uid="{00000000-0005-0000-0000-000045340000}"/>
    <cellStyle name="Normal 81 3 2 2 2 4 3" xfId="28479" xr:uid="{00000000-0005-0000-0000-00003F6F0000}"/>
    <cellStyle name="Normal 81 3 2 2 2 5" xfId="8360" xr:uid="{00000000-0005-0000-0000-0000A8200000}"/>
    <cellStyle name="Normal 81 3 2 2 2 5 3" xfId="23462" xr:uid="{00000000-0005-0000-0000-0000A65B0000}"/>
    <cellStyle name="Normal 81 3 2 2 2 7" xfId="18449" xr:uid="{00000000-0005-0000-0000-000011480000}"/>
    <cellStyle name="Normal 81 3 2 2 3" xfId="4142" xr:uid="{00000000-0005-0000-0000-00002E100000}"/>
    <cellStyle name="Normal 81 3 2 2 3 2" xfId="14216" xr:uid="{00000000-0005-0000-0000-000088370000}"/>
    <cellStyle name="Normal 81 3 2 2 3 2 3" xfId="29314" xr:uid="{00000000-0005-0000-0000-000082720000}"/>
    <cellStyle name="Normal 81 3 2 2 3 3" xfId="9196" xr:uid="{00000000-0005-0000-0000-0000EC230000}"/>
    <cellStyle name="Normal 81 3 2 2 3 3 3" xfId="24297" xr:uid="{00000000-0005-0000-0000-0000E95E0000}"/>
    <cellStyle name="Normal 81 3 2 2 3 5" xfId="19284" xr:uid="{00000000-0005-0000-0000-0000544B0000}"/>
    <cellStyle name="Normal 81 3 2 2 4" xfId="5835" xr:uid="{00000000-0005-0000-0000-0000CB160000}"/>
    <cellStyle name="Normal 81 3 2 2 4 2" xfId="15887" xr:uid="{00000000-0005-0000-0000-00000F3E0000}"/>
    <cellStyle name="Normal 81 3 2 2 4 3" xfId="10867" xr:uid="{00000000-0005-0000-0000-0000732A0000}"/>
    <cellStyle name="Normal 81 3 2 2 4 3 3" xfId="25968" xr:uid="{00000000-0005-0000-0000-000070650000}"/>
    <cellStyle name="Normal 81 3 2 2 4 5" xfId="20955" xr:uid="{00000000-0005-0000-0000-0000DB510000}"/>
    <cellStyle name="Normal 81 3 2 2 5" xfId="12545" xr:uid="{00000000-0005-0000-0000-000001310000}"/>
    <cellStyle name="Normal 81 3 2 2 5 3" xfId="27643" xr:uid="{00000000-0005-0000-0000-0000FB6B0000}"/>
    <cellStyle name="Normal 81 3 2 2 6" xfId="7524" xr:uid="{00000000-0005-0000-0000-0000641D0000}"/>
    <cellStyle name="Normal 81 3 2 2 6 3" xfId="22626" xr:uid="{00000000-0005-0000-0000-000062580000}"/>
    <cellStyle name="Normal 81 3 2 2 8" xfId="17613" xr:uid="{00000000-0005-0000-0000-0000CD440000}"/>
    <cellStyle name="Normal 81 3 2 3" xfId="2871" xr:uid="{00000000-0005-0000-0000-0000370B0000}"/>
    <cellStyle name="Normal 81 3 2 3 2" xfId="4561" xr:uid="{00000000-0005-0000-0000-0000D1110000}"/>
    <cellStyle name="Normal 81 3 2 3 2 2" xfId="14634" xr:uid="{00000000-0005-0000-0000-00002A390000}"/>
    <cellStyle name="Normal 81 3 2 3 2 2 3" xfId="29732" xr:uid="{00000000-0005-0000-0000-000024740000}"/>
    <cellStyle name="Normal 81 3 2 3 2 3" xfId="9614" xr:uid="{00000000-0005-0000-0000-00008E250000}"/>
    <cellStyle name="Normal 81 3 2 3 2 3 3" xfId="24715" xr:uid="{00000000-0005-0000-0000-00008B600000}"/>
    <cellStyle name="Normal 81 3 2 3 2 5" xfId="19702" xr:uid="{00000000-0005-0000-0000-0000F64C0000}"/>
    <cellStyle name="Normal 81 3 2 3 3" xfId="6253" xr:uid="{00000000-0005-0000-0000-00006D180000}"/>
    <cellStyle name="Normal 81 3 2 3 3 2" xfId="16305" xr:uid="{00000000-0005-0000-0000-0000B13F0000}"/>
    <cellStyle name="Normal 81 3 2 3 3 3" xfId="11285" xr:uid="{00000000-0005-0000-0000-0000152C0000}"/>
    <cellStyle name="Normal 81 3 2 3 3 3 3" xfId="26386" xr:uid="{00000000-0005-0000-0000-000012670000}"/>
    <cellStyle name="Normal 81 3 2 3 3 5" xfId="21373" xr:uid="{00000000-0005-0000-0000-00007D530000}"/>
    <cellStyle name="Normal 81 3 2 3 4" xfId="12963" xr:uid="{00000000-0005-0000-0000-0000A3320000}"/>
    <cellStyle name="Normal 81 3 2 3 4 3" xfId="28061" xr:uid="{00000000-0005-0000-0000-00009D6D0000}"/>
    <cellStyle name="Normal 81 3 2 3 5" xfId="7942" xr:uid="{00000000-0005-0000-0000-0000061F0000}"/>
    <cellStyle name="Normal 81 3 2 3 5 3" xfId="23044" xr:uid="{00000000-0005-0000-0000-0000045A0000}"/>
    <cellStyle name="Normal 81 3 2 3 7" xfId="18031" xr:uid="{00000000-0005-0000-0000-00006F460000}"/>
    <cellStyle name="Normal 81 3 2 4" xfId="3724" xr:uid="{00000000-0005-0000-0000-00008C0E0000}"/>
    <cellStyle name="Normal 81 3 2 4 2" xfId="13798" xr:uid="{00000000-0005-0000-0000-0000E6350000}"/>
    <cellStyle name="Normal 81 3 2 4 2 3" xfId="28896" xr:uid="{00000000-0005-0000-0000-0000E0700000}"/>
    <cellStyle name="Normal 81 3 2 4 3" xfId="8778" xr:uid="{00000000-0005-0000-0000-00004A220000}"/>
    <cellStyle name="Normal 81 3 2 4 3 3" xfId="23879" xr:uid="{00000000-0005-0000-0000-0000475D0000}"/>
    <cellStyle name="Normal 81 3 2 4 5" xfId="18866" xr:uid="{00000000-0005-0000-0000-0000B2490000}"/>
    <cellStyle name="Normal 81 3 2 5" xfId="5417" xr:uid="{00000000-0005-0000-0000-000029150000}"/>
    <cellStyle name="Normal 81 3 2 5 2" xfId="15469" xr:uid="{00000000-0005-0000-0000-00006D3C0000}"/>
    <cellStyle name="Normal 81 3 2 5 2 3" xfId="30567" xr:uid="{00000000-0005-0000-0000-000067770000}"/>
    <cellStyle name="Normal 81 3 2 5 3" xfId="10449" xr:uid="{00000000-0005-0000-0000-0000D1280000}"/>
    <cellStyle name="Normal 81 3 2 5 3 3" xfId="25550" xr:uid="{00000000-0005-0000-0000-0000CE630000}"/>
    <cellStyle name="Normal 81 3 2 5 5" xfId="20537" xr:uid="{00000000-0005-0000-0000-000039500000}"/>
    <cellStyle name="Normal 81 3 2 6" xfId="12127" xr:uid="{00000000-0005-0000-0000-00005F2F0000}"/>
    <cellStyle name="Normal 81 3 2 6 3" xfId="27225" xr:uid="{00000000-0005-0000-0000-0000596A0000}"/>
    <cellStyle name="Normal 81 3 2 7" xfId="7106" xr:uid="{00000000-0005-0000-0000-0000C21B0000}"/>
    <cellStyle name="Normal 81 3 2 7 3" xfId="22208" xr:uid="{00000000-0005-0000-0000-0000C0560000}"/>
    <cellStyle name="Normal 81 3 2 9" xfId="17195" xr:uid="{00000000-0005-0000-0000-00002B430000}"/>
    <cellStyle name="Normal 81 3 3" xfId="2242" xr:uid="{00000000-0005-0000-0000-0000C2080000}"/>
    <cellStyle name="Normal 81 3 3 2" xfId="3081" xr:uid="{00000000-0005-0000-0000-0000090C0000}"/>
    <cellStyle name="Normal 81 3 3 2 2" xfId="4771" xr:uid="{00000000-0005-0000-0000-0000A3120000}"/>
    <cellStyle name="Normal 81 3 3 2 2 2" xfId="14844" xr:uid="{00000000-0005-0000-0000-0000FC390000}"/>
    <cellStyle name="Normal 81 3 3 2 2 2 3" xfId="29942" xr:uid="{00000000-0005-0000-0000-0000F6740000}"/>
    <cellStyle name="Normal 81 3 3 2 2 3" xfId="9824" xr:uid="{00000000-0005-0000-0000-000060260000}"/>
    <cellStyle name="Normal 81 3 3 2 2 3 3" xfId="24925" xr:uid="{00000000-0005-0000-0000-00005D610000}"/>
    <cellStyle name="Normal 81 3 3 2 2 5" xfId="19912" xr:uid="{00000000-0005-0000-0000-0000C84D0000}"/>
    <cellStyle name="Normal 81 3 3 2 3" xfId="6463" xr:uid="{00000000-0005-0000-0000-00003F190000}"/>
    <cellStyle name="Normal 81 3 3 2 3 2" xfId="16515" xr:uid="{00000000-0005-0000-0000-000083400000}"/>
    <cellStyle name="Normal 81 3 3 2 3 3" xfId="11495" xr:uid="{00000000-0005-0000-0000-0000E72C0000}"/>
    <cellStyle name="Normal 81 3 3 2 3 3 3" xfId="26596" xr:uid="{00000000-0005-0000-0000-0000E4670000}"/>
    <cellStyle name="Normal 81 3 3 2 3 5" xfId="21583" xr:uid="{00000000-0005-0000-0000-00004F540000}"/>
    <cellStyle name="Normal 81 3 3 2 4" xfId="13173" xr:uid="{00000000-0005-0000-0000-000075330000}"/>
    <cellStyle name="Normal 81 3 3 2 4 3" xfId="28271" xr:uid="{00000000-0005-0000-0000-00006F6E0000}"/>
    <cellStyle name="Normal 81 3 3 2 5" xfId="8152" xr:uid="{00000000-0005-0000-0000-0000D81F0000}"/>
    <cellStyle name="Normal 81 3 3 2 5 3" xfId="23254" xr:uid="{00000000-0005-0000-0000-0000D65A0000}"/>
    <cellStyle name="Normal 81 3 3 2 7" xfId="18241" xr:uid="{00000000-0005-0000-0000-000041470000}"/>
    <cellStyle name="Normal 81 3 3 3" xfId="3934" xr:uid="{00000000-0005-0000-0000-00005E0F0000}"/>
    <cellStyle name="Normal 81 3 3 3 2" xfId="14008" xr:uid="{00000000-0005-0000-0000-0000B8360000}"/>
    <cellStyle name="Normal 81 3 3 3 2 3" xfId="29106" xr:uid="{00000000-0005-0000-0000-0000B2710000}"/>
    <cellStyle name="Normal 81 3 3 3 3" xfId="8988" xr:uid="{00000000-0005-0000-0000-00001C230000}"/>
    <cellStyle name="Normal 81 3 3 3 3 3" xfId="24089" xr:uid="{00000000-0005-0000-0000-0000195E0000}"/>
    <cellStyle name="Normal 81 3 3 3 5" xfId="19076" xr:uid="{00000000-0005-0000-0000-0000844A0000}"/>
    <cellStyle name="Normal 81 3 3 4" xfId="5627" xr:uid="{00000000-0005-0000-0000-0000FB150000}"/>
    <cellStyle name="Normal 81 3 3 4 2" xfId="15679" xr:uid="{00000000-0005-0000-0000-00003F3D0000}"/>
    <cellStyle name="Normal 81 3 3 4 2 3" xfId="30777" xr:uid="{00000000-0005-0000-0000-000039780000}"/>
    <cellStyle name="Normal 81 3 3 4 3" xfId="10659" xr:uid="{00000000-0005-0000-0000-0000A3290000}"/>
    <cellStyle name="Normal 81 3 3 4 3 3" xfId="25760" xr:uid="{00000000-0005-0000-0000-0000A0640000}"/>
    <cellStyle name="Normal 81 3 3 4 5" xfId="20747" xr:uid="{00000000-0005-0000-0000-00000B510000}"/>
    <cellStyle name="Normal 81 3 3 5" xfId="12337" xr:uid="{00000000-0005-0000-0000-000031300000}"/>
    <cellStyle name="Normal 81 3 3 5 3" xfId="27435" xr:uid="{00000000-0005-0000-0000-00002B6B0000}"/>
    <cellStyle name="Normal 81 3 3 6" xfId="7316" xr:uid="{00000000-0005-0000-0000-0000941C0000}"/>
    <cellStyle name="Normal 81 3 3 6 3" xfId="22418" xr:uid="{00000000-0005-0000-0000-000092570000}"/>
    <cellStyle name="Normal 81 3 3 8" xfId="17405" xr:uid="{00000000-0005-0000-0000-0000FD430000}"/>
    <cellStyle name="Normal 81 3 4" xfId="2663" xr:uid="{00000000-0005-0000-0000-0000670A0000}"/>
    <cellStyle name="Normal 81 3 4 2" xfId="4353" xr:uid="{00000000-0005-0000-0000-000001110000}"/>
    <cellStyle name="Normal 81 3 4 2 2" xfId="14426" xr:uid="{00000000-0005-0000-0000-00005A380000}"/>
    <cellStyle name="Normal 81 3 4 2 2 3" xfId="29524" xr:uid="{00000000-0005-0000-0000-000054730000}"/>
    <cellStyle name="Normal 81 3 4 2 3" xfId="9406" xr:uid="{00000000-0005-0000-0000-0000BE240000}"/>
    <cellStyle name="Normal 81 3 4 2 3 3" xfId="24507" xr:uid="{00000000-0005-0000-0000-0000BB5F0000}"/>
    <cellStyle name="Normal 81 3 4 2 5" xfId="19494" xr:uid="{00000000-0005-0000-0000-0000264C0000}"/>
    <cellStyle name="Normal 81 3 4 3" xfId="6045" xr:uid="{00000000-0005-0000-0000-00009D170000}"/>
    <cellStyle name="Normal 81 3 4 3 2" xfId="16097" xr:uid="{00000000-0005-0000-0000-0000E13E0000}"/>
    <cellStyle name="Normal 81 3 4 3 3" xfId="11077" xr:uid="{00000000-0005-0000-0000-0000452B0000}"/>
    <cellStyle name="Normal 81 3 4 3 3 3" xfId="26178" xr:uid="{00000000-0005-0000-0000-000042660000}"/>
    <cellStyle name="Normal 81 3 4 3 5" xfId="21165" xr:uid="{00000000-0005-0000-0000-0000AD520000}"/>
    <cellStyle name="Normal 81 3 4 4" xfId="12755" xr:uid="{00000000-0005-0000-0000-0000D3310000}"/>
    <cellStyle name="Normal 81 3 4 4 3" xfId="27853" xr:uid="{00000000-0005-0000-0000-0000CD6C0000}"/>
    <cellStyle name="Normal 81 3 4 5" xfId="7734" xr:uid="{00000000-0005-0000-0000-0000361E0000}"/>
    <cellStyle name="Normal 81 3 4 5 3" xfId="22836" xr:uid="{00000000-0005-0000-0000-000034590000}"/>
    <cellStyle name="Normal 81 3 4 7" xfId="17823" xr:uid="{00000000-0005-0000-0000-00009F450000}"/>
    <cellStyle name="Normal 81 3 5" xfId="3516" xr:uid="{00000000-0005-0000-0000-0000BC0D0000}"/>
    <cellStyle name="Normal 81 3 5 2" xfId="13590" xr:uid="{00000000-0005-0000-0000-000016350000}"/>
    <cellStyle name="Normal 81 3 5 2 3" xfId="28688" xr:uid="{00000000-0005-0000-0000-000010700000}"/>
    <cellStyle name="Normal 81 3 5 3" xfId="8570" xr:uid="{00000000-0005-0000-0000-00007A210000}"/>
    <cellStyle name="Normal 81 3 5 3 3" xfId="23671" xr:uid="{00000000-0005-0000-0000-0000775C0000}"/>
    <cellStyle name="Normal 81 3 5 5" xfId="18658" xr:uid="{00000000-0005-0000-0000-0000E2480000}"/>
    <cellStyle name="Normal 81 3 6" xfId="5209" xr:uid="{00000000-0005-0000-0000-000059140000}"/>
    <cellStyle name="Normal 81 3 6 2" xfId="15261" xr:uid="{00000000-0005-0000-0000-00009D3B0000}"/>
    <cellStyle name="Normal 81 3 6 2 3" xfId="30359" xr:uid="{00000000-0005-0000-0000-000097760000}"/>
    <cellStyle name="Normal 81 3 6 3" xfId="10241" xr:uid="{00000000-0005-0000-0000-000001280000}"/>
    <cellStyle name="Normal 81 3 6 3 3" xfId="25342" xr:uid="{00000000-0005-0000-0000-0000FE620000}"/>
    <cellStyle name="Normal 81 3 6 5" xfId="20329" xr:uid="{00000000-0005-0000-0000-0000694F0000}"/>
    <cellStyle name="Normal 81 3 7" xfId="11919" xr:uid="{00000000-0005-0000-0000-00008F2E0000}"/>
    <cellStyle name="Normal 81 3 7 3" xfId="27017" xr:uid="{00000000-0005-0000-0000-000089690000}"/>
    <cellStyle name="Normal 81 3 8" xfId="6898" xr:uid="{00000000-0005-0000-0000-0000F21A0000}"/>
    <cellStyle name="Normal 81 3 8 3" xfId="22000" xr:uid="{00000000-0005-0000-0000-0000F0550000}"/>
    <cellStyle name="Normal 81 4" xfId="1923" xr:uid="{00000000-0005-0000-0000-000083070000}"/>
    <cellStyle name="Normal 81 4 2" xfId="2346" xr:uid="{00000000-0005-0000-0000-00002A090000}"/>
    <cellStyle name="Normal 81 4 2 2" xfId="3185" xr:uid="{00000000-0005-0000-0000-0000710C0000}"/>
    <cellStyle name="Normal 81 4 2 2 2" xfId="4875" xr:uid="{00000000-0005-0000-0000-00000B130000}"/>
    <cellStyle name="Normal 81 4 2 2 2 2" xfId="14948" xr:uid="{00000000-0005-0000-0000-0000643A0000}"/>
    <cellStyle name="Normal 81 4 2 2 2 2 3" xfId="30046" xr:uid="{00000000-0005-0000-0000-00005E750000}"/>
    <cellStyle name="Normal 81 4 2 2 2 3" xfId="9928" xr:uid="{00000000-0005-0000-0000-0000C8260000}"/>
    <cellStyle name="Normal 81 4 2 2 2 3 3" xfId="25029" xr:uid="{00000000-0005-0000-0000-0000C5610000}"/>
    <cellStyle name="Normal 81 4 2 2 2 5" xfId="20016" xr:uid="{00000000-0005-0000-0000-0000304E0000}"/>
    <cellStyle name="Normal 81 4 2 2 3" xfId="6567" xr:uid="{00000000-0005-0000-0000-0000A7190000}"/>
    <cellStyle name="Normal 81 4 2 2 3 2" xfId="16619" xr:uid="{00000000-0005-0000-0000-0000EB400000}"/>
    <cellStyle name="Normal 81 4 2 2 3 3" xfId="11599" xr:uid="{00000000-0005-0000-0000-00004F2D0000}"/>
    <cellStyle name="Normal 81 4 2 2 3 3 3" xfId="26700" xr:uid="{00000000-0005-0000-0000-00004C680000}"/>
    <cellStyle name="Normal 81 4 2 2 3 5" xfId="21687" xr:uid="{00000000-0005-0000-0000-0000B7540000}"/>
    <cellStyle name="Normal 81 4 2 2 4" xfId="13277" xr:uid="{00000000-0005-0000-0000-0000DD330000}"/>
    <cellStyle name="Normal 81 4 2 2 4 3" xfId="28375" xr:uid="{00000000-0005-0000-0000-0000D76E0000}"/>
    <cellStyle name="Normal 81 4 2 2 5" xfId="8256" xr:uid="{00000000-0005-0000-0000-000040200000}"/>
    <cellStyle name="Normal 81 4 2 2 5 3" xfId="23358" xr:uid="{00000000-0005-0000-0000-00003E5B0000}"/>
    <cellStyle name="Normal 81 4 2 2 7" xfId="18345" xr:uid="{00000000-0005-0000-0000-0000A9470000}"/>
    <cellStyle name="Normal 81 4 2 3" xfId="4038" xr:uid="{00000000-0005-0000-0000-0000C60F0000}"/>
    <cellStyle name="Normal 81 4 2 3 2" xfId="14112" xr:uid="{00000000-0005-0000-0000-000020370000}"/>
    <cellStyle name="Normal 81 4 2 3 2 3" xfId="29210" xr:uid="{00000000-0005-0000-0000-00001A720000}"/>
    <cellStyle name="Normal 81 4 2 3 3" xfId="9092" xr:uid="{00000000-0005-0000-0000-000084230000}"/>
    <cellStyle name="Normal 81 4 2 3 3 3" xfId="24193" xr:uid="{00000000-0005-0000-0000-0000815E0000}"/>
    <cellStyle name="Normal 81 4 2 3 5" xfId="19180" xr:uid="{00000000-0005-0000-0000-0000EC4A0000}"/>
    <cellStyle name="Normal 81 4 2 4" xfId="5731" xr:uid="{00000000-0005-0000-0000-000063160000}"/>
    <cellStyle name="Normal 81 4 2 4 2" xfId="15783" xr:uid="{00000000-0005-0000-0000-0000A73D0000}"/>
    <cellStyle name="Normal 81 4 2 4 2 3" xfId="30881" xr:uid="{00000000-0005-0000-0000-0000A1780000}"/>
    <cellStyle name="Normal 81 4 2 4 3" xfId="10763" xr:uid="{00000000-0005-0000-0000-00000B2A0000}"/>
    <cellStyle name="Normal 81 4 2 4 3 3" xfId="25864" xr:uid="{00000000-0005-0000-0000-000008650000}"/>
    <cellStyle name="Normal 81 4 2 4 5" xfId="20851" xr:uid="{00000000-0005-0000-0000-000073510000}"/>
    <cellStyle name="Normal 81 4 2 5" xfId="12441" xr:uid="{00000000-0005-0000-0000-000099300000}"/>
    <cellStyle name="Normal 81 4 2 5 3" xfId="27539" xr:uid="{00000000-0005-0000-0000-0000936B0000}"/>
    <cellStyle name="Normal 81 4 2 6" xfId="7420" xr:uid="{00000000-0005-0000-0000-0000FC1C0000}"/>
    <cellStyle name="Normal 81 4 2 6 3" xfId="22522" xr:uid="{00000000-0005-0000-0000-0000FA570000}"/>
    <cellStyle name="Normal 81 4 2 8" xfId="17509" xr:uid="{00000000-0005-0000-0000-000065440000}"/>
    <cellStyle name="Normal 81 4 3" xfId="2767" xr:uid="{00000000-0005-0000-0000-0000CF0A0000}"/>
    <cellStyle name="Normal 81 4 3 2" xfId="4457" xr:uid="{00000000-0005-0000-0000-000069110000}"/>
    <cellStyle name="Normal 81 4 3 2 2" xfId="14530" xr:uid="{00000000-0005-0000-0000-0000C2380000}"/>
    <cellStyle name="Normal 81 4 3 2 2 3" xfId="29628" xr:uid="{00000000-0005-0000-0000-0000BC730000}"/>
    <cellStyle name="Normal 81 4 3 2 3" xfId="9510" xr:uid="{00000000-0005-0000-0000-000026250000}"/>
    <cellStyle name="Normal 81 4 3 2 3 3" xfId="24611" xr:uid="{00000000-0005-0000-0000-000023600000}"/>
    <cellStyle name="Normal 81 4 3 2 5" xfId="19598" xr:uid="{00000000-0005-0000-0000-00008E4C0000}"/>
    <cellStyle name="Normal 81 4 3 3" xfId="6149" xr:uid="{00000000-0005-0000-0000-000005180000}"/>
    <cellStyle name="Normal 81 4 3 3 2" xfId="16201" xr:uid="{00000000-0005-0000-0000-0000493F0000}"/>
    <cellStyle name="Normal 81 4 3 3 3" xfId="11181" xr:uid="{00000000-0005-0000-0000-0000AD2B0000}"/>
    <cellStyle name="Normal 81 4 3 3 3 3" xfId="26282" xr:uid="{00000000-0005-0000-0000-0000AA660000}"/>
    <cellStyle name="Normal 81 4 3 3 5" xfId="21269" xr:uid="{00000000-0005-0000-0000-000015530000}"/>
    <cellStyle name="Normal 81 4 3 4" xfId="12859" xr:uid="{00000000-0005-0000-0000-00003B320000}"/>
    <cellStyle name="Normal 81 4 3 4 3" xfId="27957" xr:uid="{00000000-0005-0000-0000-0000356D0000}"/>
    <cellStyle name="Normal 81 4 3 5" xfId="7838" xr:uid="{00000000-0005-0000-0000-00009E1E0000}"/>
    <cellStyle name="Normal 81 4 3 5 3" xfId="22940" xr:uid="{00000000-0005-0000-0000-00009C590000}"/>
    <cellStyle name="Normal 81 4 3 7" xfId="17927" xr:uid="{00000000-0005-0000-0000-000007460000}"/>
    <cellStyle name="Normal 81 4 4" xfId="3620" xr:uid="{00000000-0005-0000-0000-0000240E0000}"/>
    <cellStyle name="Normal 81 4 4 2" xfId="13694" xr:uid="{00000000-0005-0000-0000-00007E350000}"/>
    <cellStyle name="Normal 81 4 4 2 3" xfId="28792" xr:uid="{00000000-0005-0000-0000-000078700000}"/>
    <cellStyle name="Normal 81 4 4 3" xfId="8674" xr:uid="{00000000-0005-0000-0000-0000E2210000}"/>
    <cellStyle name="Normal 81 4 4 3 3" xfId="23775" xr:uid="{00000000-0005-0000-0000-0000DF5C0000}"/>
    <cellStyle name="Normal 81 4 4 5" xfId="18762" xr:uid="{00000000-0005-0000-0000-00004A490000}"/>
    <cellStyle name="Normal 81 4 5" xfId="5313" xr:uid="{00000000-0005-0000-0000-0000C1140000}"/>
    <cellStyle name="Normal 81 4 5 2" xfId="15365" xr:uid="{00000000-0005-0000-0000-0000053C0000}"/>
    <cellStyle name="Normal 81 4 5 2 3" xfId="30463" xr:uid="{00000000-0005-0000-0000-0000FF760000}"/>
    <cellStyle name="Normal 81 4 5 3" xfId="10345" xr:uid="{00000000-0005-0000-0000-000069280000}"/>
    <cellStyle name="Normal 81 4 5 3 3" xfId="25446" xr:uid="{00000000-0005-0000-0000-000066630000}"/>
    <cellStyle name="Normal 81 4 5 5" xfId="20433" xr:uid="{00000000-0005-0000-0000-0000D14F0000}"/>
    <cellStyle name="Normal 81 4 6" xfId="12023" xr:uid="{00000000-0005-0000-0000-0000F72E0000}"/>
    <cellStyle name="Normal 81 4 6 3" xfId="27121" xr:uid="{00000000-0005-0000-0000-0000F1690000}"/>
    <cellStyle name="Normal 81 4 7" xfId="7002" xr:uid="{00000000-0005-0000-0000-00005A1B0000}"/>
    <cellStyle name="Normal 81 4 7 3" xfId="22104" xr:uid="{00000000-0005-0000-0000-000058560000}"/>
    <cellStyle name="Normal 81 4 9" xfId="17091" xr:uid="{00000000-0005-0000-0000-0000C3420000}"/>
    <cellStyle name="Normal 81 5" xfId="2136" xr:uid="{00000000-0005-0000-0000-000058080000}"/>
    <cellStyle name="Normal 81 5 2" xfId="2977" xr:uid="{00000000-0005-0000-0000-0000A10B0000}"/>
    <cellStyle name="Normal 81 5 2 2" xfId="4667" xr:uid="{00000000-0005-0000-0000-00003B120000}"/>
    <cellStyle name="Normal 81 5 2 2 2" xfId="14740" xr:uid="{00000000-0005-0000-0000-000094390000}"/>
    <cellStyle name="Normal 81 5 2 2 2 3" xfId="29838" xr:uid="{00000000-0005-0000-0000-00008E740000}"/>
    <cellStyle name="Normal 81 5 2 2 3" xfId="9720" xr:uid="{00000000-0005-0000-0000-0000F8250000}"/>
    <cellStyle name="Normal 81 5 2 2 3 3" xfId="24821" xr:uid="{00000000-0005-0000-0000-0000F5600000}"/>
    <cellStyle name="Normal 81 5 2 2 5" xfId="19808" xr:uid="{00000000-0005-0000-0000-0000604D0000}"/>
    <cellStyle name="Normal 81 5 2 3" xfId="6359" xr:uid="{00000000-0005-0000-0000-0000D7180000}"/>
    <cellStyle name="Normal 81 5 2 3 2" xfId="16411" xr:uid="{00000000-0005-0000-0000-00001B400000}"/>
    <cellStyle name="Normal 81 5 2 3 3" xfId="11391" xr:uid="{00000000-0005-0000-0000-00007F2C0000}"/>
    <cellStyle name="Normal 81 5 2 3 3 3" xfId="26492" xr:uid="{00000000-0005-0000-0000-00007C670000}"/>
    <cellStyle name="Normal 81 5 2 3 5" xfId="21479" xr:uid="{00000000-0005-0000-0000-0000E7530000}"/>
    <cellStyle name="Normal 81 5 2 4" xfId="13069" xr:uid="{00000000-0005-0000-0000-00000D330000}"/>
    <cellStyle name="Normal 81 5 2 4 3" xfId="28167" xr:uid="{00000000-0005-0000-0000-0000076E0000}"/>
    <cellStyle name="Normal 81 5 2 5" xfId="8048" xr:uid="{00000000-0005-0000-0000-0000701F0000}"/>
    <cellStyle name="Normal 81 5 2 5 3" xfId="23150" xr:uid="{00000000-0005-0000-0000-00006E5A0000}"/>
    <cellStyle name="Normal 81 5 2 7" xfId="18137" xr:uid="{00000000-0005-0000-0000-0000D9460000}"/>
    <cellStyle name="Normal 81 5 3" xfId="3830" xr:uid="{00000000-0005-0000-0000-0000F60E0000}"/>
    <cellStyle name="Normal 81 5 3 2" xfId="13904" xr:uid="{00000000-0005-0000-0000-000050360000}"/>
    <cellStyle name="Normal 81 5 3 2 3" xfId="29002" xr:uid="{00000000-0005-0000-0000-00004A710000}"/>
    <cellStyle name="Normal 81 5 3 3" xfId="8884" xr:uid="{00000000-0005-0000-0000-0000B4220000}"/>
    <cellStyle name="Normal 81 5 3 3 3" xfId="23985" xr:uid="{00000000-0005-0000-0000-0000B15D0000}"/>
    <cellStyle name="Normal 81 5 3 5" xfId="18972" xr:uid="{00000000-0005-0000-0000-00001C4A0000}"/>
    <cellStyle name="Normal 81 5 4" xfId="5523" xr:uid="{00000000-0005-0000-0000-000093150000}"/>
    <cellStyle name="Normal 81 5 4 2" xfId="15575" xr:uid="{00000000-0005-0000-0000-0000D73C0000}"/>
    <cellStyle name="Normal 81 5 4 2 3" xfId="30673" xr:uid="{00000000-0005-0000-0000-0000D1770000}"/>
    <cellStyle name="Normal 81 5 4 3" xfId="10555" xr:uid="{00000000-0005-0000-0000-00003B290000}"/>
    <cellStyle name="Normal 81 5 4 3 3" xfId="25656" xr:uid="{00000000-0005-0000-0000-000038640000}"/>
    <cellStyle name="Normal 81 5 4 5" xfId="20643" xr:uid="{00000000-0005-0000-0000-0000A3500000}"/>
    <cellStyle name="Normal 81 5 5" xfId="12233" xr:uid="{00000000-0005-0000-0000-0000C92F0000}"/>
    <cellStyle name="Normal 81 5 5 3" xfId="27331" xr:uid="{00000000-0005-0000-0000-0000C36A0000}"/>
    <cellStyle name="Normal 81 5 6" xfId="7212" xr:uid="{00000000-0005-0000-0000-00002C1C0000}"/>
    <cellStyle name="Normal 81 5 6 3" xfId="22314" xr:uid="{00000000-0005-0000-0000-00002A570000}"/>
    <cellStyle name="Normal 81 5 8" xfId="17301" xr:uid="{00000000-0005-0000-0000-000095430000}"/>
    <cellStyle name="Normal 81 6" xfId="2557" xr:uid="{00000000-0005-0000-0000-0000FD090000}"/>
    <cellStyle name="Normal 81 6 2" xfId="4249" xr:uid="{00000000-0005-0000-0000-000099100000}"/>
    <cellStyle name="Normal 81 6 2 2" xfId="14322" xr:uid="{00000000-0005-0000-0000-0000F2370000}"/>
    <cellStyle name="Normal 81 6 2 2 3" xfId="29420" xr:uid="{00000000-0005-0000-0000-0000EC720000}"/>
    <cellStyle name="Normal 81 6 2 3" xfId="9302" xr:uid="{00000000-0005-0000-0000-000056240000}"/>
    <cellStyle name="Normal 81 6 2 3 3" xfId="24403" xr:uid="{00000000-0005-0000-0000-0000535F0000}"/>
    <cellStyle name="Normal 81 6 2 5" xfId="19390" xr:uid="{00000000-0005-0000-0000-0000BE4B0000}"/>
    <cellStyle name="Normal 81 6 3" xfId="5941" xr:uid="{00000000-0005-0000-0000-000035170000}"/>
    <cellStyle name="Normal 81 6 3 2" xfId="15993" xr:uid="{00000000-0005-0000-0000-0000793E0000}"/>
    <cellStyle name="Normal 81 6 3 3" xfId="10973" xr:uid="{00000000-0005-0000-0000-0000DD2A0000}"/>
    <cellStyle name="Normal 81 6 3 3 3" xfId="26074" xr:uid="{00000000-0005-0000-0000-0000DA650000}"/>
    <cellStyle name="Normal 81 6 3 5" xfId="21061" xr:uid="{00000000-0005-0000-0000-000045520000}"/>
    <cellStyle name="Normal 81 6 4" xfId="12651" xr:uid="{00000000-0005-0000-0000-00006B310000}"/>
    <cellStyle name="Normal 81 6 4 3" xfId="27749" xr:uid="{00000000-0005-0000-0000-0000656C0000}"/>
    <cellStyle name="Normal 81 6 5" xfId="7630" xr:uid="{00000000-0005-0000-0000-0000CE1D0000}"/>
    <cellStyle name="Normal 81 6 5 3" xfId="22732" xr:uid="{00000000-0005-0000-0000-0000CC580000}"/>
    <cellStyle name="Normal 81 6 7" xfId="17719" xr:uid="{00000000-0005-0000-0000-000037450000}"/>
    <cellStyle name="Normal 81 7" xfId="3410" xr:uid="{00000000-0005-0000-0000-0000520D0000}"/>
    <cellStyle name="Normal 81 7 2" xfId="13486" xr:uid="{00000000-0005-0000-0000-0000AE340000}"/>
    <cellStyle name="Normal 81 7 2 3" xfId="28584" xr:uid="{00000000-0005-0000-0000-0000A86F0000}"/>
    <cellStyle name="Normal 81 7 3" xfId="8466" xr:uid="{00000000-0005-0000-0000-000012210000}"/>
    <cellStyle name="Normal 81 7 3 3" xfId="23567" xr:uid="{00000000-0005-0000-0000-00000F5C0000}"/>
    <cellStyle name="Normal 81 7 5" xfId="18554" xr:uid="{00000000-0005-0000-0000-00007A480000}"/>
    <cellStyle name="Normal 81 8" xfId="5103" xr:uid="{00000000-0005-0000-0000-0000EF130000}"/>
    <cellStyle name="Normal 81 8 2" xfId="15157" xr:uid="{00000000-0005-0000-0000-0000353B0000}"/>
    <cellStyle name="Normal 81 8 2 3" xfId="30255" xr:uid="{00000000-0005-0000-0000-00002F760000}"/>
    <cellStyle name="Normal 81 8 3" xfId="10137" xr:uid="{00000000-0005-0000-0000-000099270000}"/>
    <cellStyle name="Normal 81 8 3 3" xfId="25238" xr:uid="{00000000-0005-0000-0000-000096620000}"/>
    <cellStyle name="Normal 81 8 5" xfId="20225" xr:uid="{00000000-0005-0000-0000-0000014F0000}"/>
    <cellStyle name="Normal 81 9" xfId="11813" xr:uid="{00000000-0005-0000-0000-0000252E0000}"/>
    <cellStyle name="Normal 81 9 3" xfId="26913" xr:uid="{00000000-0005-0000-0000-000021690000}"/>
    <cellStyle name="Normal 82" xfId="1703" xr:uid="{00000000-0005-0000-0000-0000A7060000}"/>
    <cellStyle name="Normal 83" xfId="1710" xr:uid="{00000000-0005-0000-0000-0000AE060000}"/>
    <cellStyle name="Normal 84" xfId="1758" xr:uid="{00000000-0005-0000-0000-0000DE060000}"/>
    <cellStyle name="Normal 85" xfId="1757" xr:uid="{00000000-0005-0000-0000-0000DD060000}"/>
    <cellStyle name="Normal 86" xfId="1865" xr:uid="{00000000-0005-0000-0000-000049070000}"/>
    <cellStyle name="Normal 87" xfId="1867" xr:uid="{00000000-0005-0000-0000-00004B070000}"/>
    <cellStyle name="Normal 88" xfId="1866" xr:uid="{00000000-0005-0000-0000-00004A070000}"/>
    <cellStyle name="Normal 89" xfId="2083" xr:uid="{00000000-0005-0000-0000-000023080000}"/>
    <cellStyle name="Normal 9" xfId="135" xr:uid="{00000000-0005-0000-0000-000087000000}"/>
    <cellStyle name="Normal 9 2" xfId="728" xr:uid="{00000000-0005-0000-0000-0000D8020000}"/>
    <cellStyle name="Normal 9 2 2" xfId="1496" xr:uid="{00000000-0005-0000-0000-0000D8050000}"/>
    <cellStyle name="Normal 9 3" xfId="749" xr:uid="{00000000-0005-0000-0000-0000ED020000}"/>
    <cellStyle name="Normal 9 3 2" xfId="1497" xr:uid="{00000000-0005-0000-0000-0000D9050000}"/>
    <cellStyle name="Normal 9 4" xfId="785" xr:uid="{00000000-0005-0000-0000-000011030000}"/>
    <cellStyle name="Normal 9 4 2" xfId="1498" xr:uid="{00000000-0005-0000-0000-0000DA050000}"/>
    <cellStyle name="Normal 9 5" xfId="663" xr:uid="{00000000-0005-0000-0000-000097020000}"/>
    <cellStyle name="Normal 9 7" xfId="976" xr:uid="{00000000-0005-0000-0000-0000D0030000}"/>
    <cellStyle name="Normal 9 8" xfId="415" xr:uid="{00000000-0005-0000-0000-00009F010000}"/>
    <cellStyle name="Normal 90" xfId="2082" xr:uid="{00000000-0005-0000-0000-000022080000}"/>
    <cellStyle name="Normal 90 2" xfId="2924" xr:uid="{00000000-0005-0000-0000-00006C0B0000}"/>
    <cellStyle name="Normal 90 2 2" xfId="4614" xr:uid="{00000000-0005-0000-0000-000006120000}"/>
    <cellStyle name="Normal 90 2 2 2" xfId="14687" xr:uid="{00000000-0005-0000-0000-00005F390000}"/>
    <cellStyle name="Normal 90 2 2 2 3" xfId="29785" xr:uid="{00000000-0005-0000-0000-000059740000}"/>
    <cellStyle name="Normal 90 2 2 3" xfId="9667" xr:uid="{00000000-0005-0000-0000-0000C3250000}"/>
    <cellStyle name="Normal 90 2 2 3 3" xfId="24768" xr:uid="{00000000-0005-0000-0000-0000C0600000}"/>
    <cellStyle name="Normal 90 2 2 5" xfId="19755" xr:uid="{00000000-0005-0000-0000-00002B4D0000}"/>
    <cellStyle name="Normal 90 2 3" xfId="6306" xr:uid="{00000000-0005-0000-0000-0000A2180000}"/>
    <cellStyle name="Normal 90 2 3 2" xfId="16358" xr:uid="{00000000-0005-0000-0000-0000E63F0000}"/>
    <cellStyle name="Normal 90 2 3 3" xfId="11338" xr:uid="{00000000-0005-0000-0000-00004A2C0000}"/>
    <cellStyle name="Normal 90 2 3 3 3" xfId="26439" xr:uid="{00000000-0005-0000-0000-000047670000}"/>
    <cellStyle name="Normal 90 2 3 5" xfId="21426" xr:uid="{00000000-0005-0000-0000-0000B2530000}"/>
    <cellStyle name="Normal 90 2 4" xfId="13016" xr:uid="{00000000-0005-0000-0000-0000D8320000}"/>
    <cellStyle name="Normal 90 2 4 3" xfId="28114" xr:uid="{00000000-0005-0000-0000-0000D26D0000}"/>
    <cellStyle name="Normal 90 2 5" xfId="7995" xr:uid="{00000000-0005-0000-0000-00003B1F0000}"/>
    <cellStyle name="Normal 90 2 5 3" xfId="23097" xr:uid="{00000000-0005-0000-0000-0000395A0000}"/>
    <cellStyle name="Normal 90 2 7" xfId="18084" xr:uid="{00000000-0005-0000-0000-0000A4460000}"/>
    <cellStyle name="Normal 90 3" xfId="3777" xr:uid="{00000000-0005-0000-0000-0000C10E0000}"/>
    <cellStyle name="Normal 90 3 2" xfId="13851" xr:uid="{00000000-0005-0000-0000-00001B360000}"/>
    <cellStyle name="Normal 90 3 2 3" xfId="28949" xr:uid="{00000000-0005-0000-0000-000015710000}"/>
    <cellStyle name="Normal 90 3 3" xfId="8831" xr:uid="{00000000-0005-0000-0000-00007F220000}"/>
    <cellStyle name="Normal 90 3 3 3" xfId="23932" xr:uid="{00000000-0005-0000-0000-00007C5D0000}"/>
    <cellStyle name="Normal 90 3 5" xfId="18919" xr:uid="{00000000-0005-0000-0000-0000E7490000}"/>
    <cellStyle name="Normal 90 4" xfId="5470" xr:uid="{00000000-0005-0000-0000-00005E150000}"/>
    <cellStyle name="Normal 90 4 2" xfId="15522" xr:uid="{00000000-0005-0000-0000-0000A23C0000}"/>
    <cellStyle name="Normal 90 4 2 3" xfId="30620" xr:uid="{00000000-0005-0000-0000-00009C770000}"/>
    <cellStyle name="Normal 90 4 3" xfId="10502" xr:uid="{00000000-0005-0000-0000-000006290000}"/>
    <cellStyle name="Normal 90 4 3 3" xfId="25603" xr:uid="{00000000-0005-0000-0000-000003640000}"/>
    <cellStyle name="Normal 90 4 5" xfId="20590" xr:uid="{00000000-0005-0000-0000-00006E500000}"/>
    <cellStyle name="Normal 90 5" xfId="12180" xr:uid="{00000000-0005-0000-0000-0000942F0000}"/>
    <cellStyle name="Normal 90 5 3" xfId="27278" xr:uid="{00000000-0005-0000-0000-00008E6A0000}"/>
    <cellStyle name="Normal 90 6" xfId="7159" xr:uid="{00000000-0005-0000-0000-0000F71B0000}"/>
    <cellStyle name="Normal 90 6 3" xfId="22261" xr:uid="{00000000-0005-0000-0000-0000F5560000}"/>
    <cellStyle name="Normal 90 8" xfId="17248" xr:uid="{00000000-0005-0000-0000-000060430000}"/>
    <cellStyle name="Normal 91" xfId="2085" xr:uid="{00000000-0005-0000-0000-000025080000}"/>
    <cellStyle name="Normal 91 2" xfId="2926" xr:uid="{00000000-0005-0000-0000-00006E0B0000}"/>
    <cellStyle name="Normal 91 2 2" xfId="4616" xr:uid="{00000000-0005-0000-0000-000008120000}"/>
    <cellStyle name="Normal 91 2 2 2" xfId="14689" xr:uid="{00000000-0005-0000-0000-000061390000}"/>
    <cellStyle name="Normal 91 2 2 2 3" xfId="29787" xr:uid="{00000000-0005-0000-0000-00005B740000}"/>
    <cellStyle name="Normal 91 2 2 3" xfId="9669" xr:uid="{00000000-0005-0000-0000-0000C5250000}"/>
    <cellStyle name="Normal 91 2 2 3 3" xfId="24770" xr:uid="{00000000-0005-0000-0000-0000C2600000}"/>
    <cellStyle name="Normal 91 2 2 5" xfId="19757" xr:uid="{00000000-0005-0000-0000-00002D4D0000}"/>
    <cellStyle name="Normal 91 2 3" xfId="6308" xr:uid="{00000000-0005-0000-0000-0000A4180000}"/>
    <cellStyle name="Normal 91 2 3 2" xfId="16360" xr:uid="{00000000-0005-0000-0000-0000E83F0000}"/>
    <cellStyle name="Normal 91 2 3 3" xfId="11340" xr:uid="{00000000-0005-0000-0000-00004C2C0000}"/>
    <cellStyle name="Normal 91 2 3 3 3" xfId="26441" xr:uid="{00000000-0005-0000-0000-000049670000}"/>
    <cellStyle name="Normal 91 2 3 5" xfId="21428" xr:uid="{00000000-0005-0000-0000-0000B4530000}"/>
    <cellStyle name="Normal 91 2 4" xfId="13018" xr:uid="{00000000-0005-0000-0000-0000DA320000}"/>
    <cellStyle name="Normal 91 2 4 3" xfId="28116" xr:uid="{00000000-0005-0000-0000-0000D46D0000}"/>
    <cellStyle name="Normal 91 2 5" xfId="7997" xr:uid="{00000000-0005-0000-0000-00003D1F0000}"/>
    <cellStyle name="Normal 91 2 5 3" xfId="23099" xr:uid="{00000000-0005-0000-0000-00003B5A0000}"/>
    <cellStyle name="Normal 91 2 7" xfId="18086" xr:uid="{00000000-0005-0000-0000-0000A6460000}"/>
    <cellStyle name="Normal 91 3" xfId="3779" xr:uid="{00000000-0005-0000-0000-0000C30E0000}"/>
    <cellStyle name="Normal 91 3 2" xfId="13853" xr:uid="{00000000-0005-0000-0000-00001D360000}"/>
    <cellStyle name="Normal 91 3 2 3" xfId="28951" xr:uid="{00000000-0005-0000-0000-000017710000}"/>
    <cellStyle name="Normal 91 3 3" xfId="8833" xr:uid="{00000000-0005-0000-0000-000081220000}"/>
    <cellStyle name="Normal 91 3 3 3" xfId="23934" xr:uid="{00000000-0005-0000-0000-00007E5D0000}"/>
    <cellStyle name="Normal 91 3 5" xfId="18921" xr:uid="{00000000-0005-0000-0000-0000E9490000}"/>
    <cellStyle name="Normal 91 4" xfId="5472" xr:uid="{00000000-0005-0000-0000-000060150000}"/>
    <cellStyle name="Normal 91 4 2" xfId="15524" xr:uid="{00000000-0005-0000-0000-0000A43C0000}"/>
    <cellStyle name="Normal 91 4 2 3" xfId="30622" xr:uid="{00000000-0005-0000-0000-00009E770000}"/>
    <cellStyle name="Normal 91 4 3" xfId="10504" xr:uid="{00000000-0005-0000-0000-000008290000}"/>
    <cellStyle name="Normal 91 4 3 3" xfId="25605" xr:uid="{00000000-0005-0000-0000-000005640000}"/>
    <cellStyle name="Normal 91 4 5" xfId="20592" xr:uid="{00000000-0005-0000-0000-000070500000}"/>
    <cellStyle name="Normal 91 5" xfId="12182" xr:uid="{00000000-0005-0000-0000-0000962F0000}"/>
    <cellStyle name="Normal 91 5 3" xfId="27280" xr:uid="{00000000-0005-0000-0000-0000906A0000}"/>
    <cellStyle name="Normal 91 6" xfId="7161" xr:uid="{00000000-0005-0000-0000-0000F91B0000}"/>
    <cellStyle name="Normal 91 6 3" xfId="22263" xr:uid="{00000000-0005-0000-0000-0000F7560000}"/>
    <cellStyle name="Normal 91 8" xfId="17250" xr:uid="{00000000-0005-0000-0000-000062430000}"/>
    <cellStyle name="Normal 92" xfId="2504" xr:uid="{00000000-0005-0000-0000-0000C8090000}"/>
    <cellStyle name="Normal 92 2" xfId="4196" xr:uid="{00000000-0005-0000-0000-000064100000}"/>
    <cellStyle name="Normal 93" xfId="3342" xr:uid="{00000000-0005-0000-0000-00000E0D0000}"/>
    <cellStyle name="Normal 93 2" xfId="5032" xr:uid="{00000000-0005-0000-0000-0000A8130000}"/>
    <cellStyle name="Normal 94" xfId="3347" xr:uid="{00000000-0005-0000-0000-0000130D0000}"/>
    <cellStyle name="Normal 95" xfId="2503" xr:uid="{00000000-0005-0000-0000-0000C7090000}"/>
    <cellStyle name="Normal 95 2" xfId="4195" xr:uid="{00000000-0005-0000-0000-000063100000}"/>
    <cellStyle name="Normal 95 2 2" xfId="14269" xr:uid="{00000000-0005-0000-0000-0000BD370000}"/>
    <cellStyle name="Normal 95 2 2 3" xfId="29367" xr:uid="{00000000-0005-0000-0000-0000B7720000}"/>
    <cellStyle name="Normal 95 2 3" xfId="9249" xr:uid="{00000000-0005-0000-0000-000021240000}"/>
    <cellStyle name="Normal 95 2 3 3" xfId="24350" xr:uid="{00000000-0005-0000-0000-00001E5F0000}"/>
    <cellStyle name="Normal 95 2 5" xfId="19337" xr:uid="{00000000-0005-0000-0000-0000894B0000}"/>
    <cellStyle name="Normal 95 3" xfId="5888" xr:uid="{00000000-0005-0000-0000-000000170000}"/>
    <cellStyle name="Normal 95 3 2" xfId="15940" xr:uid="{00000000-0005-0000-0000-0000443E0000}"/>
    <cellStyle name="Normal 95 3 3" xfId="10920" xr:uid="{00000000-0005-0000-0000-0000A82A0000}"/>
    <cellStyle name="Normal 95 3 3 3" xfId="26021" xr:uid="{00000000-0005-0000-0000-0000A5650000}"/>
    <cellStyle name="Normal 95 3 5" xfId="21008" xr:uid="{00000000-0005-0000-0000-000010520000}"/>
    <cellStyle name="Normal 95 4" xfId="12598" xr:uid="{00000000-0005-0000-0000-000036310000}"/>
    <cellStyle name="Normal 95 4 3" xfId="27696" xr:uid="{00000000-0005-0000-0000-0000306C0000}"/>
    <cellStyle name="Normal 95 5" xfId="7577" xr:uid="{00000000-0005-0000-0000-0000991D0000}"/>
    <cellStyle name="Normal 95 5 3" xfId="22679" xr:uid="{00000000-0005-0000-0000-000097580000}"/>
    <cellStyle name="Normal 95 7" xfId="17666" xr:uid="{00000000-0005-0000-0000-000002450000}"/>
    <cellStyle name="Normal 96" xfId="2506" xr:uid="{00000000-0005-0000-0000-0000CA090000}"/>
    <cellStyle name="Normal 96 2" xfId="4198" xr:uid="{00000000-0005-0000-0000-000066100000}"/>
    <cellStyle name="Normal 96 2 2" xfId="14271" xr:uid="{00000000-0005-0000-0000-0000BF370000}"/>
    <cellStyle name="Normal 96 2 2 3" xfId="29369" xr:uid="{00000000-0005-0000-0000-0000B9720000}"/>
    <cellStyle name="Normal 96 2 3" xfId="9251" xr:uid="{00000000-0005-0000-0000-000023240000}"/>
    <cellStyle name="Normal 96 2 3 3" xfId="24352" xr:uid="{00000000-0005-0000-0000-0000205F0000}"/>
    <cellStyle name="Normal 96 2 5" xfId="19339" xr:uid="{00000000-0005-0000-0000-00008B4B0000}"/>
    <cellStyle name="Normal 96 3" xfId="5890" xr:uid="{00000000-0005-0000-0000-000002170000}"/>
    <cellStyle name="Normal 96 3 2" xfId="15942" xr:uid="{00000000-0005-0000-0000-0000463E0000}"/>
    <cellStyle name="Normal 96 3 3" xfId="10922" xr:uid="{00000000-0005-0000-0000-0000AA2A0000}"/>
    <cellStyle name="Normal 96 3 3 3" xfId="26023" xr:uid="{00000000-0005-0000-0000-0000A7650000}"/>
    <cellStyle name="Normal 96 3 5" xfId="21010" xr:uid="{00000000-0005-0000-0000-000012520000}"/>
    <cellStyle name="Normal 96 4" xfId="12600" xr:uid="{00000000-0005-0000-0000-000038310000}"/>
    <cellStyle name="Normal 96 4 3" xfId="27698" xr:uid="{00000000-0005-0000-0000-0000326C0000}"/>
    <cellStyle name="Normal 96 5" xfId="7579" xr:uid="{00000000-0005-0000-0000-00009B1D0000}"/>
    <cellStyle name="Normal 96 5 3" xfId="22681" xr:uid="{00000000-0005-0000-0000-000099580000}"/>
    <cellStyle name="Normal 96 7" xfId="17668" xr:uid="{00000000-0005-0000-0000-000004450000}"/>
    <cellStyle name="Normal 97" xfId="11758" xr:uid="{00000000-0005-0000-0000-0000EE2D0000}"/>
    <cellStyle name="Normal 98" xfId="16777" xr:uid="{00000000-0005-0000-0000-000089410000}"/>
    <cellStyle name="Normal 99" xfId="3350" xr:uid="{00000000-0005-0000-0000-0000160D0000}"/>
    <cellStyle name="Normal_Revised CARE Table 5C_033107" xfId="329" xr:uid="{00000000-0005-0000-0000-000049010000}"/>
    <cellStyle name="Normal_Sheet1 2" xfId="30975" xr:uid="{645FC569-179A-49AC-8267-CC1FCD534C54}"/>
    <cellStyle name="Note" xfId="136" xr:uid="{00000000-0005-0000-0000-000088000000}"/>
    <cellStyle name="Note 2" xfId="137" xr:uid="{00000000-0005-0000-0000-000089000000}"/>
    <cellStyle name="Note 2 10" xfId="977" xr:uid="{00000000-0005-0000-0000-0000D1030000}"/>
    <cellStyle name="Note 2 11" xfId="416" xr:uid="{00000000-0005-0000-0000-0000A0010000}"/>
    <cellStyle name="Note 2 2" xfId="787" xr:uid="{00000000-0005-0000-0000-000013030000}"/>
    <cellStyle name="Note 2 3" xfId="702" xr:uid="{00000000-0005-0000-0000-0000BE020000}"/>
    <cellStyle name="Note 2 4" xfId="1500" xr:uid="{00000000-0005-0000-0000-0000DC050000}"/>
    <cellStyle name="Note 2 5" xfId="1501" xr:uid="{00000000-0005-0000-0000-0000DD050000}"/>
    <cellStyle name="Note 2 6" xfId="1502" xr:uid="{00000000-0005-0000-0000-0000DE050000}"/>
    <cellStyle name="Note 2 7" xfId="1499" xr:uid="{00000000-0005-0000-0000-0000DB050000}"/>
    <cellStyle name="Note 2 8" xfId="1092" xr:uid="{00000000-0005-0000-0000-000044040000}"/>
    <cellStyle name="Note 3" xfId="786" xr:uid="{00000000-0005-0000-0000-000012030000}"/>
    <cellStyle name="Note 4" xfId="485" xr:uid="{00000000-0005-0000-0000-0000E5010000}"/>
    <cellStyle name="Output" xfId="138" xr:uid="{00000000-0005-0000-0000-00008A000000}"/>
    <cellStyle name="Output 2" xfId="703" xr:uid="{00000000-0005-0000-0000-0000BF020000}"/>
    <cellStyle name="Output 2 10" xfId="978" xr:uid="{00000000-0005-0000-0000-0000D2030000}"/>
    <cellStyle name="Output 2 2" xfId="1504" xr:uid="{00000000-0005-0000-0000-0000E0050000}"/>
    <cellStyle name="Output 2 3" xfId="1505" xr:uid="{00000000-0005-0000-0000-0000E1050000}"/>
    <cellStyle name="Output 2 4" xfId="1506" xr:uid="{00000000-0005-0000-0000-0000E2050000}"/>
    <cellStyle name="Output 2 5" xfId="1507" xr:uid="{00000000-0005-0000-0000-0000E3050000}"/>
    <cellStyle name="Output 2 6" xfId="1508" xr:uid="{00000000-0005-0000-0000-0000E4050000}"/>
    <cellStyle name="Output 2 7" xfId="1503" xr:uid="{00000000-0005-0000-0000-0000DF050000}"/>
    <cellStyle name="Output 2 8" xfId="1093" xr:uid="{00000000-0005-0000-0000-000045040000}"/>
    <cellStyle name="Percent" xfId="1" xr:uid="{00000000-0005-0000-0000-000001000000}"/>
    <cellStyle name="Percent [2]" xfId="139" xr:uid="{00000000-0005-0000-0000-00008B000000}"/>
    <cellStyle name="Percent [2] 10" xfId="1510" xr:uid="{00000000-0005-0000-0000-0000E6050000}"/>
    <cellStyle name="Percent [2] 10 2" xfId="1511" xr:uid="{00000000-0005-0000-0000-0000E7050000}"/>
    <cellStyle name="Percent [2] 11" xfId="1509" xr:uid="{00000000-0005-0000-0000-0000E5050000}"/>
    <cellStyle name="Percent [2] 2" xfId="140" xr:uid="{00000000-0005-0000-0000-00008C000000}"/>
    <cellStyle name="Percent [2] 2 2" xfId="141" xr:uid="{00000000-0005-0000-0000-00008D000000}"/>
    <cellStyle name="Percent [2] 2 2 2" xfId="621" xr:uid="{00000000-0005-0000-0000-00006D020000}"/>
    <cellStyle name="Percent [2] 2 2 3" xfId="518" xr:uid="{00000000-0005-0000-0000-000006020000}"/>
    <cellStyle name="Percent [2] 2 2 4" xfId="418" xr:uid="{00000000-0005-0000-0000-0000A2010000}"/>
    <cellStyle name="Percent [2] 2 3" xfId="142" xr:uid="{00000000-0005-0000-0000-00008E000000}"/>
    <cellStyle name="Percent [2] 2 3 2" xfId="620" xr:uid="{00000000-0005-0000-0000-00006C020000}"/>
    <cellStyle name="Percent [2] 2 3 3" xfId="419" xr:uid="{00000000-0005-0000-0000-0000A3010000}"/>
    <cellStyle name="Percent [2] 2 4" xfId="517" xr:uid="{00000000-0005-0000-0000-000005020000}"/>
    <cellStyle name="Percent [2] 2 5" xfId="417" xr:uid="{00000000-0005-0000-0000-0000A1010000}"/>
    <cellStyle name="Percent [2] 3" xfId="143" xr:uid="{00000000-0005-0000-0000-00008F000000}"/>
    <cellStyle name="Percent [2] 3 2" xfId="144" xr:uid="{00000000-0005-0000-0000-000090000000}"/>
    <cellStyle name="Percent [2] 3 2 2" xfId="622" xr:uid="{00000000-0005-0000-0000-00006E020000}"/>
    <cellStyle name="Percent [2] 3 2 3" xfId="421" xr:uid="{00000000-0005-0000-0000-0000A5010000}"/>
    <cellStyle name="Percent [2] 3 3" xfId="519" xr:uid="{00000000-0005-0000-0000-000007020000}"/>
    <cellStyle name="Percent [2] 3 4" xfId="420" xr:uid="{00000000-0005-0000-0000-0000A4010000}"/>
    <cellStyle name="Percent [2] 4" xfId="145" xr:uid="{00000000-0005-0000-0000-000091000000}"/>
    <cellStyle name="Percent [2] 4 2" xfId="789" xr:uid="{00000000-0005-0000-0000-000015030000}"/>
    <cellStyle name="Percent [2] 4 3" xfId="422" xr:uid="{00000000-0005-0000-0000-0000A6010000}"/>
    <cellStyle name="Percent [2] 5" xfId="1512" xr:uid="{00000000-0005-0000-0000-0000E8050000}"/>
    <cellStyle name="Percent [2] 5 2" xfId="1513" xr:uid="{00000000-0005-0000-0000-0000E9050000}"/>
    <cellStyle name="Percent [2] 5 3" xfId="1514" xr:uid="{00000000-0005-0000-0000-0000EA050000}"/>
    <cellStyle name="Percent [2] 6" xfId="1515" xr:uid="{00000000-0005-0000-0000-0000EB050000}"/>
    <cellStyle name="Percent [2] 6 2" xfId="1516" xr:uid="{00000000-0005-0000-0000-0000EC050000}"/>
    <cellStyle name="Percent [2] 7" xfId="1517" xr:uid="{00000000-0005-0000-0000-0000ED050000}"/>
    <cellStyle name="Percent [2] 7 2" xfId="1518" xr:uid="{00000000-0005-0000-0000-0000EE050000}"/>
    <cellStyle name="Percent [2] 8" xfId="1519" xr:uid="{00000000-0005-0000-0000-0000EF050000}"/>
    <cellStyle name="Percent [2] 9" xfId="1520" xr:uid="{00000000-0005-0000-0000-0000F0050000}"/>
    <cellStyle name="Percent [2] 9 2" xfId="1521" xr:uid="{00000000-0005-0000-0000-0000F1050000}"/>
    <cellStyle name="Percent 10" xfId="146" xr:uid="{00000000-0005-0000-0000-000092000000}"/>
    <cellStyle name="Percent 10 2" xfId="623" xr:uid="{00000000-0005-0000-0000-00006F020000}"/>
    <cellStyle name="Percent 10 3" xfId="520" xr:uid="{00000000-0005-0000-0000-000008020000}"/>
    <cellStyle name="Percent 10 4" xfId="423" xr:uid="{00000000-0005-0000-0000-0000A7010000}"/>
    <cellStyle name="Percent 100" xfId="16808" xr:uid="{00000000-0005-0000-0000-0000A8410000}"/>
    <cellStyle name="Percent 101" xfId="16792" xr:uid="{00000000-0005-0000-0000-000098410000}"/>
    <cellStyle name="Percent 102" xfId="16797" xr:uid="{00000000-0005-0000-0000-00009D410000}"/>
    <cellStyle name="Percent 103" xfId="16790" xr:uid="{00000000-0005-0000-0000-000096410000}"/>
    <cellStyle name="Percent 104" xfId="16810" xr:uid="{00000000-0005-0000-0000-0000AA410000}"/>
    <cellStyle name="Percent 105" xfId="16823" xr:uid="{00000000-0005-0000-0000-0000B7410000}"/>
    <cellStyle name="Percent 106" xfId="16788" xr:uid="{00000000-0005-0000-0000-000094410000}"/>
    <cellStyle name="Percent 107" xfId="16796" xr:uid="{00000000-0005-0000-0000-00009C410000}"/>
    <cellStyle name="Percent 108" xfId="16820" xr:uid="{00000000-0005-0000-0000-0000B4410000}"/>
    <cellStyle name="Percent 109" xfId="6738" xr:uid="{00000000-0005-0000-0000-0000521A0000}"/>
    <cellStyle name="Percent 11" xfId="788" xr:uid="{00000000-0005-0000-0000-000014030000}"/>
    <cellStyle name="Percent 110" xfId="16827" xr:uid="{00000000-0005-0000-0000-0000BB410000}"/>
    <cellStyle name="Percent 117" xfId="16883" xr:uid="{00000000-0005-0000-0000-0000F3410000}"/>
    <cellStyle name="Percent 12" xfId="486" xr:uid="{00000000-0005-0000-0000-0000E6010000}"/>
    <cellStyle name="Percent 12 2" xfId="979" xr:uid="{00000000-0005-0000-0000-0000D3030000}"/>
    <cellStyle name="Percent 13" xfId="794" xr:uid="{00000000-0005-0000-0000-00001A030000}"/>
    <cellStyle name="Percent 13 2" xfId="980" xr:uid="{00000000-0005-0000-0000-0000D4030000}"/>
    <cellStyle name="Percent 14" xfId="855" xr:uid="{00000000-0005-0000-0000-000057030000}"/>
    <cellStyle name="Percent 14 2" xfId="981" xr:uid="{00000000-0005-0000-0000-0000D5030000}"/>
    <cellStyle name="Percent 15" xfId="982" xr:uid="{00000000-0005-0000-0000-0000D6030000}"/>
    <cellStyle name="Percent 16" xfId="983" xr:uid="{00000000-0005-0000-0000-0000D7030000}"/>
    <cellStyle name="Percent 17" xfId="1522" xr:uid="{00000000-0005-0000-0000-0000F2050000}"/>
    <cellStyle name="Percent 18" xfId="1523" xr:uid="{00000000-0005-0000-0000-0000F3050000}"/>
    <cellStyle name="Percent 19" xfId="1524" xr:uid="{00000000-0005-0000-0000-0000F4050000}"/>
    <cellStyle name="Percent 19 2" xfId="1525" xr:uid="{00000000-0005-0000-0000-0000F5050000}"/>
    <cellStyle name="Percent 19 3" xfId="1526" xr:uid="{00000000-0005-0000-0000-0000F6050000}"/>
    <cellStyle name="Percent 2" xfId="147" xr:uid="{00000000-0005-0000-0000-000093000000}"/>
    <cellStyle name="Percent 2 2" xfId="148" xr:uid="{00000000-0005-0000-0000-000094000000}"/>
    <cellStyle name="Percent 2 2 2" xfId="625" xr:uid="{00000000-0005-0000-0000-000071020000}"/>
    <cellStyle name="Percent 2 2 3" xfId="522" xr:uid="{00000000-0005-0000-0000-00000A020000}"/>
    <cellStyle name="Percent 2 2 4" xfId="425" xr:uid="{00000000-0005-0000-0000-0000A9010000}"/>
    <cellStyle name="Percent 2 3" xfId="149" xr:uid="{00000000-0005-0000-0000-000095000000}"/>
    <cellStyle name="Percent 2 3 2" xfId="624" xr:uid="{00000000-0005-0000-0000-000070020000}"/>
    <cellStyle name="Percent 2 3 3" xfId="426" xr:uid="{00000000-0005-0000-0000-0000AA010000}"/>
    <cellStyle name="Percent 2 4" xfId="521" xr:uid="{00000000-0005-0000-0000-000009020000}"/>
    <cellStyle name="Percent 2 5" xfId="424" xr:uid="{00000000-0005-0000-0000-0000A8010000}"/>
    <cellStyle name="Percent 20" xfId="1527" xr:uid="{00000000-0005-0000-0000-0000F7050000}"/>
    <cellStyle name="Percent 21" xfId="1528" xr:uid="{00000000-0005-0000-0000-0000F8050000}"/>
    <cellStyle name="Percent 22" xfId="1529" xr:uid="{00000000-0005-0000-0000-0000F9050000}"/>
    <cellStyle name="Percent 23" xfId="1530" xr:uid="{00000000-0005-0000-0000-0000FA050000}"/>
    <cellStyle name="Percent 24" xfId="1531" xr:uid="{00000000-0005-0000-0000-0000FB050000}"/>
    <cellStyle name="Percent 25" xfId="1532" xr:uid="{00000000-0005-0000-0000-0000FC050000}"/>
    <cellStyle name="Percent 26" xfId="1533" xr:uid="{00000000-0005-0000-0000-0000FD050000}"/>
    <cellStyle name="Percent 27" xfId="1534" xr:uid="{00000000-0005-0000-0000-0000FE050000}"/>
    <cellStyle name="Percent 28" xfId="1535" xr:uid="{00000000-0005-0000-0000-0000FF050000}"/>
    <cellStyle name="Percent 28 2" xfId="1536" xr:uid="{00000000-0005-0000-0000-000000060000}"/>
    <cellStyle name="Percent 29" xfId="1537" xr:uid="{00000000-0005-0000-0000-000001060000}"/>
    <cellStyle name="Percent 3" xfId="150" xr:uid="{00000000-0005-0000-0000-000096000000}"/>
    <cellStyle name="Percent 3 2" xfId="151" xr:uid="{00000000-0005-0000-0000-000097000000}"/>
    <cellStyle name="Percent 3 2 2" xfId="627" xr:uid="{00000000-0005-0000-0000-000073020000}"/>
    <cellStyle name="Percent 3 2 3" xfId="524" xr:uid="{00000000-0005-0000-0000-00000C020000}"/>
    <cellStyle name="Percent 3 2 4" xfId="428" xr:uid="{00000000-0005-0000-0000-0000AC010000}"/>
    <cellStyle name="Percent 3 3" xfId="152" xr:uid="{00000000-0005-0000-0000-000098000000}"/>
    <cellStyle name="Percent 3 3 2" xfId="626" xr:uid="{00000000-0005-0000-0000-000072020000}"/>
    <cellStyle name="Percent 3 3 3" xfId="429" xr:uid="{00000000-0005-0000-0000-0000AD010000}"/>
    <cellStyle name="Percent 3 4" xfId="523" xr:uid="{00000000-0005-0000-0000-00000B020000}"/>
    <cellStyle name="Percent 3 5" xfId="427" xr:uid="{00000000-0005-0000-0000-0000AB010000}"/>
    <cellStyle name="Percent 30" xfId="1538" xr:uid="{00000000-0005-0000-0000-000002060000}"/>
    <cellStyle name="Percent 31" xfId="1539" xr:uid="{00000000-0005-0000-0000-000003060000}"/>
    <cellStyle name="Percent 32" xfId="1540" xr:uid="{00000000-0005-0000-0000-000004060000}"/>
    <cellStyle name="Percent 33" xfId="1541" xr:uid="{00000000-0005-0000-0000-000005060000}"/>
    <cellStyle name="Percent 34" xfId="1542" xr:uid="{00000000-0005-0000-0000-000006060000}"/>
    <cellStyle name="Percent 35" xfId="1543" xr:uid="{00000000-0005-0000-0000-000007060000}"/>
    <cellStyle name="Percent 36" xfId="1544" xr:uid="{00000000-0005-0000-0000-000008060000}"/>
    <cellStyle name="Percent 37" xfId="1545" xr:uid="{00000000-0005-0000-0000-000009060000}"/>
    <cellStyle name="Percent 38" xfId="1546" xr:uid="{00000000-0005-0000-0000-00000A060000}"/>
    <cellStyle name="Percent 38 2" xfId="1547" xr:uid="{00000000-0005-0000-0000-00000B060000}"/>
    <cellStyle name="Percent 39" xfId="1548" xr:uid="{00000000-0005-0000-0000-00000C060000}"/>
    <cellStyle name="Percent 39 2" xfId="1549" xr:uid="{00000000-0005-0000-0000-00000D060000}"/>
    <cellStyle name="Percent 4" xfId="153" xr:uid="{00000000-0005-0000-0000-000099000000}"/>
    <cellStyle name="Percent 4 2" xfId="526" xr:uid="{00000000-0005-0000-0000-00000E020000}"/>
    <cellStyle name="Percent 4 2 2" xfId="629" xr:uid="{00000000-0005-0000-0000-000075020000}"/>
    <cellStyle name="Percent 4 3" xfId="628" xr:uid="{00000000-0005-0000-0000-000074020000}"/>
    <cellStyle name="Percent 4 4" xfId="525" xr:uid="{00000000-0005-0000-0000-00000D020000}"/>
    <cellStyle name="Percent 4 5" xfId="430" xr:uid="{00000000-0005-0000-0000-0000AE010000}"/>
    <cellStyle name="Percent 40" xfId="1550" xr:uid="{00000000-0005-0000-0000-00000E060000}"/>
    <cellStyle name="Percent 40 2" xfId="1551" xr:uid="{00000000-0005-0000-0000-00000F060000}"/>
    <cellStyle name="Percent 41" xfId="1552" xr:uid="{00000000-0005-0000-0000-000010060000}"/>
    <cellStyle name="Percent 41 2" xfId="1553" xr:uid="{00000000-0005-0000-0000-000011060000}"/>
    <cellStyle name="Percent 42" xfId="1554" xr:uid="{00000000-0005-0000-0000-000012060000}"/>
    <cellStyle name="Percent 42 2" xfId="1555" xr:uid="{00000000-0005-0000-0000-000013060000}"/>
    <cellStyle name="Percent 43" xfId="1556" xr:uid="{00000000-0005-0000-0000-000014060000}"/>
    <cellStyle name="Percent 43 2" xfId="1557" xr:uid="{00000000-0005-0000-0000-000015060000}"/>
    <cellStyle name="Percent 44" xfId="1558" xr:uid="{00000000-0005-0000-0000-000016060000}"/>
    <cellStyle name="Percent 44 2" xfId="1559" xr:uid="{00000000-0005-0000-0000-000017060000}"/>
    <cellStyle name="Percent 45" xfId="1560" xr:uid="{00000000-0005-0000-0000-000018060000}"/>
    <cellStyle name="Percent 45 2" xfId="1561" xr:uid="{00000000-0005-0000-0000-000019060000}"/>
    <cellStyle name="Percent 46" xfId="1562" xr:uid="{00000000-0005-0000-0000-00001A060000}"/>
    <cellStyle name="Percent 47" xfId="1563" xr:uid="{00000000-0005-0000-0000-00001B060000}"/>
    <cellStyle name="Percent 48" xfId="1564" xr:uid="{00000000-0005-0000-0000-00001C060000}"/>
    <cellStyle name="Percent 49" xfId="1565" xr:uid="{00000000-0005-0000-0000-00001D060000}"/>
    <cellStyle name="Percent 49 2" xfId="1566" xr:uid="{00000000-0005-0000-0000-00001E060000}"/>
    <cellStyle name="Percent 5" xfId="154" xr:uid="{00000000-0005-0000-0000-00009A000000}"/>
    <cellStyle name="Percent 5 2" xfId="630" xr:uid="{00000000-0005-0000-0000-000076020000}"/>
    <cellStyle name="Percent 5 3" xfId="527" xr:uid="{00000000-0005-0000-0000-00000F020000}"/>
    <cellStyle name="Percent 5 4" xfId="431" xr:uid="{00000000-0005-0000-0000-0000AF010000}"/>
    <cellStyle name="Percent 50" xfId="1567" xr:uid="{00000000-0005-0000-0000-00001F060000}"/>
    <cellStyle name="Percent 51" xfId="1568" xr:uid="{00000000-0005-0000-0000-000020060000}"/>
    <cellStyle name="Percent 52" xfId="1569" xr:uid="{00000000-0005-0000-0000-000021060000}"/>
    <cellStyle name="Percent 53" xfId="1570" xr:uid="{00000000-0005-0000-0000-000022060000}"/>
    <cellStyle name="Percent 53 2" xfId="1571" xr:uid="{00000000-0005-0000-0000-000023060000}"/>
    <cellStyle name="Percent 54" xfId="1572" xr:uid="{00000000-0005-0000-0000-000024060000}"/>
    <cellStyle name="Percent 54 2" xfId="1573" xr:uid="{00000000-0005-0000-0000-000025060000}"/>
    <cellStyle name="Percent 55" xfId="1574" xr:uid="{00000000-0005-0000-0000-000026060000}"/>
    <cellStyle name="Percent 55 2" xfId="1575" xr:uid="{00000000-0005-0000-0000-000027060000}"/>
    <cellStyle name="Percent 56" xfId="1576" xr:uid="{00000000-0005-0000-0000-000028060000}"/>
    <cellStyle name="Percent 56 2" xfId="1577" xr:uid="{00000000-0005-0000-0000-000029060000}"/>
    <cellStyle name="Percent 57" xfId="1578" xr:uid="{00000000-0005-0000-0000-00002A060000}"/>
    <cellStyle name="Percent 58" xfId="1579" xr:uid="{00000000-0005-0000-0000-00002B060000}"/>
    <cellStyle name="Percent 59" xfId="1580" xr:uid="{00000000-0005-0000-0000-00002C060000}"/>
    <cellStyle name="Percent 6" xfId="155" xr:uid="{00000000-0005-0000-0000-00009B000000}"/>
    <cellStyle name="Percent 6 2" xfId="516" xr:uid="{00000000-0005-0000-0000-000004020000}"/>
    <cellStyle name="Percent 6 3" xfId="432" xr:uid="{00000000-0005-0000-0000-0000B0010000}"/>
    <cellStyle name="Percent 60" xfId="1581" xr:uid="{00000000-0005-0000-0000-00002D060000}"/>
    <cellStyle name="Percent 61" xfId="332" xr:uid="{00000000-0005-0000-0000-00004C010000}"/>
    <cellStyle name="Percent 62" xfId="1812" xr:uid="{00000000-0005-0000-0000-000014070000}"/>
    <cellStyle name="Percent 63" xfId="1869" xr:uid="{00000000-0005-0000-0000-00004D070000}"/>
    <cellStyle name="Percent 64" xfId="1871" xr:uid="{00000000-0005-0000-0000-00004F070000}"/>
    <cellStyle name="Percent 65" xfId="1925" xr:uid="{00000000-0005-0000-0000-000085070000}"/>
    <cellStyle name="Percent 66" xfId="2138" xr:uid="{00000000-0005-0000-0000-00005A080000}"/>
    <cellStyle name="Percent 67" xfId="2559" xr:uid="{00000000-0005-0000-0000-0000FF090000}"/>
    <cellStyle name="Percent 68" xfId="3349" xr:uid="{00000000-0005-0000-0000-0000150D0000}"/>
    <cellStyle name="Percent 69" xfId="3344" xr:uid="{00000000-0005-0000-0000-0000100D0000}"/>
    <cellStyle name="Percent 7" xfId="156" xr:uid="{00000000-0005-0000-0000-00009C000000}"/>
    <cellStyle name="Percent 7 10" xfId="433" xr:uid="{00000000-0005-0000-0000-0000B1010000}"/>
    <cellStyle name="Percent 7 2" xfId="790" xr:uid="{00000000-0005-0000-0000-000016030000}"/>
    <cellStyle name="Percent 7 3" xfId="704" xr:uid="{00000000-0005-0000-0000-0000C0020000}"/>
    <cellStyle name="Percent 7 4" xfId="1583" xr:uid="{00000000-0005-0000-0000-00002F060000}"/>
    <cellStyle name="Percent 7 5" xfId="1584" xr:uid="{00000000-0005-0000-0000-000030060000}"/>
    <cellStyle name="Percent 7 6" xfId="1585" xr:uid="{00000000-0005-0000-0000-000031060000}"/>
    <cellStyle name="Percent 7 7" xfId="1582" xr:uid="{00000000-0005-0000-0000-00002E060000}"/>
    <cellStyle name="Percent 7 8" xfId="1094" xr:uid="{00000000-0005-0000-0000-000046040000}"/>
    <cellStyle name="Percent 70" xfId="3412" xr:uid="{00000000-0005-0000-0000-0000540D0000}"/>
    <cellStyle name="Percent 71" xfId="5035" xr:uid="{00000000-0005-0000-0000-0000AB130000}"/>
    <cellStyle name="Percent 72" xfId="5038" xr:uid="{00000000-0005-0000-0000-0000AE130000}"/>
    <cellStyle name="Percent 73" xfId="5046" xr:uid="{00000000-0005-0000-0000-0000B6130000}"/>
    <cellStyle name="Percent 74" xfId="3364" xr:uid="{00000000-0005-0000-0000-0000240D0000}"/>
    <cellStyle name="Percent 75" xfId="5049" xr:uid="{00000000-0005-0000-0000-0000B9130000}"/>
    <cellStyle name="Percent 76" xfId="3397" xr:uid="{00000000-0005-0000-0000-0000450D0000}"/>
    <cellStyle name="Percent 77" xfId="5048" xr:uid="{00000000-0005-0000-0000-0000B8130000}"/>
    <cellStyle name="Percent 78" xfId="3356" xr:uid="{00000000-0005-0000-0000-00001C0D0000}"/>
    <cellStyle name="Percent 79" xfId="3360" xr:uid="{00000000-0005-0000-0000-0000200D0000}"/>
    <cellStyle name="Percent 8" xfId="157" xr:uid="{00000000-0005-0000-0000-00009D000000}"/>
    <cellStyle name="Percent 8 2" xfId="791" xr:uid="{00000000-0005-0000-0000-000017030000}"/>
    <cellStyle name="Percent 8 3" xfId="1586" xr:uid="{00000000-0005-0000-0000-000032060000}"/>
    <cellStyle name="Percent 8 4" xfId="1587" xr:uid="{00000000-0005-0000-0000-000033060000}"/>
    <cellStyle name="Percent 8 6" xfId="434" xr:uid="{00000000-0005-0000-0000-0000B2010000}"/>
    <cellStyle name="Percent 80" xfId="3351" xr:uid="{00000000-0005-0000-0000-0000170D0000}"/>
    <cellStyle name="Percent 81" xfId="3357" xr:uid="{00000000-0005-0000-0000-00001D0D0000}"/>
    <cellStyle name="Percent 82" xfId="3409" xr:uid="{00000000-0005-0000-0000-0000510D0000}"/>
    <cellStyle name="Percent 83" xfId="5105" xr:uid="{00000000-0005-0000-0000-0000F1130000}"/>
    <cellStyle name="Percent 84" xfId="6726" xr:uid="{00000000-0005-0000-0000-0000461A0000}"/>
    <cellStyle name="Percent 85" xfId="6727" xr:uid="{00000000-0005-0000-0000-0000471A0000}"/>
    <cellStyle name="Percent 86" xfId="6733" xr:uid="{00000000-0005-0000-0000-00004D1A0000}"/>
    <cellStyle name="Percent 87" xfId="5059" xr:uid="{00000000-0005-0000-0000-0000C3130000}"/>
    <cellStyle name="Percent 88" xfId="6734" xr:uid="{00000000-0005-0000-0000-00004E1A0000}"/>
    <cellStyle name="Percent 89" xfId="5091" xr:uid="{00000000-0005-0000-0000-0000E3130000}"/>
    <cellStyle name="Percent 9" xfId="158" xr:uid="{00000000-0005-0000-0000-00009E000000}"/>
    <cellStyle name="Percent 9 2" xfId="792" xr:uid="{00000000-0005-0000-0000-000018030000}"/>
    <cellStyle name="Percent 9 3" xfId="1588" xr:uid="{00000000-0005-0000-0000-000034060000}"/>
    <cellStyle name="Percent 9 5" xfId="435" xr:uid="{00000000-0005-0000-0000-0000B3010000}"/>
    <cellStyle name="Percent 90" xfId="11815" xr:uid="{00000000-0005-0000-0000-0000272E0000}"/>
    <cellStyle name="Percent 91" xfId="16787" xr:uid="{00000000-0005-0000-0000-000093410000}"/>
    <cellStyle name="Percent 92" xfId="16781" xr:uid="{00000000-0005-0000-0000-00008D410000}"/>
    <cellStyle name="Percent 93" xfId="16778" xr:uid="{00000000-0005-0000-0000-00008A410000}"/>
    <cellStyle name="Percent 94" xfId="6794" xr:uid="{00000000-0005-0000-0000-00008A1A0000}"/>
    <cellStyle name="Percent 95" xfId="6736" xr:uid="{00000000-0005-0000-0000-0000501A0000}"/>
    <cellStyle name="Percent 96" xfId="16824" xr:uid="{00000000-0005-0000-0000-0000B8410000}"/>
    <cellStyle name="Percent 97" xfId="16798" xr:uid="{00000000-0005-0000-0000-00009E410000}"/>
    <cellStyle name="Percent 98" xfId="16828" xr:uid="{00000000-0005-0000-0000-0000BC410000}"/>
    <cellStyle name="Percent 99" xfId="16794" xr:uid="{00000000-0005-0000-0000-00009A410000}"/>
    <cellStyle name="SAPBEXaggData" xfId="159" xr:uid="{00000000-0005-0000-0000-00009F000000}"/>
    <cellStyle name="SAPBEXaggData 2" xfId="160" xr:uid="{00000000-0005-0000-0000-0000A0000000}"/>
    <cellStyle name="SAPBEXaggData 2 2" xfId="161" xr:uid="{00000000-0005-0000-0000-0000A1000000}"/>
    <cellStyle name="SAPBEXaggData 3" xfId="162" xr:uid="{00000000-0005-0000-0000-0000A2000000}"/>
    <cellStyle name="SAPBEXaggData 4" xfId="163" xr:uid="{00000000-0005-0000-0000-0000A3000000}"/>
    <cellStyle name="SAPBEXaggData 4 3" xfId="1111" xr:uid="{00000000-0005-0000-0000-000057040000}"/>
    <cellStyle name="SAPBEXaggData 5" xfId="793" xr:uid="{00000000-0005-0000-0000-000019030000}"/>
    <cellStyle name="SAPBEXaggData 6" xfId="528" xr:uid="{00000000-0005-0000-0000-000010020000}"/>
    <cellStyle name="SAPBEXaggData_Sept 2011 Total BW Data" xfId="164" xr:uid="{00000000-0005-0000-0000-0000A4000000}"/>
    <cellStyle name="SAPBEXaggDataEmph" xfId="165" xr:uid="{00000000-0005-0000-0000-0000A5000000}"/>
    <cellStyle name="SAPBEXaggDataEmph 2" xfId="795" xr:uid="{00000000-0005-0000-0000-00001B030000}"/>
    <cellStyle name="SAPBEXaggDataEmph 2 3" xfId="1112" xr:uid="{00000000-0005-0000-0000-000058040000}"/>
    <cellStyle name="SAPBEXaggDataEmph 3" xfId="529" xr:uid="{00000000-0005-0000-0000-000011020000}"/>
    <cellStyle name="SAPBEXaggExc1" xfId="166" xr:uid="{00000000-0005-0000-0000-0000A6000000}"/>
    <cellStyle name="SAPBEXaggExc1Emph" xfId="167" xr:uid="{00000000-0005-0000-0000-0000A7000000}"/>
    <cellStyle name="SAPBEXaggExc2" xfId="168" xr:uid="{00000000-0005-0000-0000-0000A8000000}"/>
    <cellStyle name="SAPBEXaggExc2Emph" xfId="169" xr:uid="{00000000-0005-0000-0000-0000A9000000}"/>
    <cellStyle name="SAPBEXaggItem" xfId="170" xr:uid="{00000000-0005-0000-0000-0000AA000000}"/>
    <cellStyle name="SAPBEXaggItem 2" xfId="171" xr:uid="{00000000-0005-0000-0000-0000AB000000}"/>
    <cellStyle name="SAPBEXaggItem 2 2" xfId="172" xr:uid="{00000000-0005-0000-0000-0000AC000000}"/>
    <cellStyle name="SAPBEXaggItem 3" xfId="173" xr:uid="{00000000-0005-0000-0000-0000AD000000}"/>
    <cellStyle name="SAPBEXaggItem 4" xfId="174" xr:uid="{00000000-0005-0000-0000-0000AE000000}"/>
    <cellStyle name="SAPBEXaggItem 4 3" xfId="1113" xr:uid="{00000000-0005-0000-0000-000059040000}"/>
    <cellStyle name="SAPBEXaggItem 5" xfId="796" xr:uid="{00000000-0005-0000-0000-00001C030000}"/>
    <cellStyle name="SAPBEXaggItem 6" xfId="530" xr:uid="{00000000-0005-0000-0000-000012020000}"/>
    <cellStyle name="SAPBEXaggItem_Sept 2011 Total BW Data" xfId="175" xr:uid="{00000000-0005-0000-0000-0000AF000000}"/>
    <cellStyle name="SAPBEXaggItemX" xfId="176" xr:uid="{00000000-0005-0000-0000-0000B0000000}"/>
    <cellStyle name="SAPBEXaggItemX 2" xfId="1114" xr:uid="{00000000-0005-0000-0000-00005A040000}"/>
    <cellStyle name="SAPBEXaggItemX 4" xfId="984" xr:uid="{00000000-0005-0000-0000-0000D8030000}"/>
    <cellStyle name="SAPBEXchaText" xfId="177" xr:uid="{00000000-0005-0000-0000-0000B1000000}"/>
    <cellStyle name="SAPBEXchaText 2" xfId="178" xr:uid="{00000000-0005-0000-0000-0000B2000000}"/>
    <cellStyle name="SAPBEXchaText 2 3" xfId="1115" xr:uid="{00000000-0005-0000-0000-00005B040000}"/>
    <cellStyle name="SAPBEXchaText 3" xfId="797" xr:uid="{00000000-0005-0000-0000-00001D030000}"/>
    <cellStyle name="SAPBEXchaText 4" xfId="531" xr:uid="{00000000-0005-0000-0000-000013020000}"/>
    <cellStyle name="SAPBEXColoum_Header_SA" xfId="179" xr:uid="{00000000-0005-0000-0000-0000B3000000}"/>
    <cellStyle name="SAPBEXexcBad" xfId="532" xr:uid="{00000000-0005-0000-0000-000014020000}"/>
    <cellStyle name="SAPBEXexcBad7" xfId="180" xr:uid="{00000000-0005-0000-0000-0000B4000000}"/>
    <cellStyle name="SAPBEXexcBad7 2" xfId="181" xr:uid="{00000000-0005-0000-0000-0000B5000000}"/>
    <cellStyle name="SAPBEXexcBad8" xfId="182" xr:uid="{00000000-0005-0000-0000-0000B6000000}"/>
    <cellStyle name="SAPBEXexcBad8 2" xfId="183" xr:uid="{00000000-0005-0000-0000-0000B7000000}"/>
    <cellStyle name="SAPBEXexcBad9" xfId="184" xr:uid="{00000000-0005-0000-0000-0000B8000000}"/>
    <cellStyle name="SAPBEXexcBad9 2" xfId="185" xr:uid="{00000000-0005-0000-0000-0000B9000000}"/>
    <cellStyle name="SAPBEXexcCritical" xfId="533" xr:uid="{00000000-0005-0000-0000-000015020000}"/>
    <cellStyle name="SAPBEXexcCritical4" xfId="186" xr:uid="{00000000-0005-0000-0000-0000BA000000}"/>
    <cellStyle name="SAPBEXexcCritical4 2" xfId="187" xr:uid="{00000000-0005-0000-0000-0000BB000000}"/>
    <cellStyle name="SAPBEXexcCritical5" xfId="188" xr:uid="{00000000-0005-0000-0000-0000BC000000}"/>
    <cellStyle name="SAPBEXexcCritical5 2" xfId="189" xr:uid="{00000000-0005-0000-0000-0000BD000000}"/>
    <cellStyle name="SAPBEXexcCritical6" xfId="190" xr:uid="{00000000-0005-0000-0000-0000BE000000}"/>
    <cellStyle name="SAPBEXexcCritical6 2" xfId="191" xr:uid="{00000000-0005-0000-0000-0000BF000000}"/>
    <cellStyle name="SAPBEXexcGood" xfId="534" xr:uid="{00000000-0005-0000-0000-000016020000}"/>
    <cellStyle name="SAPBEXexcGood1" xfId="192" xr:uid="{00000000-0005-0000-0000-0000C0000000}"/>
    <cellStyle name="SAPBEXexcGood1 2" xfId="193" xr:uid="{00000000-0005-0000-0000-0000C1000000}"/>
    <cellStyle name="SAPBEXexcGood2" xfId="194" xr:uid="{00000000-0005-0000-0000-0000C2000000}"/>
    <cellStyle name="SAPBEXexcGood2 2" xfId="195" xr:uid="{00000000-0005-0000-0000-0000C3000000}"/>
    <cellStyle name="SAPBEXexcGood3" xfId="196" xr:uid="{00000000-0005-0000-0000-0000C4000000}"/>
    <cellStyle name="SAPBEXexcGood3 2" xfId="197" xr:uid="{00000000-0005-0000-0000-0000C5000000}"/>
    <cellStyle name="SAPBEXexcVeryBad" xfId="535" xr:uid="{00000000-0005-0000-0000-000017020000}"/>
    <cellStyle name="SAPBEXfilterDrill" xfId="198" xr:uid="{00000000-0005-0000-0000-0000C6000000}"/>
    <cellStyle name="SAPBEXfilterDrill 2" xfId="199" xr:uid="{00000000-0005-0000-0000-0000C7000000}"/>
    <cellStyle name="SAPBEXfilterDrill 2 3" xfId="1116" xr:uid="{00000000-0005-0000-0000-00005C040000}"/>
    <cellStyle name="SAPBEXfilterDrill 3" xfId="799" xr:uid="{00000000-0005-0000-0000-00001F030000}"/>
    <cellStyle name="SAPBEXfilterDrill 4" xfId="536" xr:uid="{00000000-0005-0000-0000-000018020000}"/>
    <cellStyle name="SAPBEXfilterItem" xfId="200" xr:uid="{00000000-0005-0000-0000-0000C8000000}"/>
    <cellStyle name="SAPBEXfilterItem 2" xfId="201" xr:uid="{00000000-0005-0000-0000-0000C9000000}"/>
    <cellStyle name="SAPBEXfilterItem 3" xfId="202" xr:uid="{00000000-0005-0000-0000-0000CA000000}"/>
    <cellStyle name="SAPBEXfilterItem 3 3" xfId="1117" xr:uid="{00000000-0005-0000-0000-00005D040000}"/>
    <cellStyle name="SAPBEXfilterItem 4" xfId="800" xr:uid="{00000000-0005-0000-0000-000020030000}"/>
    <cellStyle name="SAPBEXfilterItem 5" xfId="537" xr:uid="{00000000-0005-0000-0000-000019020000}"/>
    <cellStyle name="SAPBEXfilterItem_2011-10 LIEE Table 6 (2)" xfId="203" xr:uid="{00000000-0005-0000-0000-0000CB000000}"/>
    <cellStyle name="SAPBEXfilterText" xfId="204" xr:uid="{00000000-0005-0000-0000-0000CC000000}"/>
    <cellStyle name="SAPBEXfilterText 2" xfId="205" xr:uid="{00000000-0005-0000-0000-0000CD000000}"/>
    <cellStyle name="SAPBEXfilterText 2 2" xfId="985" xr:uid="{00000000-0005-0000-0000-0000D9030000}"/>
    <cellStyle name="SAPBEXfilterText 3" xfId="206" xr:uid="{00000000-0005-0000-0000-0000CE000000}"/>
    <cellStyle name="SAPBEXfilterText 3 2" xfId="802" xr:uid="{00000000-0005-0000-0000-000022030000}"/>
    <cellStyle name="SAPBEXfilterText 3 3" xfId="1118" xr:uid="{00000000-0005-0000-0000-00005E040000}"/>
    <cellStyle name="SAPBEXfilterText 3 4" xfId="436" xr:uid="{00000000-0005-0000-0000-0000B4010000}"/>
    <cellStyle name="SAPBEXfilterText 4" xfId="801" xr:uid="{00000000-0005-0000-0000-000021030000}"/>
    <cellStyle name="SAPBEXfilterText 5" xfId="538" xr:uid="{00000000-0005-0000-0000-00001A020000}"/>
    <cellStyle name="SAPBEXfilterText_2011-12 LIEE Table 1 Updated budget" xfId="207" xr:uid="{00000000-0005-0000-0000-0000CF000000}"/>
    <cellStyle name="SAPBEXformats" xfId="208" xr:uid="{00000000-0005-0000-0000-0000D0000000}"/>
    <cellStyle name="SAPBEXformats 2" xfId="209" xr:uid="{00000000-0005-0000-0000-0000D1000000}"/>
    <cellStyle name="SAPBEXformats 2 3" xfId="1119" xr:uid="{00000000-0005-0000-0000-00005F040000}"/>
    <cellStyle name="SAPBEXformats 3" xfId="803" xr:uid="{00000000-0005-0000-0000-000023030000}"/>
    <cellStyle name="SAPBEXformats 4" xfId="539" xr:uid="{00000000-0005-0000-0000-00001B020000}"/>
    <cellStyle name="SAPBEXheaderData" xfId="210" xr:uid="{00000000-0005-0000-0000-0000D2000000}"/>
    <cellStyle name="SAPBEXheaderData 2" xfId="804" xr:uid="{00000000-0005-0000-0000-000024030000}"/>
    <cellStyle name="SAPBEXheaderData 2 2" xfId="1120" xr:uid="{00000000-0005-0000-0000-000060040000}"/>
    <cellStyle name="SAPBEXheaderData 3" xfId="540" xr:uid="{00000000-0005-0000-0000-00001C020000}"/>
    <cellStyle name="SAPBEXheaderItem" xfId="211" xr:uid="{00000000-0005-0000-0000-0000D3000000}"/>
    <cellStyle name="SAPBEXheaderItem 2" xfId="212" xr:uid="{00000000-0005-0000-0000-0000D4000000}"/>
    <cellStyle name="SAPBEXheaderItem 2 2" xfId="213" xr:uid="{00000000-0005-0000-0000-0000D5000000}"/>
    <cellStyle name="SAPBEXheaderItem 3" xfId="214" xr:uid="{00000000-0005-0000-0000-0000D6000000}"/>
    <cellStyle name="SAPBEXheaderItem 3 2" xfId="807" xr:uid="{00000000-0005-0000-0000-000027030000}"/>
    <cellStyle name="SAPBEXheaderItem 3 3" xfId="1121" xr:uid="{00000000-0005-0000-0000-000061040000}"/>
    <cellStyle name="SAPBEXheaderItem 3 4" xfId="437" xr:uid="{00000000-0005-0000-0000-0000B5010000}"/>
    <cellStyle name="SAPBEXheaderItem 4" xfId="805" xr:uid="{00000000-0005-0000-0000-000025030000}"/>
    <cellStyle name="SAPBEXheaderItem 5" xfId="541" xr:uid="{00000000-0005-0000-0000-00001D020000}"/>
    <cellStyle name="SAPBEXheaderItem_2011-10 LIEE Table 6 (2)" xfId="215" xr:uid="{00000000-0005-0000-0000-0000D7000000}"/>
    <cellStyle name="SAPBEXheaderText" xfId="216" xr:uid="{00000000-0005-0000-0000-0000D8000000}"/>
    <cellStyle name="SAPBEXheaderText 2" xfId="217" xr:uid="{00000000-0005-0000-0000-0000D9000000}"/>
    <cellStyle name="SAPBEXheaderText 2 2" xfId="218" xr:uid="{00000000-0005-0000-0000-0000DA000000}"/>
    <cellStyle name="SAPBEXheaderText 3" xfId="219" xr:uid="{00000000-0005-0000-0000-0000DB000000}"/>
    <cellStyle name="SAPBEXheaderText 3 2" xfId="809" xr:uid="{00000000-0005-0000-0000-000029030000}"/>
    <cellStyle name="SAPBEXheaderText 3 3" xfId="1122" xr:uid="{00000000-0005-0000-0000-000062040000}"/>
    <cellStyle name="SAPBEXheaderText 3 4" xfId="438" xr:uid="{00000000-0005-0000-0000-0000B6010000}"/>
    <cellStyle name="SAPBEXheaderText 4" xfId="808" xr:uid="{00000000-0005-0000-0000-000028030000}"/>
    <cellStyle name="SAPBEXheaderText 5" xfId="542" xr:uid="{00000000-0005-0000-0000-00001E020000}"/>
    <cellStyle name="SAPBEXheaderText_2011-10 LIEE Table 6 (2)" xfId="220" xr:uid="{00000000-0005-0000-0000-0000DC000000}"/>
    <cellStyle name="SAPBEXHLevel0" xfId="221" xr:uid="{00000000-0005-0000-0000-0000DD000000}"/>
    <cellStyle name="SAPBEXHLevel0 10" xfId="1590" xr:uid="{00000000-0005-0000-0000-000036060000}"/>
    <cellStyle name="SAPBEXHLevel0 10 2" xfId="1591" xr:uid="{00000000-0005-0000-0000-000037060000}"/>
    <cellStyle name="SAPBEXHLevel0 11" xfId="1589" xr:uid="{00000000-0005-0000-0000-000035060000}"/>
    <cellStyle name="SAPBEXHLevel0 12" xfId="1123" xr:uid="{00000000-0005-0000-0000-000063040000}"/>
    <cellStyle name="SAPBEXHLevel0 14" xfId="986" xr:uid="{00000000-0005-0000-0000-0000DA030000}"/>
    <cellStyle name="SAPBEXHLevel0 2" xfId="222" xr:uid="{00000000-0005-0000-0000-0000DE000000}"/>
    <cellStyle name="SAPBEXHLevel0 2 2" xfId="223" xr:uid="{00000000-0005-0000-0000-0000DF000000}"/>
    <cellStyle name="SAPBEXHLevel0 2 2 2" xfId="632" xr:uid="{00000000-0005-0000-0000-000078020000}"/>
    <cellStyle name="SAPBEXHLevel0 2 2 3" xfId="812" xr:uid="{00000000-0005-0000-0000-00002C030000}"/>
    <cellStyle name="SAPBEXHLevel0 2 2 3 2" xfId="1125" xr:uid="{00000000-0005-0000-0000-000065040000}"/>
    <cellStyle name="SAPBEXHLevel0 2 2 4" xfId="545" xr:uid="{00000000-0005-0000-0000-000021020000}"/>
    <cellStyle name="SAPBEXHLevel0 2 2 5" xfId="988" xr:uid="{00000000-0005-0000-0000-0000DC030000}"/>
    <cellStyle name="SAPBEXHLevel0 2 3" xfId="631" xr:uid="{00000000-0005-0000-0000-000077020000}"/>
    <cellStyle name="SAPBEXHLevel0 2 4" xfId="811" xr:uid="{00000000-0005-0000-0000-00002B030000}"/>
    <cellStyle name="SAPBEXHLevel0 2 4 2" xfId="1124" xr:uid="{00000000-0005-0000-0000-000064040000}"/>
    <cellStyle name="SAPBEXHLevel0 2 5" xfId="544" xr:uid="{00000000-0005-0000-0000-000020020000}"/>
    <cellStyle name="SAPBEXHLevel0 2 6" xfId="987" xr:uid="{00000000-0005-0000-0000-0000DB030000}"/>
    <cellStyle name="SAPBEXHLevel0 3" xfId="224" xr:uid="{00000000-0005-0000-0000-0000E0000000}"/>
    <cellStyle name="SAPBEXHLevel0 3 2" xfId="633" xr:uid="{00000000-0005-0000-0000-000079020000}"/>
    <cellStyle name="SAPBEXHLevel0 3 3" xfId="813" xr:uid="{00000000-0005-0000-0000-00002D030000}"/>
    <cellStyle name="SAPBEXHLevel0 3 4" xfId="546" xr:uid="{00000000-0005-0000-0000-000022020000}"/>
    <cellStyle name="SAPBEXHLevel0 3 5" xfId="439" xr:uid="{00000000-0005-0000-0000-0000B7010000}"/>
    <cellStyle name="SAPBEXHLevel0 4" xfId="810" xr:uid="{00000000-0005-0000-0000-00002A030000}"/>
    <cellStyle name="SAPBEXHLevel0 4 2" xfId="1592" xr:uid="{00000000-0005-0000-0000-000038060000}"/>
    <cellStyle name="SAPBEXHLevel0 5" xfId="543" xr:uid="{00000000-0005-0000-0000-00001F020000}"/>
    <cellStyle name="SAPBEXHLevel0 5 2" xfId="1593" xr:uid="{00000000-0005-0000-0000-000039060000}"/>
    <cellStyle name="SAPBEXHLevel0 5 3" xfId="1594" xr:uid="{00000000-0005-0000-0000-00003A060000}"/>
    <cellStyle name="SAPBEXHLevel0 6" xfId="1595" xr:uid="{00000000-0005-0000-0000-00003B060000}"/>
    <cellStyle name="SAPBEXHLevel0 6 2" xfId="1596" xr:uid="{00000000-0005-0000-0000-00003C060000}"/>
    <cellStyle name="SAPBEXHLevel0 7" xfId="1597" xr:uid="{00000000-0005-0000-0000-00003D060000}"/>
    <cellStyle name="SAPBEXHLevel0 7 2" xfId="1598" xr:uid="{00000000-0005-0000-0000-00003E060000}"/>
    <cellStyle name="SAPBEXHLevel0 8" xfId="1599" xr:uid="{00000000-0005-0000-0000-00003F060000}"/>
    <cellStyle name="SAPBEXHLevel0 9" xfId="1600" xr:uid="{00000000-0005-0000-0000-000040060000}"/>
    <cellStyle name="SAPBEXHLevel0 9 2" xfId="1601" xr:uid="{00000000-0005-0000-0000-000041060000}"/>
    <cellStyle name="SAPBEXHLevel0_2011-10 LIEE Table 6 (2)" xfId="225" xr:uid="{00000000-0005-0000-0000-0000E1000000}"/>
    <cellStyle name="SAPBEXHLevel0X" xfId="226" xr:uid="{00000000-0005-0000-0000-0000E2000000}"/>
    <cellStyle name="SAPBEXHLevel0X 10" xfId="1603" xr:uid="{00000000-0005-0000-0000-000043060000}"/>
    <cellStyle name="SAPBEXHLevel0X 10 2" xfId="1604" xr:uid="{00000000-0005-0000-0000-000044060000}"/>
    <cellStyle name="SAPBEXHLevel0X 11" xfId="1602" xr:uid="{00000000-0005-0000-0000-000042060000}"/>
    <cellStyle name="SAPBEXHLevel0X 12" xfId="1126" xr:uid="{00000000-0005-0000-0000-000066040000}"/>
    <cellStyle name="SAPBEXHLevel0X 14" xfId="989" xr:uid="{00000000-0005-0000-0000-0000DD030000}"/>
    <cellStyle name="SAPBEXHLevel0X 15" xfId="440" xr:uid="{00000000-0005-0000-0000-0000B8010000}"/>
    <cellStyle name="SAPBEXHLevel0X 2" xfId="227" xr:uid="{00000000-0005-0000-0000-0000E3000000}"/>
    <cellStyle name="SAPBEXHLevel0X 2 2" xfId="228" xr:uid="{00000000-0005-0000-0000-0000E4000000}"/>
    <cellStyle name="SAPBEXHLevel0X 2 2 2" xfId="635" xr:uid="{00000000-0005-0000-0000-00007B020000}"/>
    <cellStyle name="SAPBEXHLevel0X 2 2 3" xfId="549" xr:uid="{00000000-0005-0000-0000-000025020000}"/>
    <cellStyle name="SAPBEXHLevel0X 2 2 5" xfId="991" xr:uid="{00000000-0005-0000-0000-0000DF030000}"/>
    <cellStyle name="SAPBEXHLevel0X 2 2 6" xfId="442" xr:uid="{00000000-0005-0000-0000-0000BA010000}"/>
    <cellStyle name="SAPBEXHLevel0X 2 3" xfId="634" xr:uid="{00000000-0005-0000-0000-00007A020000}"/>
    <cellStyle name="SAPBEXHLevel0X 2 4" xfId="548" xr:uid="{00000000-0005-0000-0000-000024020000}"/>
    <cellStyle name="SAPBEXHLevel0X 2 6" xfId="990" xr:uid="{00000000-0005-0000-0000-0000DE030000}"/>
    <cellStyle name="SAPBEXHLevel0X 2 7" xfId="441" xr:uid="{00000000-0005-0000-0000-0000B9010000}"/>
    <cellStyle name="SAPBEXHLevel0X 3" xfId="229" xr:uid="{00000000-0005-0000-0000-0000E5000000}"/>
    <cellStyle name="SAPBEXHLevel0X 3 2" xfId="636" xr:uid="{00000000-0005-0000-0000-00007C020000}"/>
    <cellStyle name="SAPBEXHLevel0X 3 2 2" xfId="1158" xr:uid="{00000000-0005-0000-0000-000086040000}"/>
    <cellStyle name="SAPBEXHLevel0X 3 2 4" xfId="993" xr:uid="{00000000-0005-0000-0000-0000E1030000}"/>
    <cellStyle name="SAPBEXHLevel0X 3 3" xfId="550" xr:uid="{00000000-0005-0000-0000-000026020000}"/>
    <cellStyle name="SAPBEXHLevel0X 3 5" xfId="992" xr:uid="{00000000-0005-0000-0000-0000E0030000}"/>
    <cellStyle name="SAPBEXHLevel0X 3 6" xfId="443" xr:uid="{00000000-0005-0000-0000-0000BB010000}"/>
    <cellStyle name="SAPBEXHLevel0X 4" xfId="230" xr:uid="{00000000-0005-0000-0000-0000E6000000}"/>
    <cellStyle name="SAPBEXHLevel0X 4 2" xfId="814" xr:uid="{00000000-0005-0000-0000-00002E030000}"/>
    <cellStyle name="SAPBEXHLevel0X 4 3" xfId="994" xr:uid="{00000000-0005-0000-0000-0000E2030000}"/>
    <cellStyle name="SAPBEXHLevel0X 4 4" xfId="444" xr:uid="{00000000-0005-0000-0000-0000BC010000}"/>
    <cellStyle name="SAPBEXHLevel0X 5" xfId="231" xr:uid="{00000000-0005-0000-0000-0000E7000000}"/>
    <cellStyle name="SAPBEXHLevel0X 5 2" xfId="815" xr:uid="{00000000-0005-0000-0000-00002F030000}"/>
    <cellStyle name="SAPBEXHLevel0X 5 3" xfId="1605" xr:uid="{00000000-0005-0000-0000-000045060000}"/>
    <cellStyle name="SAPBEXHLevel0X 5 5" xfId="445" xr:uid="{00000000-0005-0000-0000-0000BD010000}"/>
    <cellStyle name="SAPBEXHLevel0X 6" xfId="232" xr:uid="{00000000-0005-0000-0000-0000E8000000}"/>
    <cellStyle name="SAPBEXHLevel0X 6 2" xfId="816" xr:uid="{00000000-0005-0000-0000-000030030000}"/>
    <cellStyle name="SAPBEXHLevel0X 6 3" xfId="446" xr:uid="{00000000-0005-0000-0000-0000BE010000}"/>
    <cellStyle name="SAPBEXHLevel0X 7" xfId="547" xr:uid="{00000000-0005-0000-0000-000023020000}"/>
    <cellStyle name="SAPBEXHLevel0X 7 2" xfId="1606" xr:uid="{00000000-0005-0000-0000-000046060000}"/>
    <cellStyle name="SAPBEXHLevel0X 8" xfId="1607" xr:uid="{00000000-0005-0000-0000-000047060000}"/>
    <cellStyle name="SAPBEXHLevel0X 9" xfId="1608" xr:uid="{00000000-0005-0000-0000-000048060000}"/>
    <cellStyle name="SAPBEXHLevel0X 9 2" xfId="1609" xr:uid="{00000000-0005-0000-0000-000049060000}"/>
    <cellStyle name="SAPBEXHLevel1" xfId="233" xr:uid="{00000000-0005-0000-0000-0000E9000000}"/>
    <cellStyle name="SAPBEXHLevel1 10" xfId="1611" xr:uid="{00000000-0005-0000-0000-00004B060000}"/>
    <cellStyle name="SAPBEXHLevel1 10 2" xfId="1612" xr:uid="{00000000-0005-0000-0000-00004C060000}"/>
    <cellStyle name="SAPBEXHLevel1 11" xfId="1610" xr:uid="{00000000-0005-0000-0000-00004A060000}"/>
    <cellStyle name="SAPBEXHLevel1 12" xfId="1127" xr:uid="{00000000-0005-0000-0000-000067040000}"/>
    <cellStyle name="SAPBEXHLevel1 14" xfId="995" xr:uid="{00000000-0005-0000-0000-0000E3030000}"/>
    <cellStyle name="SAPBEXHLevel1 2" xfId="234" xr:uid="{00000000-0005-0000-0000-0000EA000000}"/>
    <cellStyle name="SAPBEXHLevel1 2 2" xfId="553" xr:uid="{00000000-0005-0000-0000-000029020000}"/>
    <cellStyle name="SAPBEXHLevel1 2 2 2" xfId="638" xr:uid="{00000000-0005-0000-0000-00007E020000}"/>
    <cellStyle name="SAPBEXHLevel1 2 2 3" xfId="1129" xr:uid="{00000000-0005-0000-0000-000069040000}"/>
    <cellStyle name="SAPBEXHLevel1 2 2 5" xfId="997" xr:uid="{00000000-0005-0000-0000-0000E5030000}"/>
    <cellStyle name="SAPBEXHLevel1 2 3" xfId="637" xr:uid="{00000000-0005-0000-0000-00007D020000}"/>
    <cellStyle name="SAPBEXHLevel1 2 4" xfId="818" xr:uid="{00000000-0005-0000-0000-000032030000}"/>
    <cellStyle name="SAPBEXHLevel1 2 4 2" xfId="1128" xr:uid="{00000000-0005-0000-0000-000068040000}"/>
    <cellStyle name="SAPBEXHLevel1 2 5" xfId="552" xr:uid="{00000000-0005-0000-0000-000028020000}"/>
    <cellStyle name="SAPBEXHLevel1 2 6" xfId="996" xr:uid="{00000000-0005-0000-0000-0000E4030000}"/>
    <cellStyle name="SAPBEXHLevel1 3" xfId="235" xr:uid="{00000000-0005-0000-0000-0000EB000000}"/>
    <cellStyle name="SAPBEXHLevel1 3 2" xfId="639" xr:uid="{00000000-0005-0000-0000-00007F020000}"/>
    <cellStyle name="SAPBEXHLevel1 3 3" xfId="819" xr:uid="{00000000-0005-0000-0000-000033030000}"/>
    <cellStyle name="SAPBEXHLevel1 3 4" xfId="554" xr:uid="{00000000-0005-0000-0000-00002A020000}"/>
    <cellStyle name="SAPBEXHLevel1 3 5" xfId="447" xr:uid="{00000000-0005-0000-0000-0000BF010000}"/>
    <cellStyle name="SAPBEXHLevel1 4" xfId="817" xr:uid="{00000000-0005-0000-0000-000031030000}"/>
    <cellStyle name="SAPBEXHLevel1 4 2" xfId="1613" xr:uid="{00000000-0005-0000-0000-00004D060000}"/>
    <cellStyle name="SAPBEXHLevel1 5" xfId="551" xr:uid="{00000000-0005-0000-0000-000027020000}"/>
    <cellStyle name="SAPBEXHLevel1 5 2" xfId="1614" xr:uid="{00000000-0005-0000-0000-00004E060000}"/>
    <cellStyle name="SAPBEXHLevel1 5 3" xfId="1615" xr:uid="{00000000-0005-0000-0000-00004F060000}"/>
    <cellStyle name="SAPBEXHLevel1 6" xfId="1616" xr:uid="{00000000-0005-0000-0000-000050060000}"/>
    <cellStyle name="SAPBEXHLevel1 6 2" xfId="1617" xr:uid="{00000000-0005-0000-0000-000051060000}"/>
    <cellStyle name="SAPBEXHLevel1 7" xfId="1618" xr:uid="{00000000-0005-0000-0000-000052060000}"/>
    <cellStyle name="SAPBEXHLevel1 7 2" xfId="1619" xr:uid="{00000000-0005-0000-0000-000053060000}"/>
    <cellStyle name="SAPBEXHLevel1 8" xfId="1620" xr:uid="{00000000-0005-0000-0000-000054060000}"/>
    <cellStyle name="SAPBEXHLevel1 9" xfId="1621" xr:uid="{00000000-0005-0000-0000-000055060000}"/>
    <cellStyle name="SAPBEXHLevel1 9 2" xfId="1622" xr:uid="{00000000-0005-0000-0000-000056060000}"/>
    <cellStyle name="SAPBEXHLevel1_2011-12 LIEE Table 1 Updated budget" xfId="236" xr:uid="{00000000-0005-0000-0000-0000EC000000}"/>
    <cellStyle name="SAPBEXHLevel1X" xfId="237" xr:uid="{00000000-0005-0000-0000-0000ED000000}"/>
    <cellStyle name="SAPBEXHLevel1X 10" xfId="1624" xr:uid="{00000000-0005-0000-0000-000058060000}"/>
    <cellStyle name="SAPBEXHLevel1X 10 2" xfId="1625" xr:uid="{00000000-0005-0000-0000-000059060000}"/>
    <cellStyle name="SAPBEXHLevel1X 11" xfId="1623" xr:uid="{00000000-0005-0000-0000-000057060000}"/>
    <cellStyle name="SAPBEXHLevel1X 12" xfId="1130" xr:uid="{00000000-0005-0000-0000-00006A040000}"/>
    <cellStyle name="SAPBEXHLevel1X 14" xfId="998" xr:uid="{00000000-0005-0000-0000-0000E6030000}"/>
    <cellStyle name="SAPBEXHLevel1X 15" xfId="448" xr:uid="{00000000-0005-0000-0000-0000C0010000}"/>
    <cellStyle name="SAPBEXHLevel1X 2" xfId="238" xr:uid="{00000000-0005-0000-0000-0000EE000000}"/>
    <cellStyle name="SAPBEXHLevel1X 2 2" xfId="239" xr:uid="{00000000-0005-0000-0000-0000EF000000}"/>
    <cellStyle name="SAPBEXHLevel1X 2 2 2" xfId="641" xr:uid="{00000000-0005-0000-0000-000081020000}"/>
    <cellStyle name="SAPBEXHLevel1X 2 2 3" xfId="557" xr:uid="{00000000-0005-0000-0000-00002D020000}"/>
    <cellStyle name="SAPBEXHLevel1X 2 2 5" xfId="1000" xr:uid="{00000000-0005-0000-0000-0000E8030000}"/>
    <cellStyle name="SAPBEXHLevel1X 2 2 6" xfId="450" xr:uid="{00000000-0005-0000-0000-0000C2010000}"/>
    <cellStyle name="SAPBEXHLevel1X 2 3" xfId="640" xr:uid="{00000000-0005-0000-0000-000080020000}"/>
    <cellStyle name="SAPBEXHLevel1X 2 4" xfId="556" xr:uid="{00000000-0005-0000-0000-00002C020000}"/>
    <cellStyle name="SAPBEXHLevel1X 2 6" xfId="999" xr:uid="{00000000-0005-0000-0000-0000E7030000}"/>
    <cellStyle name="SAPBEXHLevel1X 2 7" xfId="449" xr:uid="{00000000-0005-0000-0000-0000C1010000}"/>
    <cellStyle name="SAPBEXHLevel1X 3" xfId="240" xr:uid="{00000000-0005-0000-0000-0000F0000000}"/>
    <cellStyle name="SAPBEXHLevel1X 3 2" xfId="642" xr:uid="{00000000-0005-0000-0000-000082020000}"/>
    <cellStyle name="SAPBEXHLevel1X 3 2 2" xfId="1159" xr:uid="{00000000-0005-0000-0000-000087040000}"/>
    <cellStyle name="SAPBEXHLevel1X 3 2 4" xfId="1002" xr:uid="{00000000-0005-0000-0000-0000EA030000}"/>
    <cellStyle name="SAPBEXHLevel1X 3 3" xfId="558" xr:uid="{00000000-0005-0000-0000-00002E020000}"/>
    <cellStyle name="SAPBEXHLevel1X 3 5" xfId="1001" xr:uid="{00000000-0005-0000-0000-0000E9030000}"/>
    <cellStyle name="SAPBEXHLevel1X 3 6" xfId="451" xr:uid="{00000000-0005-0000-0000-0000C3010000}"/>
    <cellStyle name="SAPBEXHLevel1X 4" xfId="241" xr:uid="{00000000-0005-0000-0000-0000F1000000}"/>
    <cellStyle name="SAPBEXHLevel1X 4 2" xfId="820" xr:uid="{00000000-0005-0000-0000-000034030000}"/>
    <cellStyle name="SAPBEXHLevel1X 4 3" xfId="1003" xr:uid="{00000000-0005-0000-0000-0000EB030000}"/>
    <cellStyle name="SAPBEXHLevel1X 4 4" xfId="452" xr:uid="{00000000-0005-0000-0000-0000C4010000}"/>
    <cellStyle name="SAPBEXHLevel1X 5" xfId="242" xr:uid="{00000000-0005-0000-0000-0000F2000000}"/>
    <cellStyle name="SAPBEXHLevel1X 5 2" xfId="821" xr:uid="{00000000-0005-0000-0000-000035030000}"/>
    <cellStyle name="SAPBEXHLevel1X 5 3" xfId="1626" xr:uid="{00000000-0005-0000-0000-00005A060000}"/>
    <cellStyle name="SAPBEXHLevel1X 5 5" xfId="453" xr:uid="{00000000-0005-0000-0000-0000C5010000}"/>
    <cellStyle name="SAPBEXHLevel1X 6" xfId="243" xr:uid="{00000000-0005-0000-0000-0000F3000000}"/>
    <cellStyle name="SAPBEXHLevel1X 6 2" xfId="822" xr:uid="{00000000-0005-0000-0000-000036030000}"/>
    <cellStyle name="SAPBEXHLevel1X 6 3" xfId="454" xr:uid="{00000000-0005-0000-0000-0000C6010000}"/>
    <cellStyle name="SAPBEXHLevel1X 7" xfId="555" xr:uid="{00000000-0005-0000-0000-00002B020000}"/>
    <cellStyle name="SAPBEXHLevel1X 7 2" xfId="1627" xr:uid="{00000000-0005-0000-0000-00005B060000}"/>
    <cellStyle name="SAPBEXHLevel1X 8" xfId="1628" xr:uid="{00000000-0005-0000-0000-00005C060000}"/>
    <cellStyle name="SAPBEXHLevel1X 9" xfId="1629" xr:uid="{00000000-0005-0000-0000-00005D060000}"/>
    <cellStyle name="SAPBEXHLevel1X 9 2" xfId="1630" xr:uid="{00000000-0005-0000-0000-00005E060000}"/>
    <cellStyle name="SAPBEXHLevel2" xfId="244" xr:uid="{00000000-0005-0000-0000-0000F4000000}"/>
    <cellStyle name="SAPBEXHLevel2 10" xfId="1632" xr:uid="{00000000-0005-0000-0000-000060060000}"/>
    <cellStyle name="SAPBEXHLevel2 10 2" xfId="1633" xr:uid="{00000000-0005-0000-0000-000061060000}"/>
    <cellStyle name="SAPBEXHLevel2 11" xfId="1631" xr:uid="{00000000-0005-0000-0000-00005F060000}"/>
    <cellStyle name="SAPBEXHLevel2 12" xfId="1131" xr:uid="{00000000-0005-0000-0000-00006B040000}"/>
    <cellStyle name="SAPBEXHLevel2 14" xfId="1004" xr:uid="{00000000-0005-0000-0000-0000EC030000}"/>
    <cellStyle name="SAPBEXHLevel2 2" xfId="245" xr:uid="{00000000-0005-0000-0000-0000F5000000}"/>
    <cellStyle name="SAPBEXHLevel2 2 2" xfId="561" xr:uid="{00000000-0005-0000-0000-000031020000}"/>
    <cellStyle name="SAPBEXHLevel2 2 2 2" xfId="644" xr:uid="{00000000-0005-0000-0000-000084020000}"/>
    <cellStyle name="SAPBEXHLevel2 2 2 3" xfId="1133" xr:uid="{00000000-0005-0000-0000-00006D040000}"/>
    <cellStyle name="SAPBEXHLevel2 2 2 5" xfId="1006" xr:uid="{00000000-0005-0000-0000-0000EE030000}"/>
    <cellStyle name="SAPBEXHLevel2 2 3" xfId="643" xr:uid="{00000000-0005-0000-0000-000083020000}"/>
    <cellStyle name="SAPBEXHLevel2 2 4" xfId="824" xr:uid="{00000000-0005-0000-0000-000038030000}"/>
    <cellStyle name="SAPBEXHLevel2 2 4 2" xfId="1132" xr:uid="{00000000-0005-0000-0000-00006C040000}"/>
    <cellStyle name="SAPBEXHLevel2 2 5" xfId="560" xr:uid="{00000000-0005-0000-0000-000030020000}"/>
    <cellStyle name="SAPBEXHLevel2 2 6" xfId="1005" xr:uid="{00000000-0005-0000-0000-0000ED030000}"/>
    <cellStyle name="SAPBEXHLevel2 3" xfId="246" xr:uid="{00000000-0005-0000-0000-0000F6000000}"/>
    <cellStyle name="SAPBEXHLevel2 3 2" xfId="645" xr:uid="{00000000-0005-0000-0000-000085020000}"/>
    <cellStyle name="SAPBEXHLevel2 3 3" xfId="825" xr:uid="{00000000-0005-0000-0000-000039030000}"/>
    <cellStyle name="SAPBEXHLevel2 3 4" xfId="562" xr:uid="{00000000-0005-0000-0000-000032020000}"/>
    <cellStyle name="SAPBEXHLevel2 3 5" xfId="455" xr:uid="{00000000-0005-0000-0000-0000C7010000}"/>
    <cellStyle name="SAPBEXHLevel2 4" xfId="823" xr:uid="{00000000-0005-0000-0000-000037030000}"/>
    <cellStyle name="SAPBEXHLevel2 4 2" xfId="1634" xr:uid="{00000000-0005-0000-0000-000062060000}"/>
    <cellStyle name="SAPBEXHLevel2 5" xfId="559" xr:uid="{00000000-0005-0000-0000-00002F020000}"/>
    <cellStyle name="SAPBEXHLevel2 5 2" xfId="1635" xr:uid="{00000000-0005-0000-0000-000063060000}"/>
    <cellStyle name="SAPBEXHLevel2 5 3" xfId="1636" xr:uid="{00000000-0005-0000-0000-000064060000}"/>
    <cellStyle name="SAPBEXHLevel2 6" xfId="1637" xr:uid="{00000000-0005-0000-0000-000065060000}"/>
    <cellStyle name="SAPBEXHLevel2 6 2" xfId="1638" xr:uid="{00000000-0005-0000-0000-000066060000}"/>
    <cellStyle name="SAPBEXHLevel2 7" xfId="1639" xr:uid="{00000000-0005-0000-0000-000067060000}"/>
    <cellStyle name="SAPBEXHLevel2 7 2" xfId="1640" xr:uid="{00000000-0005-0000-0000-000068060000}"/>
    <cellStyle name="SAPBEXHLevel2 8" xfId="1641" xr:uid="{00000000-0005-0000-0000-000069060000}"/>
    <cellStyle name="SAPBEXHLevel2 9" xfId="1642" xr:uid="{00000000-0005-0000-0000-00006A060000}"/>
    <cellStyle name="SAPBEXHLevel2 9 2" xfId="1643" xr:uid="{00000000-0005-0000-0000-00006B060000}"/>
    <cellStyle name="SAPBEXHLevel2_2011-12 LIEE Table 1 Updated budget" xfId="247" xr:uid="{00000000-0005-0000-0000-0000F7000000}"/>
    <cellStyle name="SAPBEXHLevel2X" xfId="248" xr:uid="{00000000-0005-0000-0000-0000F8000000}"/>
    <cellStyle name="SAPBEXHLevel2X 10" xfId="1645" xr:uid="{00000000-0005-0000-0000-00006D060000}"/>
    <cellStyle name="SAPBEXHLevel2X 10 2" xfId="1646" xr:uid="{00000000-0005-0000-0000-00006E060000}"/>
    <cellStyle name="SAPBEXHLevel2X 11" xfId="1644" xr:uid="{00000000-0005-0000-0000-00006C060000}"/>
    <cellStyle name="SAPBEXHLevel2X 12" xfId="1134" xr:uid="{00000000-0005-0000-0000-00006E040000}"/>
    <cellStyle name="SAPBEXHLevel2X 14" xfId="1007" xr:uid="{00000000-0005-0000-0000-0000EF030000}"/>
    <cellStyle name="SAPBEXHLevel2X 15" xfId="456" xr:uid="{00000000-0005-0000-0000-0000C8010000}"/>
    <cellStyle name="SAPBEXHLevel2X 2" xfId="249" xr:uid="{00000000-0005-0000-0000-0000F9000000}"/>
    <cellStyle name="SAPBEXHLevel2X 2 2" xfId="250" xr:uid="{00000000-0005-0000-0000-0000FA000000}"/>
    <cellStyle name="SAPBEXHLevel2X 2 2 2" xfId="647" xr:uid="{00000000-0005-0000-0000-000087020000}"/>
    <cellStyle name="SAPBEXHLevel2X 2 2 3" xfId="565" xr:uid="{00000000-0005-0000-0000-000035020000}"/>
    <cellStyle name="SAPBEXHLevel2X 2 2 5" xfId="1009" xr:uid="{00000000-0005-0000-0000-0000F1030000}"/>
    <cellStyle name="SAPBEXHLevel2X 2 2 6" xfId="458" xr:uid="{00000000-0005-0000-0000-0000CA010000}"/>
    <cellStyle name="SAPBEXHLevel2X 2 3" xfId="646" xr:uid="{00000000-0005-0000-0000-000086020000}"/>
    <cellStyle name="SAPBEXHLevel2X 2 4" xfId="564" xr:uid="{00000000-0005-0000-0000-000034020000}"/>
    <cellStyle name="SAPBEXHLevel2X 2 6" xfId="1008" xr:uid="{00000000-0005-0000-0000-0000F0030000}"/>
    <cellStyle name="SAPBEXHLevel2X 2 7" xfId="457" xr:uid="{00000000-0005-0000-0000-0000C9010000}"/>
    <cellStyle name="SAPBEXHLevel2X 3" xfId="251" xr:uid="{00000000-0005-0000-0000-0000FB000000}"/>
    <cellStyle name="SAPBEXHLevel2X 3 2" xfId="648" xr:uid="{00000000-0005-0000-0000-000088020000}"/>
    <cellStyle name="SAPBEXHLevel2X 3 2 2" xfId="1160" xr:uid="{00000000-0005-0000-0000-000088040000}"/>
    <cellStyle name="SAPBEXHLevel2X 3 2 4" xfId="1011" xr:uid="{00000000-0005-0000-0000-0000F3030000}"/>
    <cellStyle name="SAPBEXHLevel2X 3 3" xfId="566" xr:uid="{00000000-0005-0000-0000-000036020000}"/>
    <cellStyle name="SAPBEXHLevel2X 3 5" xfId="1010" xr:uid="{00000000-0005-0000-0000-0000F2030000}"/>
    <cellStyle name="SAPBEXHLevel2X 3 6" xfId="459" xr:uid="{00000000-0005-0000-0000-0000CB010000}"/>
    <cellStyle name="SAPBEXHLevel2X 4" xfId="252" xr:uid="{00000000-0005-0000-0000-0000FC000000}"/>
    <cellStyle name="SAPBEXHLevel2X 4 2" xfId="826" xr:uid="{00000000-0005-0000-0000-00003A030000}"/>
    <cellStyle name="SAPBEXHLevel2X 4 3" xfId="1012" xr:uid="{00000000-0005-0000-0000-0000F4030000}"/>
    <cellStyle name="SAPBEXHLevel2X 4 4" xfId="460" xr:uid="{00000000-0005-0000-0000-0000CC010000}"/>
    <cellStyle name="SAPBEXHLevel2X 5" xfId="253" xr:uid="{00000000-0005-0000-0000-0000FD000000}"/>
    <cellStyle name="SAPBEXHLevel2X 5 2" xfId="827" xr:uid="{00000000-0005-0000-0000-00003B030000}"/>
    <cellStyle name="SAPBEXHLevel2X 5 3" xfId="1647" xr:uid="{00000000-0005-0000-0000-00006F060000}"/>
    <cellStyle name="SAPBEXHLevel2X 5 5" xfId="461" xr:uid="{00000000-0005-0000-0000-0000CD010000}"/>
    <cellStyle name="SAPBEXHLevel2X 6" xfId="254" xr:uid="{00000000-0005-0000-0000-0000FE000000}"/>
    <cellStyle name="SAPBEXHLevel2X 6 2" xfId="828" xr:uid="{00000000-0005-0000-0000-00003C030000}"/>
    <cellStyle name="SAPBEXHLevel2X 6 3" xfId="462" xr:uid="{00000000-0005-0000-0000-0000CE010000}"/>
    <cellStyle name="SAPBEXHLevel2X 7" xfId="563" xr:uid="{00000000-0005-0000-0000-000033020000}"/>
    <cellStyle name="SAPBEXHLevel2X 7 2" xfId="1648" xr:uid="{00000000-0005-0000-0000-000070060000}"/>
    <cellStyle name="SAPBEXHLevel2X 8" xfId="1649" xr:uid="{00000000-0005-0000-0000-000071060000}"/>
    <cellStyle name="SAPBEXHLevel2X 9" xfId="1650" xr:uid="{00000000-0005-0000-0000-000072060000}"/>
    <cellStyle name="SAPBEXHLevel2X 9 2" xfId="1651" xr:uid="{00000000-0005-0000-0000-000073060000}"/>
    <cellStyle name="SAPBEXHLevel3" xfId="255" xr:uid="{00000000-0005-0000-0000-0000FF000000}"/>
    <cellStyle name="SAPBEXHLevel3 10" xfId="1653" xr:uid="{00000000-0005-0000-0000-000075060000}"/>
    <cellStyle name="SAPBEXHLevel3 10 2" xfId="1654" xr:uid="{00000000-0005-0000-0000-000076060000}"/>
    <cellStyle name="SAPBEXHLevel3 11" xfId="1652" xr:uid="{00000000-0005-0000-0000-000074060000}"/>
    <cellStyle name="SAPBEXHLevel3 12" xfId="1135" xr:uid="{00000000-0005-0000-0000-00006F040000}"/>
    <cellStyle name="SAPBEXHLevel3 14" xfId="1013" xr:uid="{00000000-0005-0000-0000-0000F5030000}"/>
    <cellStyle name="SAPBEXHLevel3 2" xfId="256" xr:uid="{00000000-0005-0000-0000-000000010000}"/>
    <cellStyle name="SAPBEXHLevel3 2 2" xfId="569" xr:uid="{00000000-0005-0000-0000-000039020000}"/>
    <cellStyle name="SAPBEXHLevel3 2 2 2" xfId="650" xr:uid="{00000000-0005-0000-0000-00008A020000}"/>
    <cellStyle name="SAPBEXHLevel3 2 2 3" xfId="1137" xr:uid="{00000000-0005-0000-0000-000071040000}"/>
    <cellStyle name="SAPBEXHLevel3 2 2 5" xfId="1015" xr:uid="{00000000-0005-0000-0000-0000F7030000}"/>
    <cellStyle name="SAPBEXHLevel3 2 3" xfId="649" xr:uid="{00000000-0005-0000-0000-000089020000}"/>
    <cellStyle name="SAPBEXHLevel3 2 4" xfId="830" xr:uid="{00000000-0005-0000-0000-00003E030000}"/>
    <cellStyle name="SAPBEXHLevel3 2 4 2" xfId="1136" xr:uid="{00000000-0005-0000-0000-000070040000}"/>
    <cellStyle name="SAPBEXHLevel3 2 5" xfId="568" xr:uid="{00000000-0005-0000-0000-000038020000}"/>
    <cellStyle name="SAPBEXHLevel3 2 6" xfId="1014" xr:uid="{00000000-0005-0000-0000-0000F6030000}"/>
    <cellStyle name="SAPBEXHLevel3 3" xfId="257" xr:uid="{00000000-0005-0000-0000-000001010000}"/>
    <cellStyle name="SAPBEXHLevel3 3 2" xfId="651" xr:uid="{00000000-0005-0000-0000-00008B020000}"/>
    <cellStyle name="SAPBEXHLevel3 3 3" xfId="831" xr:uid="{00000000-0005-0000-0000-00003F030000}"/>
    <cellStyle name="SAPBEXHLevel3 3 4" xfId="570" xr:uid="{00000000-0005-0000-0000-00003A020000}"/>
    <cellStyle name="SAPBEXHLevel3 3 5" xfId="463" xr:uid="{00000000-0005-0000-0000-0000CF010000}"/>
    <cellStyle name="SAPBEXHLevel3 4" xfId="829" xr:uid="{00000000-0005-0000-0000-00003D030000}"/>
    <cellStyle name="SAPBEXHLevel3 4 2" xfId="1655" xr:uid="{00000000-0005-0000-0000-000077060000}"/>
    <cellStyle name="SAPBEXHLevel3 5" xfId="567" xr:uid="{00000000-0005-0000-0000-000037020000}"/>
    <cellStyle name="SAPBEXHLevel3 5 2" xfId="1656" xr:uid="{00000000-0005-0000-0000-000078060000}"/>
    <cellStyle name="SAPBEXHLevel3 5 3" xfId="1657" xr:uid="{00000000-0005-0000-0000-000079060000}"/>
    <cellStyle name="SAPBEXHLevel3 6" xfId="1658" xr:uid="{00000000-0005-0000-0000-00007A060000}"/>
    <cellStyle name="SAPBEXHLevel3 6 2" xfId="1659" xr:uid="{00000000-0005-0000-0000-00007B060000}"/>
    <cellStyle name="SAPBEXHLevel3 7" xfId="1660" xr:uid="{00000000-0005-0000-0000-00007C060000}"/>
    <cellStyle name="SAPBEXHLevel3 7 2" xfId="1661" xr:uid="{00000000-0005-0000-0000-00007D060000}"/>
    <cellStyle name="SAPBEXHLevel3 8" xfId="1662" xr:uid="{00000000-0005-0000-0000-00007E060000}"/>
    <cellStyle name="SAPBEXHLevel3 9" xfId="1663" xr:uid="{00000000-0005-0000-0000-00007F060000}"/>
    <cellStyle name="SAPBEXHLevel3 9 2" xfId="1664" xr:uid="{00000000-0005-0000-0000-000080060000}"/>
    <cellStyle name="SAPBEXHLevel3_2011-12 LIEE Table 1 Updated budget" xfId="258" xr:uid="{00000000-0005-0000-0000-000002010000}"/>
    <cellStyle name="SAPBEXHLevel3X" xfId="259" xr:uid="{00000000-0005-0000-0000-000003010000}"/>
    <cellStyle name="SAPBEXHLevel3X 10" xfId="1666" xr:uid="{00000000-0005-0000-0000-000082060000}"/>
    <cellStyle name="SAPBEXHLevel3X 10 2" xfId="1667" xr:uid="{00000000-0005-0000-0000-000083060000}"/>
    <cellStyle name="SAPBEXHLevel3X 11" xfId="1665" xr:uid="{00000000-0005-0000-0000-000081060000}"/>
    <cellStyle name="SAPBEXHLevel3X 12" xfId="1138" xr:uid="{00000000-0005-0000-0000-000072040000}"/>
    <cellStyle name="SAPBEXHLevel3X 14" xfId="1016" xr:uid="{00000000-0005-0000-0000-0000F8030000}"/>
    <cellStyle name="SAPBEXHLevel3X 15" xfId="464" xr:uid="{00000000-0005-0000-0000-0000D0010000}"/>
    <cellStyle name="SAPBEXHLevel3X 2" xfId="260" xr:uid="{00000000-0005-0000-0000-000004010000}"/>
    <cellStyle name="SAPBEXHLevel3X 2 2" xfId="261" xr:uid="{00000000-0005-0000-0000-000005010000}"/>
    <cellStyle name="SAPBEXHLevel3X 2 2 2" xfId="653" xr:uid="{00000000-0005-0000-0000-00008D020000}"/>
    <cellStyle name="SAPBEXHLevel3X 2 2 3" xfId="573" xr:uid="{00000000-0005-0000-0000-00003D020000}"/>
    <cellStyle name="SAPBEXHLevel3X 2 2 5" xfId="1018" xr:uid="{00000000-0005-0000-0000-0000FA030000}"/>
    <cellStyle name="SAPBEXHLevel3X 2 2 6" xfId="466" xr:uid="{00000000-0005-0000-0000-0000D2010000}"/>
    <cellStyle name="SAPBEXHLevel3X 2 3" xfId="652" xr:uid="{00000000-0005-0000-0000-00008C020000}"/>
    <cellStyle name="SAPBEXHLevel3X 2 4" xfId="572" xr:uid="{00000000-0005-0000-0000-00003C020000}"/>
    <cellStyle name="SAPBEXHLevel3X 2 6" xfId="1017" xr:uid="{00000000-0005-0000-0000-0000F9030000}"/>
    <cellStyle name="SAPBEXHLevel3X 2 7" xfId="465" xr:uid="{00000000-0005-0000-0000-0000D1010000}"/>
    <cellStyle name="SAPBEXHLevel3X 3" xfId="262" xr:uid="{00000000-0005-0000-0000-000006010000}"/>
    <cellStyle name="SAPBEXHLevel3X 3 2" xfId="654" xr:uid="{00000000-0005-0000-0000-00008E020000}"/>
    <cellStyle name="SAPBEXHLevel3X 3 2 2" xfId="1161" xr:uid="{00000000-0005-0000-0000-000089040000}"/>
    <cellStyle name="SAPBEXHLevel3X 3 2 4" xfId="1020" xr:uid="{00000000-0005-0000-0000-0000FC030000}"/>
    <cellStyle name="SAPBEXHLevel3X 3 3" xfId="574" xr:uid="{00000000-0005-0000-0000-00003E020000}"/>
    <cellStyle name="SAPBEXHLevel3X 3 5" xfId="1019" xr:uid="{00000000-0005-0000-0000-0000FB030000}"/>
    <cellStyle name="SAPBEXHLevel3X 3 6" xfId="467" xr:uid="{00000000-0005-0000-0000-0000D3010000}"/>
    <cellStyle name="SAPBEXHLevel3X 4" xfId="263" xr:uid="{00000000-0005-0000-0000-000007010000}"/>
    <cellStyle name="SAPBEXHLevel3X 4 2" xfId="832" xr:uid="{00000000-0005-0000-0000-000040030000}"/>
    <cellStyle name="SAPBEXHLevel3X 4 3" xfId="1021" xr:uid="{00000000-0005-0000-0000-0000FD030000}"/>
    <cellStyle name="SAPBEXHLevel3X 4 4" xfId="468" xr:uid="{00000000-0005-0000-0000-0000D4010000}"/>
    <cellStyle name="SAPBEXHLevel3X 5" xfId="264" xr:uid="{00000000-0005-0000-0000-000008010000}"/>
    <cellStyle name="SAPBEXHLevel3X 5 2" xfId="833" xr:uid="{00000000-0005-0000-0000-000041030000}"/>
    <cellStyle name="SAPBEXHLevel3X 5 3" xfId="1668" xr:uid="{00000000-0005-0000-0000-000084060000}"/>
    <cellStyle name="SAPBEXHLevel3X 5 5" xfId="469" xr:uid="{00000000-0005-0000-0000-0000D5010000}"/>
    <cellStyle name="SAPBEXHLevel3X 6" xfId="265" xr:uid="{00000000-0005-0000-0000-000009010000}"/>
    <cellStyle name="SAPBEXHLevel3X 6 2" xfId="834" xr:uid="{00000000-0005-0000-0000-000042030000}"/>
    <cellStyle name="SAPBEXHLevel3X 6 3" xfId="470" xr:uid="{00000000-0005-0000-0000-0000D6010000}"/>
    <cellStyle name="SAPBEXHLevel3X 7" xfId="571" xr:uid="{00000000-0005-0000-0000-00003B020000}"/>
    <cellStyle name="SAPBEXHLevel3X 7 2" xfId="1669" xr:uid="{00000000-0005-0000-0000-000085060000}"/>
    <cellStyle name="SAPBEXHLevel3X 8" xfId="1670" xr:uid="{00000000-0005-0000-0000-000086060000}"/>
    <cellStyle name="SAPBEXHLevel3X 9" xfId="1671" xr:uid="{00000000-0005-0000-0000-000087060000}"/>
    <cellStyle name="SAPBEXHLevel3X 9 2" xfId="1672" xr:uid="{00000000-0005-0000-0000-000088060000}"/>
    <cellStyle name="SAPBEXinputData" xfId="357" xr:uid="{00000000-0005-0000-0000-000065010000}"/>
    <cellStyle name="SAPBEXresData" xfId="266" xr:uid="{00000000-0005-0000-0000-00000A010000}"/>
    <cellStyle name="SAPBEXresData 2" xfId="267" xr:uid="{00000000-0005-0000-0000-00000B010000}"/>
    <cellStyle name="SAPBEXresData 3" xfId="835" xr:uid="{00000000-0005-0000-0000-000043030000}"/>
    <cellStyle name="SAPBEXresData 3 3" xfId="1139" xr:uid="{00000000-0005-0000-0000-000073040000}"/>
    <cellStyle name="SAPBEXresData 4" xfId="575" xr:uid="{00000000-0005-0000-0000-00003F020000}"/>
    <cellStyle name="SAPBEXresDataEmph" xfId="268" xr:uid="{00000000-0005-0000-0000-00000C010000}"/>
    <cellStyle name="SAPBEXresDataEmph 2" xfId="836" xr:uid="{00000000-0005-0000-0000-000044030000}"/>
    <cellStyle name="SAPBEXresDataEmph 2 3" xfId="1140" xr:uid="{00000000-0005-0000-0000-000074040000}"/>
    <cellStyle name="SAPBEXresDataEmph 3" xfId="576" xr:uid="{00000000-0005-0000-0000-000040020000}"/>
    <cellStyle name="SAPBEXresExc1" xfId="269" xr:uid="{00000000-0005-0000-0000-00000D010000}"/>
    <cellStyle name="SAPBEXresExc1Emph" xfId="270" xr:uid="{00000000-0005-0000-0000-00000E010000}"/>
    <cellStyle name="SAPBEXresExc2" xfId="271" xr:uid="{00000000-0005-0000-0000-00000F010000}"/>
    <cellStyle name="SAPBEXresExc2Emph" xfId="272" xr:uid="{00000000-0005-0000-0000-000010010000}"/>
    <cellStyle name="SAPBEXresItem" xfId="273" xr:uid="{00000000-0005-0000-0000-000011010000}"/>
    <cellStyle name="SAPBEXresItem 2" xfId="837" xr:uid="{00000000-0005-0000-0000-000045030000}"/>
    <cellStyle name="SAPBEXresItem 2 3" xfId="1141" xr:uid="{00000000-0005-0000-0000-000075040000}"/>
    <cellStyle name="SAPBEXresItem 3" xfId="577" xr:uid="{00000000-0005-0000-0000-000041020000}"/>
    <cellStyle name="SAPBEXresItemX" xfId="274" xr:uid="{00000000-0005-0000-0000-000012010000}"/>
    <cellStyle name="SAPBEXresItemX 2" xfId="275" xr:uid="{00000000-0005-0000-0000-000013010000}"/>
    <cellStyle name="SAPBEXresItemX 2 2" xfId="1143" xr:uid="{00000000-0005-0000-0000-000077040000}"/>
    <cellStyle name="SAPBEXresItemX 2 4" xfId="1023" xr:uid="{00000000-0005-0000-0000-0000FF030000}"/>
    <cellStyle name="SAPBEXresItemX 3" xfId="1142" xr:uid="{00000000-0005-0000-0000-000076040000}"/>
    <cellStyle name="SAPBEXresItemX 5" xfId="1022" xr:uid="{00000000-0005-0000-0000-0000FE030000}"/>
    <cellStyle name="SAPBEXRow_Headings_SA" xfId="276" xr:uid="{00000000-0005-0000-0000-000014010000}"/>
    <cellStyle name="SAPBEXRowResults_SA" xfId="277" xr:uid="{00000000-0005-0000-0000-000015010000}"/>
    <cellStyle name="SAPBEXstdData" xfId="278" xr:uid="{00000000-0005-0000-0000-000016010000}"/>
    <cellStyle name="SAPBEXstdData 2" xfId="279" xr:uid="{00000000-0005-0000-0000-000017010000}"/>
    <cellStyle name="SAPBEXstdData 2 2" xfId="280" xr:uid="{00000000-0005-0000-0000-000018010000}"/>
    <cellStyle name="SAPBEXstdData 3" xfId="281" xr:uid="{00000000-0005-0000-0000-000019010000}"/>
    <cellStyle name="SAPBEXstdData 4" xfId="838" xr:uid="{00000000-0005-0000-0000-000046030000}"/>
    <cellStyle name="SAPBEXstdData 4 3" xfId="1144" xr:uid="{00000000-0005-0000-0000-000078040000}"/>
    <cellStyle name="SAPBEXstdData 5" xfId="578" xr:uid="{00000000-0005-0000-0000-000042020000}"/>
    <cellStyle name="SAPBEXstdData_Sept 2011 Total BW Data" xfId="282" xr:uid="{00000000-0005-0000-0000-00001A010000}"/>
    <cellStyle name="SAPBEXstdDataEmph" xfId="283" xr:uid="{00000000-0005-0000-0000-00001B010000}"/>
    <cellStyle name="SAPBEXstdDataEmph 2" xfId="839" xr:uid="{00000000-0005-0000-0000-000047030000}"/>
    <cellStyle name="SAPBEXstdDataEmph 2 2" xfId="1145" xr:uid="{00000000-0005-0000-0000-000079040000}"/>
    <cellStyle name="SAPBEXstdDataEmph 3" xfId="579" xr:uid="{00000000-0005-0000-0000-000043020000}"/>
    <cellStyle name="SAPBEXstdExc1" xfId="284" xr:uid="{00000000-0005-0000-0000-00001C010000}"/>
    <cellStyle name="SAPBEXstdExc1Emph" xfId="285" xr:uid="{00000000-0005-0000-0000-00001D010000}"/>
    <cellStyle name="SAPBEXstdExc2" xfId="286" xr:uid="{00000000-0005-0000-0000-00001E010000}"/>
    <cellStyle name="SAPBEXstdExc2Emph" xfId="287" xr:uid="{00000000-0005-0000-0000-00001F010000}"/>
    <cellStyle name="SAPBEXstdItem" xfId="288" xr:uid="{00000000-0005-0000-0000-000020010000}"/>
    <cellStyle name="SAPBEXstdItem 2" xfId="289" xr:uid="{00000000-0005-0000-0000-000021010000}"/>
    <cellStyle name="SAPBEXstdItem 2 2" xfId="290" xr:uid="{00000000-0005-0000-0000-000022010000}"/>
    <cellStyle name="SAPBEXstdItem 2 3" xfId="841" xr:uid="{00000000-0005-0000-0000-000049030000}"/>
    <cellStyle name="SAPBEXstdItem 2 4" xfId="1025" xr:uid="{00000000-0005-0000-0000-000001040000}"/>
    <cellStyle name="SAPBEXstdItem 2 5" xfId="472" xr:uid="{00000000-0005-0000-0000-0000D8010000}"/>
    <cellStyle name="SAPBEXstdItem 3" xfId="291" xr:uid="{00000000-0005-0000-0000-000023010000}"/>
    <cellStyle name="SAPBEXstdItem 3 2" xfId="842" xr:uid="{00000000-0005-0000-0000-00004A030000}"/>
    <cellStyle name="SAPBEXstdItem 3 2 2" xfId="1027" xr:uid="{00000000-0005-0000-0000-000003040000}"/>
    <cellStyle name="SAPBEXstdItem 3 3" xfId="1026" xr:uid="{00000000-0005-0000-0000-000002040000}"/>
    <cellStyle name="SAPBEXstdItem 3 4" xfId="473" xr:uid="{00000000-0005-0000-0000-0000D9010000}"/>
    <cellStyle name="SAPBEXstdItem 4" xfId="292" xr:uid="{00000000-0005-0000-0000-000024010000}"/>
    <cellStyle name="SAPBEXstdItem 4 2" xfId="843" xr:uid="{00000000-0005-0000-0000-00004B030000}"/>
    <cellStyle name="SAPBEXstdItem 4 3" xfId="1028" xr:uid="{00000000-0005-0000-0000-000004040000}"/>
    <cellStyle name="SAPBEXstdItem 4 4" xfId="474" xr:uid="{00000000-0005-0000-0000-0000DA010000}"/>
    <cellStyle name="SAPBEXstdItem 5" xfId="293" xr:uid="{00000000-0005-0000-0000-000025010000}"/>
    <cellStyle name="SAPBEXstdItem 5 2" xfId="844" xr:uid="{00000000-0005-0000-0000-00004C030000}"/>
    <cellStyle name="SAPBEXstdItem 5 3" xfId="1146" xr:uid="{00000000-0005-0000-0000-00007A040000}"/>
    <cellStyle name="SAPBEXstdItem 5 4" xfId="475" xr:uid="{00000000-0005-0000-0000-0000DB010000}"/>
    <cellStyle name="SAPBEXstdItem 6" xfId="840" xr:uid="{00000000-0005-0000-0000-000048030000}"/>
    <cellStyle name="SAPBEXstdItem 7" xfId="580" xr:uid="{00000000-0005-0000-0000-000044020000}"/>
    <cellStyle name="SAPBEXstdItem 8" xfId="1024" xr:uid="{00000000-0005-0000-0000-000000040000}"/>
    <cellStyle name="SAPBEXstdItem 9" xfId="471" xr:uid="{00000000-0005-0000-0000-0000D7010000}"/>
    <cellStyle name="SAPBEXstdItem_Sept 2011 Total BW Data" xfId="294" xr:uid="{00000000-0005-0000-0000-000026010000}"/>
    <cellStyle name="SAPBEXstdItemX" xfId="295" xr:uid="{00000000-0005-0000-0000-000027010000}"/>
    <cellStyle name="SAPBEXstdItemX 2" xfId="296" xr:uid="{00000000-0005-0000-0000-000028010000}"/>
    <cellStyle name="SAPBEXstdItemX 2 2" xfId="846" xr:uid="{00000000-0005-0000-0000-00004E030000}"/>
    <cellStyle name="SAPBEXstdItemX 2 3" xfId="582" xr:uid="{00000000-0005-0000-0000-000046020000}"/>
    <cellStyle name="SAPBEXstdItemX 3" xfId="845" xr:uid="{00000000-0005-0000-0000-00004D030000}"/>
    <cellStyle name="SAPBEXstdItemX 3 2" xfId="1147" xr:uid="{00000000-0005-0000-0000-00007B040000}"/>
    <cellStyle name="SAPBEXstdItemX 4" xfId="581" xr:uid="{00000000-0005-0000-0000-000045020000}"/>
    <cellStyle name="SAPBEXstdItemX 5" xfId="1029" xr:uid="{00000000-0005-0000-0000-000005040000}"/>
    <cellStyle name="SAPBEXsubData" xfId="297" xr:uid="{00000000-0005-0000-0000-000029010000}"/>
    <cellStyle name="SAPBEXsubData 2" xfId="847" xr:uid="{00000000-0005-0000-0000-00004F030000}"/>
    <cellStyle name="SAPBEXsubData 2 2" xfId="1148" xr:uid="{00000000-0005-0000-0000-00007C040000}"/>
    <cellStyle name="SAPBEXsubData 3" xfId="583" xr:uid="{00000000-0005-0000-0000-000047020000}"/>
    <cellStyle name="SAPBEXsubDataEmph" xfId="298" xr:uid="{00000000-0005-0000-0000-00002A010000}"/>
    <cellStyle name="SAPBEXsubDataEmph 2" xfId="848" xr:uid="{00000000-0005-0000-0000-000050030000}"/>
    <cellStyle name="SAPBEXsubDataEmph 2 2" xfId="1149" xr:uid="{00000000-0005-0000-0000-00007D040000}"/>
    <cellStyle name="SAPBEXsubDataEmph 3" xfId="584" xr:uid="{00000000-0005-0000-0000-000048020000}"/>
    <cellStyle name="SAPBEXsubExc1" xfId="299" xr:uid="{00000000-0005-0000-0000-00002B010000}"/>
    <cellStyle name="SAPBEXsubExc1Emph" xfId="300" xr:uid="{00000000-0005-0000-0000-00002C010000}"/>
    <cellStyle name="SAPBEXsubExc2" xfId="301" xr:uid="{00000000-0005-0000-0000-00002D010000}"/>
    <cellStyle name="SAPBEXsubExc2Emph" xfId="302" xr:uid="{00000000-0005-0000-0000-00002E010000}"/>
    <cellStyle name="SAPBEXsubItem" xfId="303" xr:uid="{00000000-0005-0000-0000-00002F010000}"/>
    <cellStyle name="SAPBEXsubItem 2" xfId="849" xr:uid="{00000000-0005-0000-0000-000051030000}"/>
    <cellStyle name="SAPBEXsubItem 2 2" xfId="1150" xr:uid="{00000000-0005-0000-0000-00007E040000}"/>
    <cellStyle name="SAPBEXsubItem 3" xfId="585" xr:uid="{00000000-0005-0000-0000-000049020000}"/>
    <cellStyle name="SAPBEXtitle" xfId="304" xr:uid="{00000000-0005-0000-0000-000030010000}"/>
    <cellStyle name="SAPBEXtitle 2" xfId="850" xr:uid="{00000000-0005-0000-0000-000052030000}"/>
    <cellStyle name="SAPBEXtitle 2 3" xfId="1151" xr:uid="{00000000-0005-0000-0000-00007F040000}"/>
    <cellStyle name="SAPBEXtitle 3" xfId="586" xr:uid="{00000000-0005-0000-0000-00004A020000}"/>
    <cellStyle name="SAPBEXundefined" xfId="305" xr:uid="{00000000-0005-0000-0000-000031010000}"/>
    <cellStyle name="SAPBEXundefined 2" xfId="306" xr:uid="{00000000-0005-0000-0000-000032010000}"/>
    <cellStyle name="SAPBEXundefined 2 2" xfId="1030" xr:uid="{00000000-0005-0000-0000-000006040000}"/>
    <cellStyle name="SAPBEXundefined 3" xfId="851" xr:uid="{00000000-0005-0000-0000-000053030000}"/>
    <cellStyle name="SAPBEXundefined 3 3" xfId="1152" xr:uid="{00000000-0005-0000-0000-000080040000}"/>
    <cellStyle name="SAPBEXundefined 4" xfId="587" xr:uid="{00000000-0005-0000-0000-00004B020000}"/>
    <cellStyle name="SAPBEXundefined_Sheet2" xfId="1045" xr:uid="{00000000-0005-0000-0000-000015040000}"/>
    <cellStyle name="SEM-BPS-input-on" xfId="307" xr:uid="{00000000-0005-0000-0000-000033010000}"/>
    <cellStyle name="SEM-BPS-input-on 2" xfId="1031" xr:uid="{00000000-0005-0000-0000-000007040000}"/>
    <cellStyle name="SEM-BPS-key" xfId="308" xr:uid="{00000000-0005-0000-0000-000034010000}"/>
    <cellStyle name="SEM-BPS-key 2" xfId="1032" xr:uid="{00000000-0005-0000-0000-000008040000}"/>
    <cellStyle name="Sheet Title" xfId="358" xr:uid="{00000000-0005-0000-0000-000066010000}"/>
    <cellStyle name="Style 1" xfId="309" xr:uid="{00000000-0005-0000-0000-000035010000}"/>
    <cellStyle name="Style 1 2" xfId="1033" xr:uid="{00000000-0005-0000-0000-000009040000}"/>
    <cellStyle name="Style 26" xfId="310" xr:uid="{00000000-0005-0000-0000-000036010000}"/>
    <cellStyle name="Style 26 2" xfId="311" xr:uid="{00000000-0005-0000-0000-000037010000}"/>
    <cellStyle name="Style 26 2 2" xfId="1036" xr:uid="{00000000-0005-0000-0000-00000C040000}"/>
    <cellStyle name="Style 26 2 3" xfId="1035" xr:uid="{00000000-0005-0000-0000-00000B040000}"/>
    <cellStyle name="Style 26 3" xfId="1153" xr:uid="{00000000-0005-0000-0000-000081040000}"/>
    <cellStyle name="Style 26 5" xfId="1034" xr:uid="{00000000-0005-0000-0000-00000A040000}"/>
    <cellStyle name="Title" xfId="312" xr:uid="{00000000-0005-0000-0000-000038010000}"/>
    <cellStyle name="Title 2" xfId="705" xr:uid="{00000000-0005-0000-0000-0000C1020000}"/>
    <cellStyle name="Title 2 10" xfId="1037" xr:uid="{00000000-0005-0000-0000-00000D040000}"/>
    <cellStyle name="Title 2 2" xfId="1674" xr:uid="{00000000-0005-0000-0000-00008A060000}"/>
    <cellStyle name="Title 2 3" xfId="1675" xr:uid="{00000000-0005-0000-0000-00008B060000}"/>
    <cellStyle name="Title 2 4" xfId="1676" xr:uid="{00000000-0005-0000-0000-00008C060000}"/>
    <cellStyle name="Title 2 5" xfId="1677" xr:uid="{00000000-0005-0000-0000-00008D060000}"/>
    <cellStyle name="Title 2 6" xfId="1678" xr:uid="{00000000-0005-0000-0000-00008E060000}"/>
    <cellStyle name="Title 2 7" xfId="1673" xr:uid="{00000000-0005-0000-0000-000089060000}"/>
    <cellStyle name="Title 2 8" xfId="1095" xr:uid="{00000000-0005-0000-0000-000047040000}"/>
    <cellStyle name="Total" xfId="313" xr:uid="{00000000-0005-0000-0000-000039010000}"/>
    <cellStyle name="Total 10" xfId="1680" xr:uid="{00000000-0005-0000-0000-000090060000}"/>
    <cellStyle name="Total 11" xfId="1681" xr:uid="{00000000-0005-0000-0000-000091060000}"/>
    <cellStyle name="Total 11 2" xfId="1682" xr:uid="{00000000-0005-0000-0000-000092060000}"/>
    <cellStyle name="Total 12" xfId="1683" xr:uid="{00000000-0005-0000-0000-000093060000}"/>
    <cellStyle name="Total 12 2" xfId="1684" xr:uid="{00000000-0005-0000-0000-000094060000}"/>
    <cellStyle name="Total 13" xfId="1685" xr:uid="{00000000-0005-0000-0000-000095060000}"/>
    <cellStyle name="Total 14" xfId="1686" xr:uid="{00000000-0005-0000-0000-000096060000}"/>
    <cellStyle name="Total 15" xfId="1679" xr:uid="{00000000-0005-0000-0000-00008F060000}"/>
    <cellStyle name="Total 2" xfId="314" xr:uid="{00000000-0005-0000-0000-00003A010000}"/>
    <cellStyle name="Total 2 2" xfId="315" xr:uid="{00000000-0005-0000-0000-00003B010000}"/>
    <cellStyle name="Total 2 2 2" xfId="656" xr:uid="{00000000-0005-0000-0000-000090020000}"/>
    <cellStyle name="Total 2 2 3" xfId="590" xr:uid="{00000000-0005-0000-0000-00004E020000}"/>
    <cellStyle name="Total 2 2 5" xfId="1039" xr:uid="{00000000-0005-0000-0000-00000F040000}"/>
    <cellStyle name="Total 2 2 6" xfId="477" xr:uid="{00000000-0005-0000-0000-0000DD010000}"/>
    <cellStyle name="Total 2 3" xfId="316" xr:uid="{00000000-0005-0000-0000-00003C010000}"/>
    <cellStyle name="Total 2 3 2" xfId="655" xr:uid="{00000000-0005-0000-0000-00008F020000}"/>
    <cellStyle name="Total 2 3 3" xfId="478" xr:uid="{00000000-0005-0000-0000-0000DE010000}"/>
    <cellStyle name="Total 2 4" xfId="589" xr:uid="{00000000-0005-0000-0000-00004D020000}"/>
    <cellStyle name="Total 2 6" xfId="1038" xr:uid="{00000000-0005-0000-0000-00000E040000}"/>
    <cellStyle name="Total 2 7" xfId="476" xr:uid="{00000000-0005-0000-0000-0000DC010000}"/>
    <cellStyle name="Total 3" xfId="317" xr:uid="{00000000-0005-0000-0000-00003D010000}"/>
    <cellStyle name="Total 3 2" xfId="318" xr:uid="{00000000-0005-0000-0000-00003E010000}"/>
    <cellStyle name="Total 3 2 2" xfId="657" xr:uid="{00000000-0005-0000-0000-000091020000}"/>
    <cellStyle name="Total 3 2 3" xfId="480" xr:uid="{00000000-0005-0000-0000-0000E0010000}"/>
    <cellStyle name="Total 3 3" xfId="591" xr:uid="{00000000-0005-0000-0000-00004F020000}"/>
    <cellStyle name="Total 3 5" xfId="1040" xr:uid="{00000000-0005-0000-0000-000010040000}"/>
    <cellStyle name="Total 3 6" xfId="479" xr:uid="{00000000-0005-0000-0000-0000DF010000}"/>
    <cellStyle name="Total 4" xfId="588" xr:uid="{00000000-0005-0000-0000-00004C020000}"/>
    <cellStyle name="Total 4 2" xfId="1154" xr:uid="{00000000-0005-0000-0000-000082040000}"/>
    <cellStyle name="Total 4 4" xfId="1041" xr:uid="{00000000-0005-0000-0000-000011040000}"/>
    <cellStyle name="Total 5" xfId="706" xr:uid="{00000000-0005-0000-0000-0000C2020000}"/>
    <cellStyle name="Total 5 2" xfId="1688" xr:uid="{00000000-0005-0000-0000-000098060000}"/>
    <cellStyle name="Total 5 3" xfId="1689" xr:uid="{00000000-0005-0000-0000-000099060000}"/>
    <cellStyle name="Total 5 4" xfId="1690" xr:uid="{00000000-0005-0000-0000-00009A060000}"/>
    <cellStyle name="Total 5 5" xfId="1691" xr:uid="{00000000-0005-0000-0000-00009B060000}"/>
    <cellStyle name="Total 5 6" xfId="1692" xr:uid="{00000000-0005-0000-0000-00009C060000}"/>
    <cellStyle name="Total 5 7" xfId="1687" xr:uid="{00000000-0005-0000-0000-000097060000}"/>
    <cellStyle name="Total 6" xfId="487" xr:uid="{00000000-0005-0000-0000-0000E7010000}"/>
    <cellStyle name="Total 6 2" xfId="1694" xr:uid="{00000000-0005-0000-0000-00009E060000}"/>
    <cellStyle name="Total 6 3" xfId="1695" xr:uid="{00000000-0005-0000-0000-00009F060000}"/>
    <cellStyle name="Total 6 6" xfId="1693" xr:uid="{00000000-0005-0000-0000-00009D060000}"/>
    <cellStyle name="Total 7" xfId="1696" xr:uid="{00000000-0005-0000-0000-0000A0060000}"/>
    <cellStyle name="Total 7 2" xfId="1697" xr:uid="{00000000-0005-0000-0000-0000A1060000}"/>
    <cellStyle name="Total 8" xfId="1698" xr:uid="{00000000-0005-0000-0000-0000A2060000}"/>
    <cellStyle name="Total 8 2" xfId="1699" xr:uid="{00000000-0005-0000-0000-0000A3060000}"/>
    <cellStyle name="Total 9" xfId="1700" xr:uid="{00000000-0005-0000-0000-0000A4060000}"/>
    <cellStyle name="Total 9 2" xfId="1701" xr:uid="{00000000-0005-0000-0000-0000A5060000}"/>
    <cellStyle name="Unprot" xfId="319" xr:uid="{00000000-0005-0000-0000-00003F010000}"/>
    <cellStyle name="Unprot 2" xfId="320" xr:uid="{00000000-0005-0000-0000-000040010000}"/>
    <cellStyle name="Unprot 3" xfId="321" xr:uid="{00000000-0005-0000-0000-000041010000}"/>
    <cellStyle name="Unprot$" xfId="322" xr:uid="{00000000-0005-0000-0000-000042010000}"/>
    <cellStyle name="Unprot$ 2" xfId="323" xr:uid="{00000000-0005-0000-0000-000043010000}"/>
    <cellStyle name="Unprot$ 2 2" xfId="324" xr:uid="{00000000-0005-0000-0000-000044010000}"/>
    <cellStyle name="Unprot$_2011-10 LIEE Table 6 (2)" xfId="325" xr:uid="{00000000-0005-0000-0000-000045010000}"/>
    <cellStyle name="Unprotect" xfId="326" xr:uid="{00000000-0005-0000-0000-000046010000}"/>
    <cellStyle name="Warning Text" xfId="327" xr:uid="{00000000-0005-0000-0000-000047010000}"/>
    <cellStyle name="Warning Text 2" xfId="707" xr:uid="{00000000-0005-0000-0000-0000C3020000}"/>
    <cellStyle name="Warning Text 2 2" xfId="1096" xr:uid="{00000000-0005-0000-0000-000048040000}"/>
    <cellStyle name="Warning Text 2 4" xfId="1042" xr:uid="{00000000-0005-0000-0000-00001204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77</xdr:row>
      <xdr:rowOff>0</xdr:rowOff>
    </xdr:from>
    <xdr:to>
      <xdr:col>4</xdr:col>
      <xdr:colOff>428625</xdr:colOff>
      <xdr:row>77</xdr:row>
      <xdr:rowOff>0</xdr:rowOff>
    </xdr:to>
    <xdr:sp macro="" textlink="">
      <xdr:nvSpPr>
        <xdr:cNvPr id="2" name="Text Box 1">
          <a:extLst>
            <a:ext uri="{FF2B5EF4-FFF2-40B4-BE49-F238E27FC236}">
              <a16:creationId xmlns:a16="http://schemas.microsoft.com/office/drawing/2014/main" id="{00000000-0008-0000-0900-000002000000}"/>
            </a:ext>
          </a:extLst>
        </xdr:cNvPr>
        <xdr:cNvSpPr txBox="1"/>
      </xdr:nvSpPr>
      <xdr:spPr bwMode="auto">
        <a:xfrm>
          <a:off x="0" y="12033250"/>
          <a:ext cx="5607050" cy="0"/>
        </a:xfrm>
        <a:prstGeom prst="rect">
          <a:avLst/>
        </a:prstGeom>
        <a:solidFill>
          <a:srgbClr val="FFFFFF"/>
        </a:solidFill>
        <a:ln>
          <a:noFill/>
        </a:ln>
        <a:extLst>
          <a:ext uri="{91240B29-F687-4F45-9708-019B960494DF}">
            <a14:hiddenLine xmlns:a14="http://schemas.microsoft.com/office/drawing/2010/main" w="9525">
              <a:solidFill>
                <a:srgbClr val="0000FF"/>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Garamond"/>
            </a:rPr>
            <a:t>Note: Per D.00-07-020, if any utility has a single CBO or private contractor, such that this table would reveal confidential pricing information, the information will be submitted to the Commission, subject to Commission-approved confidentiality agreements.</a:t>
          </a:r>
        </a:p>
      </xdr:txBody>
    </xdr:sp>
    <xdr:clientData/>
  </xdr:twoCellAnchor>
  <xdr:twoCellAnchor>
    <xdr:from>
      <xdr:col>0</xdr:col>
      <xdr:colOff>0</xdr:colOff>
      <xdr:row>77</xdr:row>
      <xdr:rowOff>0</xdr:rowOff>
    </xdr:from>
    <xdr:to>
      <xdr:col>4</xdr:col>
      <xdr:colOff>428625</xdr:colOff>
      <xdr:row>77</xdr:row>
      <xdr:rowOff>0</xdr:rowOff>
    </xdr:to>
    <xdr:sp macro="" textlink="">
      <xdr:nvSpPr>
        <xdr:cNvPr id="3" name="Text Box 2">
          <a:extLst>
            <a:ext uri="{FF2B5EF4-FFF2-40B4-BE49-F238E27FC236}">
              <a16:creationId xmlns:a16="http://schemas.microsoft.com/office/drawing/2014/main" id="{00000000-0008-0000-0900-000003000000}"/>
            </a:ext>
          </a:extLst>
        </xdr:cNvPr>
        <xdr:cNvSpPr txBox="1"/>
      </xdr:nvSpPr>
      <xdr:spPr bwMode="auto">
        <a:xfrm>
          <a:off x="0" y="12033250"/>
          <a:ext cx="5607050" cy="0"/>
        </a:xfrm>
        <a:prstGeom prst="rect">
          <a:avLst/>
        </a:prstGeom>
        <a:solidFill>
          <a:srgbClr val="FFFFFF"/>
        </a:solidFill>
        <a:ln>
          <a:noFill/>
        </a:ln>
        <a:extLst>
          <a:ext uri="{91240B29-F687-4F45-9708-019B960494DF}">
            <a14:hiddenLine xmlns:a14="http://schemas.microsoft.com/office/drawing/2010/main" w="9525">
              <a:solidFill>
                <a:srgbClr val="0000FF"/>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Garamond"/>
            </a:rPr>
            <a:t>Note: Per D.00-07-020, if any utility has a single CBO or private contractor, such that this table would reveal confidential pricing information, the information will be submitted to the Commission, subject to Commission-approved confidentiality agreements.</a:t>
          </a:r>
        </a:p>
      </xdr:txBody>
    </xdr:sp>
    <xdr:clientData/>
  </xdr:twoCellAnchor>
  <xdr:twoCellAnchor>
    <xdr:from>
      <xdr:col>0</xdr:col>
      <xdr:colOff>0</xdr:colOff>
      <xdr:row>77</xdr:row>
      <xdr:rowOff>0</xdr:rowOff>
    </xdr:from>
    <xdr:to>
      <xdr:col>4</xdr:col>
      <xdr:colOff>428625</xdr:colOff>
      <xdr:row>77</xdr:row>
      <xdr:rowOff>0</xdr:rowOff>
    </xdr:to>
    <xdr:sp macro="" textlink="">
      <xdr:nvSpPr>
        <xdr:cNvPr id="4" name="Text Box 3">
          <a:extLst>
            <a:ext uri="{FF2B5EF4-FFF2-40B4-BE49-F238E27FC236}">
              <a16:creationId xmlns:a16="http://schemas.microsoft.com/office/drawing/2014/main" id="{00000000-0008-0000-0900-000004000000}"/>
            </a:ext>
          </a:extLst>
        </xdr:cNvPr>
        <xdr:cNvSpPr txBox="1"/>
      </xdr:nvSpPr>
      <xdr:spPr bwMode="auto">
        <a:xfrm>
          <a:off x="0" y="12033250"/>
          <a:ext cx="5607050" cy="0"/>
        </a:xfrm>
        <a:prstGeom prst="rect">
          <a:avLst/>
        </a:prstGeom>
        <a:solidFill>
          <a:srgbClr val="FFFFFF"/>
        </a:solidFill>
        <a:ln>
          <a:noFill/>
        </a:ln>
        <a:extLst>
          <a:ext uri="{91240B29-F687-4F45-9708-019B960494DF}">
            <a14:hiddenLine xmlns:a14="http://schemas.microsoft.com/office/drawing/2010/main" w="9525">
              <a:solidFill>
                <a:srgbClr val="0000FF"/>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Garamond"/>
            </a:rPr>
            <a:t>Note: Per D.00-07-020, if any utility has a single CBO or private contractor, such that this table would reveal confidential pricing information, the information will be submitted to the Commission, subject to Commission-approved confidentiality agreements.</a:t>
          </a:r>
        </a:p>
      </xdr:txBody>
    </xdr:sp>
    <xdr:clientData/>
  </xdr:twoCellAnchor>
  <xdr:twoCellAnchor>
    <xdr:from>
      <xdr:col>0</xdr:col>
      <xdr:colOff>0</xdr:colOff>
      <xdr:row>77</xdr:row>
      <xdr:rowOff>0</xdr:rowOff>
    </xdr:from>
    <xdr:to>
      <xdr:col>4</xdr:col>
      <xdr:colOff>428625</xdr:colOff>
      <xdr:row>77</xdr:row>
      <xdr:rowOff>0</xdr:rowOff>
    </xdr:to>
    <xdr:sp macro="" textlink="">
      <xdr:nvSpPr>
        <xdr:cNvPr id="5" name="Text Box 4">
          <a:extLst>
            <a:ext uri="{FF2B5EF4-FFF2-40B4-BE49-F238E27FC236}">
              <a16:creationId xmlns:a16="http://schemas.microsoft.com/office/drawing/2014/main" id="{00000000-0008-0000-0900-000005000000}"/>
            </a:ext>
          </a:extLst>
        </xdr:cNvPr>
        <xdr:cNvSpPr txBox="1"/>
      </xdr:nvSpPr>
      <xdr:spPr bwMode="auto">
        <a:xfrm>
          <a:off x="0" y="12033250"/>
          <a:ext cx="5607050" cy="0"/>
        </a:xfrm>
        <a:prstGeom prst="rect">
          <a:avLst/>
        </a:prstGeom>
        <a:solidFill>
          <a:srgbClr val="FFFFFF"/>
        </a:solidFill>
        <a:ln>
          <a:noFill/>
        </a:ln>
        <a:extLst>
          <a:ext uri="{91240B29-F687-4F45-9708-019B960494DF}">
            <a14:hiddenLine xmlns:a14="http://schemas.microsoft.com/office/drawing/2010/main" w="9525">
              <a:solidFill>
                <a:srgbClr val="0000FF"/>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Garamond"/>
            </a:rPr>
            <a:t>Note: Per D.00-07-020, if any utility has a single CBO or private contractor, such that this table would reveal confidential pricing information, the information will be submitted to the Commission, subject to Commission-approved confidentiality agreements.</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54544-490B-41D8-90E8-F75F40E80147}">
  <sheetPr>
    <pageSetUpPr fitToPage="1"/>
  </sheetPr>
  <dimension ref="A1:Y50"/>
  <sheetViews>
    <sheetView topLeftCell="A11" zoomScaleNormal="100" workbookViewId="0">
      <selection activeCell="A24" sqref="A24:D24"/>
    </sheetView>
  </sheetViews>
  <sheetFormatPr defaultColWidth="9.42578125" defaultRowHeight="12.75"/>
  <cols>
    <col min="1" max="1" width="44.28515625" style="38" customWidth="1"/>
    <col min="2" max="2" width="31.28515625" style="38" customWidth="1"/>
    <col min="3" max="3" width="20.28515625" style="38" customWidth="1"/>
    <col min="4" max="4" width="23.42578125" style="38" customWidth="1"/>
    <col min="5" max="5" width="25.5703125" style="38" customWidth="1"/>
    <col min="6" max="16384" width="9.42578125" style="38"/>
  </cols>
  <sheetData>
    <row r="1" spans="1:25" s="54" customFormat="1" ht="15.6" customHeight="1">
      <c r="A1" s="2254" t="s">
        <v>0</v>
      </c>
      <c r="B1" s="2254"/>
      <c r="C1" s="2254"/>
      <c r="D1" s="2254"/>
      <c r="E1" s="112"/>
      <c r="F1" s="112"/>
      <c r="G1" s="112"/>
      <c r="H1" s="112"/>
      <c r="I1" s="112"/>
      <c r="J1" s="112"/>
      <c r="K1" s="112"/>
      <c r="L1" s="112"/>
      <c r="M1" s="112"/>
      <c r="N1" s="112"/>
      <c r="O1" s="112"/>
      <c r="P1" s="112"/>
      <c r="Q1" s="112"/>
      <c r="R1" s="112"/>
      <c r="S1" s="112"/>
      <c r="T1" s="112"/>
      <c r="U1" s="112"/>
      <c r="V1" s="112"/>
      <c r="W1" s="112"/>
      <c r="X1" s="112"/>
      <c r="Y1" s="112"/>
    </row>
    <row r="2" spans="1:25" s="54" customFormat="1" ht="16.350000000000001" customHeight="1">
      <c r="A2" s="2255" t="s">
        <v>1</v>
      </c>
      <c r="B2" s="2255"/>
      <c r="C2" s="2255"/>
      <c r="D2" s="2255"/>
      <c r="E2" s="365"/>
    </row>
    <row r="3" spans="1:25" s="54" customFormat="1" ht="14.45" customHeight="1">
      <c r="A3" s="2255" t="s">
        <v>2</v>
      </c>
      <c r="B3" s="2255"/>
      <c r="C3" s="2255"/>
      <c r="D3" s="2255"/>
      <c r="E3" s="418"/>
    </row>
    <row r="4" spans="1:25" s="54" customFormat="1" ht="15.75">
      <c r="A4" s="2255" t="s">
        <v>3</v>
      </c>
      <c r="B4" s="2255"/>
      <c r="C4" s="2255"/>
      <c r="D4" s="2255"/>
      <c r="E4" s="331"/>
    </row>
    <row r="5" spans="1:25" s="54" customFormat="1" ht="15.75">
      <c r="A5" s="2255" t="s">
        <v>4</v>
      </c>
      <c r="B5" s="2255"/>
      <c r="C5" s="2255"/>
      <c r="D5" s="2255"/>
      <c r="E5" s="332"/>
    </row>
    <row r="6" spans="1:25" s="54" customFormat="1" ht="16.5" thickBot="1">
      <c r="A6" s="2255"/>
      <c r="B6" s="2255"/>
      <c r="C6" s="2255"/>
      <c r="D6" s="2255"/>
      <c r="E6" s="331"/>
    </row>
    <row r="7" spans="1:25" s="54" customFormat="1" ht="15.75">
      <c r="A7" s="433" t="s">
        <v>5</v>
      </c>
      <c r="B7" s="114"/>
      <c r="C7" s="168"/>
      <c r="D7" s="114"/>
      <c r="E7" s="333"/>
    </row>
    <row r="8" spans="1:25" s="54" customFormat="1" ht="19.5" thickBot="1">
      <c r="A8" s="370"/>
      <c r="B8" s="272"/>
      <c r="C8" s="114"/>
      <c r="D8" s="114"/>
      <c r="E8" s="114"/>
    </row>
    <row r="9" spans="1:25" s="54" customFormat="1" ht="19.5" thickBot="1">
      <c r="A9" s="2250" t="s">
        <v>6</v>
      </c>
      <c r="B9" s="2251"/>
      <c r="C9" s="2251"/>
      <c r="D9" s="2252"/>
      <c r="E9" s="114"/>
    </row>
    <row r="10" spans="1:25" s="54" customFormat="1" ht="32.25" thickBot="1">
      <c r="A10" s="419">
        <v>2023</v>
      </c>
      <c r="B10" s="243" t="s">
        <v>7</v>
      </c>
      <c r="C10" s="167" t="s">
        <v>8</v>
      </c>
      <c r="D10" s="167" t="s">
        <v>9</v>
      </c>
      <c r="E10" s="168"/>
    </row>
    <row r="11" spans="1:25" s="54" customFormat="1" ht="15.75">
      <c r="A11" s="641" t="s">
        <v>10</v>
      </c>
      <c r="B11" s="642">
        <f>'ESA Summary Table 1'!D19</f>
        <v>31566271.090000004</v>
      </c>
      <c r="C11" s="642">
        <f>'ESA Summary Table 1'!G19</f>
        <v>16766587.709999997</v>
      </c>
      <c r="D11" s="643">
        <f>C11/B11</f>
        <v>0.53115515805449531</v>
      </c>
      <c r="E11" s="183"/>
    </row>
    <row r="12" spans="1:25" s="54" customFormat="1" ht="18.75">
      <c r="A12" s="644" t="s">
        <v>11</v>
      </c>
      <c r="B12" s="1276">
        <f>'ESA Table 1A'!D8+1399003.09</f>
        <v>4207031.09</v>
      </c>
      <c r="C12" s="1276">
        <f>'ESA Table 1A'!G8</f>
        <v>1955093.37</v>
      </c>
      <c r="D12" s="645">
        <f t="shared" ref="D12:D16" si="0">C12/B12</f>
        <v>0.46472044731193091</v>
      </c>
      <c r="E12" s="271"/>
    </row>
    <row r="13" spans="1:25" s="54" customFormat="1" ht="15.75">
      <c r="A13" s="644" t="s">
        <v>12</v>
      </c>
      <c r="B13" s="646">
        <f>'ESA Table 2 Main'!E71</f>
        <v>11711</v>
      </c>
      <c r="C13" s="646">
        <f>'ESA Table 2 Main'!E70</f>
        <v>4533</v>
      </c>
      <c r="D13" s="645">
        <f t="shared" si="0"/>
        <v>0.38707198360515754</v>
      </c>
      <c r="E13" s="183"/>
    </row>
    <row r="14" spans="1:25" s="54" customFormat="1" ht="15.75">
      <c r="A14" s="644" t="s">
        <v>13</v>
      </c>
      <c r="B14" s="646">
        <f>'ESA Summary Table 1'!B38</f>
        <v>2623811</v>
      </c>
      <c r="C14" s="646">
        <f>'ESA Summary Table 1'!E38</f>
        <v>944014.09000000008</v>
      </c>
      <c r="D14" s="645">
        <f>C14/B14</f>
        <v>0.35978738178931335</v>
      </c>
      <c r="E14" s="147"/>
    </row>
    <row r="15" spans="1:25" s="54" customFormat="1" ht="15.75">
      <c r="A15" s="644" t="s">
        <v>14</v>
      </c>
      <c r="B15" s="646">
        <f>'ESA Summary Table 1'!C38</f>
        <v>166</v>
      </c>
      <c r="C15" s="646">
        <f>'ESA Summary Table 1'!F38</f>
        <v>109.50640319999999</v>
      </c>
      <c r="D15" s="645">
        <f t="shared" si="0"/>
        <v>0.6596771277108433</v>
      </c>
      <c r="E15" s="147"/>
    </row>
    <row r="16" spans="1:25" s="54" customFormat="1" ht="16.5" thickBot="1">
      <c r="A16" s="329" t="s">
        <v>15</v>
      </c>
      <c r="B16" s="330">
        <f>'ESA Summary Table 1'!D38</f>
        <v>100605</v>
      </c>
      <c r="C16" s="330">
        <f>'ESA Summary Table 1'!G38</f>
        <v>26860.884869999994</v>
      </c>
      <c r="D16" s="186">
        <f t="shared" si="0"/>
        <v>0.26699353779633211</v>
      </c>
      <c r="E16" s="147"/>
    </row>
    <row r="17" spans="1:5" s="54" customFormat="1" ht="15.75">
      <c r="A17" s="72"/>
      <c r="B17" s="328"/>
      <c r="C17" s="328"/>
      <c r="D17" s="245"/>
      <c r="E17" s="147"/>
    </row>
    <row r="18" spans="1:5" s="54" customFormat="1" ht="54.75" customHeight="1">
      <c r="A18" s="2253" t="s">
        <v>16</v>
      </c>
      <c r="B18" s="2253"/>
      <c r="C18" s="2253"/>
      <c r="D18" s="2253"/>
      <c r="E18" s="165"/>
    </row>
    <row r="19" spans="1:5" s="54" customFormat="1" ht="132" customHeight="1">
      <c r="A19" s="2253" t="s">
        <v>17</v>
      </c>
      <c r="B19" s="2253"/>
      <c r="C19" s="2253"/>
      <c r="D19" s="2253"/>
      <c r="E19" s="165"/>
    </row>
    <row r="20" spans="1:5" s="54" customFormat="1" ht="27" customHeight="1">
      <c r="A20" s="269"/>
      <c r="B20" s="269"/>
      <c r="C20" s="269"/>
      <c r="D20" s="269"/>
      <c r="E20" s="165"/>
    </row>
    <row r="21" spans="1:5" ht="16.5" thickBot="1">
      <c r="A21" s="72"/>
      <c r="B21" s="114"/>
      <c r="C21" s="114"/>
      <c r="D21" s="114"/>
      <c r="E21" s="114"/>
    </row>
    <row r="22" spans="1:5" ht="18.75">
      <c r="A22" s="433" t="s">
        <v>18</v>
      </c>
      <c r="B22" s="272"/>
      <c r="C22" s="168"/>
      <c r="D22" s="114"/>
      <c r="E22" s="114"/>
    </row>
    <row r="23" spans="1:5" ht="16.5" thickBot="1">
      <c r="A23" s="371"/>
      <c r="B23" s="114"/>
      <c r="C23" s="114"/>
      <c r="D23" s="114"/>
      <c r="E23" s="114"/>
    </row>
    <row r="24" spans="1:5" ht="16.5" thickBot="1">
      <c r="A24" s="2250" t="s">
        <v>19</v>
      </c>
      <c r="B24" s="2251"/>
      <c r="C24" s="2251"/>
      <c r="D24" s="2252"/>
      <c r="E24" s="114"/>
    </row>
    <row r="25" spans="1:5" ht="16.5" thickBot="1">
      <c r="A25" s="419">
        <v>2023</v>
      </c>
      <c r="B25" s="167" t="s">
        <v>20</v>
      </c>
      <c r="C25" s="167" t="s">
        <v>8</v>
      </c>
      <c r="D25" s="167" t="s">
        <v>9</v>
      </c>
      <c r="E25" s="114"/>
    </row>
    <row r="26" spans="1:5" ht="15.75">
      <c r="A26" s="647" t="s">
        <v>21</v>
      </c>
      <c r="B26" s="648">
        <f>'CARE- Table 1'!E18</f>
        <v>6922453</v>
      </c>
      <c r="C26" s="648">
        <f>'CARE- Table 1'!D18</f>
        <v>6166953.2800000003</v>
      </c>
      <c r="D26" s="643">
        <f>C26/B26</f>
        <v>0.89086242694605511</v>
      </c>
      <c r="E26" s="114"/>
    </row>
    <row r="27" spans="1:5" ht="15.75">
      <c r="A27" s="644" t="s">
        <v>22</v>
      </c>
      <c r="B27" s="649">
        <f>'CARE- Table 1'!E20</f>
        <v>202685986</v>
      </c>
      <c r="C27" s="649">
        <f>'CARE- Table 1'!D20</f>
        <v>254054642</v>
      </c>
      <c r="D27" s="645">
        <f>C27/B27</f>
        <v>1.2534396038609201</v>
      </c>
      <c r="E27" s="114"/>
    </row>
    <row r="28" spans="1:5" ht="15.75">
      <c r="A28" s="644" t="s">
        <v>23</v>
      </c>
      <c r="B28" s="649">
        <v>0</v>
      </c>
      <c r="C28" s="649">
        <v>0</v>
      </c>
      <c r="D28" s="645" t="s">
        <v>24</v>
      </c>
      <c r="E28" s="114"/>
    </row>
    <row r="29" spans="1:5" ht="15.75">
      <c r="A29" s="650" t="s">
        <v>25</v>
      </c>
      <c r="B29" s="651">
        <f>B26+B27+B28</f>
        <v>209608439</v>
      </c>
      <c r="C29" s="651">
        <f>C26+C27+C28</f>
        <v>260221595.28</v>
      </c>
      <c r="D29" s="645">
        <f>C29/B29</f>
        <v>1.241465260279907</v>
      </c>
      <c r="E29" s="155"/>
    </row>
    <row r="30" spans="1:5" ht="63">
      <c r="A30" s="652" t="s">
        <v>26</v>
      </c>
      <c r="B30" s="507" t="s">
        <v>27</v>
      </c>
      <c r="C30" s="507" t="s">
        <v>28</v>
      </c>
      <c r="D30" s="596" t="s">
        <v>29</v>
      </c>
      <c r="E30" s="114"/>
    </row>
    <row r="31" spans="1:5" ht="15.75">
      <c r="A31" s="562" t="s">
        <v>30</v>
      </c>
      <c r="B31" s="585">
        <f>'CARE-Table 2'!E20</f>
        <v>784</v>
      </c>
      <c r="C31" s="653">
        <f>'CARE-Table 2'!J20</f>
        <v>66468</v>
      </c>
      <c r="D31" s="637">
        <f>'CARE-Table 2'!O20</f>
        <v>83908</v>
      </c>
      <c r="E31" s="170"/>
    </row>
    <row r="32" spans="1:5" ht="15.75">
      <c r="A32" s="654" t="s">
        <v>31</v>
      </c>
      <c r="B32" s="508" t="s">
        <v>32</v>
      </c>
      <c r="C32" s="508" t="s">
        <v>33</v>
      </c>
      <c r="D32" s="509" t="s">
        <v>34</v>
      </c>
      <c r="E32" s="113"/>
    </row>
    <row r="33" spans="1:5" ht="16.5" thickBot="1">
      <c r="A33" s="184" t="s">
        <v>35</v>
      </c>
      <c r="B33" s="185">
        <f>'CARE-Table 2'!AA20</f>
        <v>301966</v>
      </c>
      <c r="C33" s="185">
        <f>'CARE-Table 2'!Z20</f>
        <v>336819</v>
      </c>
      <c r="D33" s="186">
        <f>C33/B33</f>
        <v>1.11542027910427</v>
      </c>
      <c r="E33" s="169"/>
    </row>
    <row r="34" spans="1:5" ht="15.75">
      <c r="A34" s="153"/>
      <c r="B34" s="244"/>
      <c r="C34" s="244"/>
      <c r="D34" s="245"/>
      <c r="E34" s="169"/>
    </row>
    <row r="35" spans="1:5" ht="15.75">
      <c r="A35" s="153"/>
      <c r="B35" s="244"/>
      <c r="C35" s="244"/>
      <c r="D35" s="245"/>
      <c r="E35" s="169"/>
    </row>
    <row r="36" spans="1:5" ht="16.5" thickBot="1">
      <c r="A36" s="153"/>
      <c r="B36" s="244"/>
      <c r="C36" s="244"/>
      <c r="D36" s="245"/>
      <c r="E36" s="169"/>
    </row>
    <row r="37" spans="1:5" ht="18.75">
      <c r="A37" s="433" t="s">
        <v>36</v>
      </c>
      <c r="B37" s="272"/>
      <c r="C37" s="168"/>
      <c r="D37" s="114"/>
      <c r="E37" s="169"/>
    </row>
    <row r="38" spans="1:5" ht="16.5" thickBot="1">
      <c r="A38" s="371"/>
      <c r="B38" s="114"/>
      <c r="C38" s="114"/>
      <c r="D38" s="114"/>
      <c r="E38" s="169"/>
    </row>
    <row r="39" spans="1:5" ht="16.5" thickBot="1">
      <c r="A39" s="2250" t="s">
        <v>37</v>
      </c>
      <c r="B39" s="2251"/>
      <c r="C39" s="2251"/>
      <c r="D39" s="2252"/>
      <c r="E39" s="169"/>
    </row>
    <row r="40" spans="1:5" ht="16.5" thickBot="1">
      <c r="A40" s="419">
        <v>2023</v>
      </c>
      <c r="B40" s="167" t="s">
        <v>20</v>
      </c>
      <c r="C40" s="167" t="s">
        <v>8</v>
      </c>
      <c r="D40" s="167" t="s">
        <v>9</v>
      </c>
      <c r="E40" s="169"/>
    </row>
    <row r="41" spans="1:5" ht="15.75">
      <c r="A41" s="647" t="s">
        <v>21</v>
      </c>
      <c r="B41" s="648">
        <f>'FERA-Table 1'!E17</f>
        <v>612393</v>
      </c>
      <c r="C41" s="648">
        <f>'FERA-Table 1'!D17</f>
        <v>520089.71999999991</v>
      </c>
      <c r="D41" s="643">
        <f>C41/B41</f>
        <v>0.84927443651380718</v>
      </c>
      <c r="E41" s="169"/>
    </row>
    <row r="42" spans="1:5" ht="15.75">
      <c r="A42" s="644" t="s">
        <v>22</v>
      </c>
      <c r="B42" s="649">
        <f>'FERA-Table 1'!E19</f>
        <v>4170665</v>
      </c>
      <c r="C42" s="649">
        <f>'FERA-Table 1'!D19</f>
        <v>4670344</v>
      </c>
      <c r="D42" s="645">
        <f>C42/B42</f>
        <v>1.1198079922506363</v>
      </c>
      <c r="E42" s="169"/>
    </row>
    <row r="43" spans="1:5" ht="15.75">
      <c r="A43" s="644" t="s">
        <v>23</v>
      </c>
      <c r="B43" s="649">
        <f>'FERA-Table 1'!E20</f>
        <v>0</v>
      </c>
      <c r="C43" s="649">
        <f>'FERA-Table 1'!D20</f>
        <v>0</v>
      </c>
      <c r="D43" s="645" t="s">
        <v>24</v>
      </c>
      <c r="E43" s="169"/>
    </row>
    <row r="44" spans="1:5" ht="15.75">
      <c r="A44" s="650" t="s">
        <v>25</v>
      </c>
      <c r="B44" s="651">
        <f>B41+B42+B43</f>
        <v>4783058</v>
      </c>
      <c r="C44" s="651">
        <f>C41+C42+C43</f>
        <v>5190433.72</v>
      </c>
      <c r="D44" s="645">
        <f>C44/B44</f>
        <v>1.085170558249555</v>
      </c>
      <c r="E44" s="169"/>
    </row>
    <row r="45" spans="1:5" ht="63">
      <c r="A45" s="652" t="s">
        <v>38</v>
      </c>
      <c r="B45" s="507" t="s">
        <v>27</v>
      </c>
      <c r="C45" s="507" t="s">
        <v>28</v>
      </c>
      <c r="D45" s="596" t="s">
        <v>29</v>
      </c>
      <c r="E45" s="169"/>
    </row>
    <row r="46" spans="1:5" ht="15.75">
      <c r="A46" s="562" t="s">
        <v>30</v>
      </c>
      <c r="B46" s="585">
        <f>'FERA-Table 2'!E20</f>
        <v>40</v>
      </c>
      <c r="C46" s="653">
        <f>'FERA-Table 2'!J20</f>
        <v>3017</v>
      </c>
      <c r="D46" s="637">
        <f>'FERA-Table 2'!O20</f>
        <v>930</v>
      </c>
      <c r="E46" s="113"/>
    </row>
    <row r="47" spans="1:5" ht="15.75">
      <c r="A47" s="654" t="s">
        <v>39</v>
      </c>
      <c r="B47" s="508" t="s">
        <v>32</v>
      </c>
      <c r="C47" s="508" t="s">
        <v>33</v>
      </c>
      <c r="D47" s="509" t="s">
        <v>34</v>
      </c>
      <c r="E47" s="114"/>
    </row>
    <row r="48" spans="1:5" ht="16.5" thickBot="1">
      <c r="A48" s="184" t="s">
        <v>35</v>
      </c>
      <c r="B48" s="185">
        <f>'FERA-Table 2'!AA20</f>
        <v>43709</v>
      </c>
      <c r="C48" s="185">
        <f>'FERA-Table 2'!Z20</f>
        <v>10428</v>
      </c>
      <c r="D48" s="186">
        <f>C48/B48</f>
        <v>0.23857786725845936</v>
      </c>
    </row>
    <row r="49" spans="1:4" ht="15.75">
      <c r="A49" s="153"/>
      <c r="B49" s="244"/>
      <c r="C49" s="244"/>
      <c r="D49" s="245"/>
    </row>
    <row r="50" spans="1:4" ht="15.75">
      <c r="A50" s="153"/>
      <c r="B50" s="244"/>
      <c r="C50" s="244"/>
      <c r="D50" s="245"/>
    </row>
  </sheetData>
  <customSheetViews>
    <customSheetView guid="{F8F6599B-2A1F-4529-A350-AEBC686D896D}" scale="110" showPageBreaks="1" fitToPage="1" printArea="1" topLeftCell="A31">
      <selection activeCell="C34" sqref="C34"/>
      <pageMargins left="0" right="0" top="0" bottom="0" header="0" footer="0"/>
      <printOptions horizontalCentered="1" verticalCentered="1" headings="1"/>
      <pageSetup scale="63" orientation="portrait" r:id="rId1"/>
      <headerFooter scaleWithDoc="0" alignWithMargins="0"/>
    </customSheetView>
  </customSheetViews>
  <mergeCells count="11">
    <mergeCell ref="A39:D39"/>
    <mergeCell ref="A9:D9"/>
    <mergeCell ref="A18:D18"/>
    <mergeCell ref="A24:D24"/>
    <mergeCell ref="A1:D1"/>
    <mergeCell ref="A2:D2"/>
    <mergeCell ref="A3:D3"/>
    <mergeCell ref="A4:D4"/>
    <mergeCell ref="A6:D6"/>
    <mergeCell ref="A19:D19"/>
    <mergeCell ref="A5:D5"/>
  </mergeCells>
  <printOptions horizontalCentered="1" verticalCentered="1"/>
  <pageMargins left="0.25" right="0.25" top="0.5" bottom="0.5" header="0.3" footer="0.3"/>
  <pageSetup scale="68" orientation="portrait" r:id="rId2"/>
  <headerFooter scaleWithDoc="0"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82C10-6250-43D9-84F8-A968035E71D3}">
  <sheetPr>
    <tabColor rgb="FF00B050"/>
    <pageSetUpPr fitToPage="1"/>
  </sheetPr>
  <dimension ref="A1:P48"/>
  <sheetViews>
    <sheetView topLeftCell="A13" workbookViewId="0">
      <selection activeCell="A24" sqref="A24:D24"/>
    </sheetView>
  </sheetViews>
  <sheetFormatPr defaultColWidth="8.7109375" defaultRowHeight="12.75"/>
  <cols>
    <col min="1" max="1" width="51.5703125" customWidth="1"/>
    <col min="2" max="2" width="10.42578125" customWidth="1"/>
    <col min="3" max="3" width="16.7109375" customWidth="1"/>
    <col min="4" max="4" width="17.5703125" customWidth="1"/>
    <col min="5" max="5" width="18.42578125" customWidth="1"/>
    <col min="6" max="6" width="21.28515625" customWidth="1"/>
    <col min="7" max="7" width="15" customWidth="1"/>
    <col min="8" max="8" width="13.5703125" customWidth="1"/>
    <col min="10" max="10" width="35.42578125" customWidth="1"/>
  </cols>
  <sheetData>
    <row r="1" spans="1:16" ht="15.75" customHeight="1">
      <c r="A1" s="2356" t="s">
        <v>389</v>
      </c>
      <c r="B1" s="2356"/>
      <c r="C1" s="2356"/>
      <c r="D1" s="2356"/>
      <c r="E1" s="2356"/>
      <c r="F1" s="2356"/>
      <c r="G1" s="421"/>
      <c r="H1" s="421"/>
      <c r="I1" s="421"/>
      <c r="J1" s="421"/>
      <c r="K1" s="421"/>
      <c r="L1" s="421"/>
      <c r="M1" s="421"/>
      <c r="N1" s="421"/>
      <c r="O1" s="421"/>
      <c r="P1" s="421"/>
    </row>
    <row r="2" spans="1:16" ht="15.75">
      <c r="A2" s="2254" t="s">
        <v>0</v>
      </c>
      <c r="B2" s="2254"/>
      <c r="C2" s="2254"/>
      <c r="D2" s="2254"/>
      <c r="E2" s="2254"/>
      <c r="F2" s="2254"/>
      <c r="G2" s="112"/>
      <c r="H2" s="112"/>
      <c r="I2" s="112"/>
      <c r="J2" s="112"/>
      <c r="K2" s="112"/>
      <c r="L2" s="112"/>
      <c r="M2" s="112"/>
      <c r="N2" s="112"/>
      <c r="O2" s="112"/>
      <c r="P2" s="112"/>
    </row>
    <row r="3" spans="1:16" ht="15.75">
      <c r="A3" s="2301" t="s">
        <v>41</v>
      </c>
      <c r="B3" s="2301"/>
      <c r="C3" s="2301"/>
      <c r="D3" s="2301"/>
      <c r="E3" s="2301"/>
      <c r="F3" s="2301"/>
      <c r="G3" s="422"/>
      <c r="H3" s="422"/>
      <c r="I3" s="422"/>
      <c r="J3" s="422"/>
      <c r="K3" s="422"/>
      <c r="L3" s="422"/>
      <c r="M3" s="422"/>
      <c r="N3" s="422"/>
      <c r="O3" s="422"/>
      <c r="P3" s="422"/>
    </row>
    <row r="5" spans="1:16" ht="15.75">
      <c r="A5" s="2358" t="s">
        <v>135</v>
      </c>
      <c r="B5" s="2377" t="s">
        <v>138</v>
      </c>
      <c r="C5" s="2382" t="s">
        <v>390</v>
      </c>
      <c r="D5" s="2383"/>
      <c r="E5" s="2383"/>
      <c r="F5" s="2384"/>
    </row>
    <row r="6" spans="1:16">
      <c r="A6" s="2359"/>
      <c r="B6" s="2378"/>
      <c r="C6" s="2379" t="s">
        <v>134</v>
      </c>
      <c r="D6" s="2380"/>
      <c r="E6" s="2380"/>
      <c r="F6" s="2381"/>
    </row>
    <row r="7" spans="1:16" ht="25.5">
      <c r="A7" s="2360"/>
      <c r="B7" s="2363"/>
      <c r="C7" s="1702" t="s">
        <v>391</v>
      </c>
      <c r="D7" s="1816" t="s">
        <v>392</v>
      </c>
      <c r="E7" s="1816" t="s">
        <v>393</v>
      </c>
      <c r="F7" s="1817" t="s">
        <v>231</v>
      </c>
      <c r="H7" s="365"/>
      <c r="I7" s="366"/>
      <c r="J7" s="366"/>
    </row>
    <row r="8" spans="1:16" ht="22.5">
      <c r="A8" s="285" t="s">
        <v>394</v>
      </c>
      <c r="B8" s="286"/>
      <c r="C8" s="474"/>
      <c r="D8" s="468"/>
      <c r="E8" s="468"/>
      <c r="F8" s="467"/>
      <c r="H8" s="418"/>
      <c r="I8" s="366"/>
      <c r="J8" s="366"/>
    </row>
    <row r="9" spans="1:16">
      <c r="A9" s="461" t="s">
        <v>395</v>
      </c>
      <c r="B9" s="461" t="s">
        <v>150</v>
      </c>
      <c r="C9" s="462">
        <v>0</v>
      </c>
      <c r="D9" s="463" t="s">
        <v>396</v>
      </c>
      <c r="E9" s="464">
        <v>0</v>
      </c>
      <c r="F9" s="453">
        <f>IF($G$43&lt;&gt;0,E9/$G$43,0)</f>
        <v>0</v>
      </c>
    </row>
    <row r="10" spans="1:16">
      <c r="A10" s="461" t="s">
        <v>397</v>
      </c>
      <c r="B10" s="461" t="s">
        <v>150</v>
      </c>
      <c r="C10" s="462">
        <v>0</v>
      </c>
      <c r="D10" s="463" t="s">
        <v>396</v>
      </c>
      <c r="E10" s="464">
        <v>0</v>
      </c>
      <c r="F10" s="453">
        <f>IF($G$43&lt;&gt;0,E10/$G$43,0)</f>
        <v>0</v>
      </c>
    </row>
    <row r="11" spans="1:16">
      <c r="A11" s="285" t="s">
        <v>398</v>
      </c>
      <c r="B11" s="286"/>
      <c r="C11" s="474"/>
      <c r="D11" s="468"/>
      <c r="E11" s="468"/>
      <c r="F11" s="467"/>
    </row>
    <row r="12" spans="1:16">
      <c r="A12" s="461" t="s">
        <v>399</v>
      </c>
      <c r="B12" s="461" t="s">
        <v>150</v>
      </c>
      <c r="C12" s="462">
        <v>0</v>
      </c>
      <c r="D12" s="463">
        <v>0</v>
      </c>
      <c r="E12" s="464">
        <v>0</v>
      </c>
      <c r="F12" s="453">
        <f>IF($G$43&lt;&gt;0,E12/$G$43,0)</f>
        <v>0</v>
      </c>
    </row>
    <row r="13" spans="1:16">
      <c r="A13" s="461" t="s">
        <v>400</v>
      </c>
      <c r="B13" s="461" t="s">
        <v>150</v>
      </c>
      <c r="C13" s="462">
        <v>0</v>
      </c>
      <c r="D13" s="463">
        <v>0</v>
      </c>
      <c r="E13" s="464">
        <v>0</v>
      </c>
      <c r="F13" s="453">
        <f>IF($G$43&lt;&gt;0,E13/$G$43,0)</f>
        <v>0</v>
      </c>
    </row>
    <row r="14" spans="1:16">
      <c r="A14" s="461" t="s">
        <v>401</v>
      </c>
      <c r="B14" s="461" t="s">
        <v>150</v>
      </c>
      <c r="C14" s="462"/>
      <c r="D14" s="463"/>
      <c r="E14" s="464"/>
      <c r="F14" s="453"/>
    </row>
    <row r="15" spans="1:16">
      <c r="A15" s="461" t="s">
        <v>402</v>
      </c>
      <c r="B15" s="461" t="s">
        <v>150</v>
      </c>
      <c r="C15" s="462">
        <v>0</v>
      </c>
      <c r="D15" s="463">
        <v>0</v>
      </c>
      <c r="E15" s="464">
        <v>0</v>
      </c>
      <c r="F15" s="453">
        <f>IF($G$43&lt;&gt;0,E15/$G$43,0)</f>
        <v>0</v>
      </c>
    </row>
    <row r="16" spans="1:16">
      <c r="A16" s="285" t="s">
        <v>403</v>
      </c>
      <c r="B16" s="465"/>
      <c r="C16" s="466"/>
      <c r="D16" s="454"/>
      <c r="E16" s="454"/>
      <c r="F16" s="467"/>
    </row>
    <row r="17" spans="1:8">
      <c r="A17" s="461" t="s">
        <v>399</v>
      </c>
      <c r="B17" s="461" t="s">
        <v>158</v>
      </c>
      <c r="C17" s="462">
        <v>0</v>
      </c>
      <c r="D17" s="463">
        <v>0</v>
      </c>
      <c r="E17" s="464">
        <v>0</v>
      </c>
      <c r="F17" s="453">
        <f>IF($G$43&lt;&gt;0,E17/$G$43,0)</f>
        <v>0</v>
      </c>
    </row>
    <row r="18" spans="1:8">
      <c r="A18" s="461" t="s">
        <v>400</v>
      </c>
      <c r="B18" s="461" t="s">
        <v>150</v>
      </c>
      <c r="C18" s="462">
        <v>0</v>
      </c>
      <c r="D18" s="463">
        <v>0</v>
      </c>
      <c r="E18" s="464">
        <v>0</v>
      </c>
      <c r="F18" s="453">
        <f>IF($G$43&lt;&gt;0,E18/$G$43,0)</f>
        <v>0</v>
      </c>
    </row>
    <row r="19" spans="1:8">
      <c r="A19" s="461" t="s">
        <v>401</v>
      </c>
      <c r="B19" s="461" t="s">
        <v>150</v>
      </c>
      <c r="C19" s="462">
        <v>0</v>
      </c>
      <c r="D19" s="463">
        <v>0</v>
      </c>
      <c r="E19" s="464">
        <v>0</v>
      </c>
      <c r="F19" s="453">
        <f>IF($G$43&lt;&gt;0,E19/$G$43,0)</f>
        <v>0</v>
      </c>
    </row>
    <row r="20" spans="1:8">
      <c r="A20" s="461" t="s">
        <v>402</v>
      </c>
      <c r="B20" s="461" t="s">
        <v>150</v>
      </c>
      <c r="C20" s="462">
        <v>0</v>
      </c>
      <c r="D20" s="463">
        <v>0</v>
      </c>
      <c r="E20" s="464">
        <v>0</v>
      </c>
      <c r="F20" s="453">
        <f>IF($G$43&lt;&gt;0,E20/$G$43,0)</f>
        <v>0</v>
      </c>
    </row>
    <row r="21" spans="1:8">
      <c r="A21" s="285" t="s">
        <v>404</v>
      </c>
      <c r="B21" s="465"/>
      <c r="C21" s="466"/>
      <c r="D21" s="454"/>
      <c r="E21" s="454"/>
      <c r="F21" s="467"/>
    </row>
    <row r="22" spans="1:8">
      <c r="A22" s="461" t="s">
        <v>399</v>
      </c>
      <c r="B22" s="461" t="s">
        <v>150</v>
      </c>
      <c r="C22" s="462"/>
      <c r="D22" s="463"/>
      <c r="E22" s="464"/>
      <c r="F22" s="453"/>
    </row>
    <row r="23" spans="1:8">
      <c r="A23" s="461" t="s">
        <v>400</v>
      </c>
      <c r="B23" s="461" t="s">
        <v>150</v>
      </c>
      <c r="C23" s="462">
        <v>0</v>
      </c>
      <c r="D23" s="463">
        <v>0</v>
      </c>
      <c r="E23" s="464">
        <v>0</v>
      </c>
      <c r="F23" s="453">
        <f>IF($G$43&lt;&gt;0,E23/$G$43,0)</f>
        <v>0</v>
      </c>
    </row>
    <row r="24" spans="1:8">
      <c r="A24" s="461" t="s">
        <v>401</v>
      </c>
      <c r="B24" s="461" t="s">
        <v>150</v>
      </c>
      <c r="C24" s="462">
        <v>0</v>
      </c>
      <c r="D24" s="463">
        <v>0</v>
      </c>
      <c r="E24" s="464">
        <v>0</v>
      </c>
      <c r="F24" s="453">
        <f>IF($G$43&lt;&gt;0,E24/$G$43,0)</f>
        <v>0</v>
      </c>
    </row>
    <row r="25" spans="1:8">
      <c r="A25" s="461" t="s">
        <v>402</v>
      </c>
      <c r="B25" s="461"/>
      <c r="C25" s="462"/>
      <c r="D25" s="463"/>
      <c r="E25" s="464"/>
      <c r="F25" s="453"/>
    </row>
    <row r="26" spans="1:8">
      <c r="A26" s="442"/>
      <c r="B26" s="461" t="s">
        <v>158</v>
      </c>
      <c r="C26" s="462">
        <v>0</v>
      </c>
      <c r="D26" s="454"/>
      <c r="E26" s="464">
        <v>0</v>
      </c>
      <c r="F26" s="453">
        <f t="shared" ref="F26:F27" si="0">IF($G$43&lt;&gt;0,E26/$G$43,0)</f>
        <v>0</v>
      </c>
    </row>
    <row r="27" spans="1:8">
      <c r="A27" s="442"/>
      <c r="B27" s="461" t="s">
        <v>158</v>
      </c>
      <c r="C27" s="462">
        <v>0</v>
      </c>
      <c r="D27" s="454"/>
      <c r="E27" s="464">
        <v>0</v>
      </c>
      <c r="F27" s="453">
        <f t="shared" si="0"/>
        <v>0</v>
      </c>
    </row>
    <row r="28" spans="1:8">
      <c r="A28" s="465"/>
      <c r="B28" s="465"/>
      <c r="C28" s="468"/>
      <c r="D28" s="468"/>
      <c r="E28" s="468"/>
      <c r="F28" s="467"/>
    </row>
    <row r="29" spans="1:8">
      <c r="A29" s="443" t="s">
        <v>370</v>
      </c>
      <c r="B29" s="461"/>
      <c r="C29" s="469"/>
      <c r="D29" s="444">
        <f>SUM(D12:D28)</f>
        <v>0</v>
      </c>
      <c r="E29" s="470">
        <f>SUM(E12:E28)</f>
        <v>0</v>
      </c>
      <c r="F29" s="453">
        <f>IF($G$43&lt;&gt;0,E29/$G$43,0)</f>
        <v>0</v>
      </c>
    </row>
    <row r="30" spans="1:8">
      <c r="A30" s="461"/>
      <c r="B30" s="1693"/>
      <c r="C30" s="463"/>
      <c r="D30" s="469"/>
      <c r="E30" s="469"/>
      <c r="F30" s="475"/>
    </row>
    <row r="31" spans="1:8">
      <c r="A31" s="1692"/>
      <c r="B31" s="1695"/>
      <c r="C31" s="1818"/>
      <c r="D31" s="1818"/>
      <c r="E31" s="296"/>
      <c r="F31" s="1584"/>
      <c r="G31" s="1264"/>
    </row>
    <row r="32" spans="1:8">
      <c r="A32" s="476" t="s">
        <v>201</v>
      </c>
      <c r="B32" s="1699"/>
      <c r="C32" s="1694" t="s">
        <v>48</v>
      </c>
      <c r="D32" s="281"/>
      <c r="E32" s="290"/>
      <c r="F32" s="290"/>
      <c r="G32" s="291"/>
      <c r="H32" s="291"/>
    </row>
    <row r="33" spans="1:8">
      <c r="A33" s="459" t="s">
        <v>202</v>
      </c>
      <c r="B33" s="461" t="s">
        <v>158</v>
      </c>
      <c r="C33" s="1696"/>
      <c r="D33" s="281"/>
      <c r="E33" s="290"/>
      <c r="F33" s="290"/>
      <c r="G33" s="291"/>
      <c r="H33" s="291"/>
    </row>
    <row r="34" spans="1:8">
      <c r="A34" s="459" t="s">
        <v>405</v>
      </c>
      <c r="B34" s="461" t="s">
        <v>158</v>
      </c>
      <c r="C34" s="1697"/>
      <c r="D34" s="281"/>
      <c r="E34" s="290"/>
      <c r="F34" s="290"/>
      <c r="G34" s="291"/>
      <c r="H34" s="291"/>
    </row>
    <row r="35" spans="1:8">
      <c r="A35" s="1582" t="s">
        <v>205</v>
      </c>
      <c r="B35" s="461" t="s">
        <v>158</v>
      </c>
      <c r="C35" s="1698"/>
      <c r="D35" s="281"/>
      <c r="E35" s="297"/>
      <c r="F35" s="291"/>
      <c r="G35" s="291"/>
      <c r="H35" s="291"/>
    </row>
    <row r="36" spans="1:8">
      <c r="A36" s="1583"/>
      <c r="B36" s="1581"/>
      <c r="C36" s="1581"/>
      <c r="D36" s="281"/>
      <c r="E36" s="298"/>
      <c r="F36" s="291"/>
      <c r="G36" s="291"/>
      <c r="H36" s="291"/>
    </row>
    <row r="37" spans="1:8">
      <c r="A37" s="281"/>
      <c r="B37" s="281"/>
      <c r="C37" s="281"/>
      <c r="D37" s="281"/>
      <c r="E37" s="281"/>
      <c r="F37" s="281"/>
      <c r="G37" s="281"/>
      <c r="H37" s="281"/>
    </row>
    <row r="39" spans="1:8">
      <c r="A39" s="445"/>
      <c r="B39" s="2374" t="s">
        <v>43</v>
      </c>
      <c r="C39" s="2375"/>
      <c r="D39" s="2376"/>
    </row>
    <row r="40" spans="1:8">
      <c r="A40" s="372" t="s">
        <v>406</v>
      </c>
      <c r="B40" s="277" t="s">
        <v>46</v>
      </c>
      <c r="C40" s="278" t="s">
        <v>47</v>
      </c>
      <c r="D40" s="279" t="s">
        <v>48</v>
      </c>
    </row>
    <row r="41" spans="1:8" ht="15">
      <c r="A41" s="657" t="s">
        <v>211</v>
      </c>
      <c r="B41" s="447"/>
      <c r="C41" s="448"/>
      <c r="D41" s="1437">
        <f>B41+C41</f>
        <v>0</v>
      </c>
    </row>
    <row r="42" spans="1:8" ht="15">
      <c r="A42" s="449" t="s">
        <v>212</v>
      </c>
      <c r="B42" s="451"/>
      <c r="C42" s="452"/>
      <c r="D42" s="1195">
        <f t="shared" ref="D42:D43" si="1">B42+C42</f>
        <v>0</v>
      </c>
    </row>
    <row r="43" spans="1:8" ht="15">
      <c r="A43" s="220" t="s">
        <v>213</v>
      </c>
      <c r="B43" s="451"/>
      <c r="C43" s="452"/>
      <c r="D43" s="1439">
        <f t="shared" si="1"/>
        <v>0</v>
      </c>
      <c r="E43" s="280" t="s">
        <v>214</v>
      </c>
    </row>
    <row r="44" spans="1:8" ht="15">
      <c r="A44" s="1701"/>
      <c r="B44" s="457"/>
      <c r="C44" s="457"/>
      <c r="D44" s="458"/>
    </row>
    <row r="45" spans="1:8" ht="15">
      <c r="A45" s="1700" t="s">
        <v>407</v>
      </c>
      <c r="B45" s="222">
        <f>SUM(B41:B43)</f>
        <v>0</v>
      </c>
      <c r="C45" s="223">
        <f>SUM(C41:C43)</f>
        <v>0</v>
      </c>
      <c r="D45" s="224">
        <f>SUM(D41:D43)</f>
        <v>0</v>
      </c>
    </row>
    <row r="48" spans="1:8">
      <c r="A48" s="2371"/>
      <c r="B48" s="2371"/>
      <c r="C48" s="2371"/>
      <c r="D48" s="2371"/>
      <c r="E48" s="2371"/>
      <c r="F48" s="2371"/>
      <c r="G48" s="2371"/>
      <c r="H48" s="2371"/>
    </row>
  </sheetData>
  <mergeCells count="9">
    <mergeCell ref="A1:F1"/>
    <mergeCell ref="A2:F2"/>
    <mergeCell ref="A3:F3"/>
    <mergeCell ref="A48:H48"/>
    <mergeCell ref="B39:D39"/>
    <mergeCell ref="A5:A7"/>
    <mergeCell ref="B5:B7"/>
    <mergeCell ref="C6:F6"/>
    <mergeCell ref="C5:F5"/>
  </mergeCells>
  <printOptions horizontalCentered="1" verticalCentered="1"/>
  <pageMargins left="0.25" right="0.25" top="0.5" bottom="0.5" header="0.3" footer="0.3"/>
  <pageSetup scale="67" orientation="portrait" r:id="rId1"/>
  <headerFooter scaleWithDoc="0"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P85"/>
  <sheetViews>
    <sheetView topLeftCell="A52" zoomScaleNormal="100" workbookViewId="0">
      <selection activeCell="A24" sqref="A24:D24"/>
    </sheetView>
  </sheetViews>
  <sheetFormatPr defaultColWidth="8.5703125" defaultRowHeight="12.75"/>
  <cols>
    <col min="1" max="1" width="44.5703125" customWidth="1"/>
    <col min="2" max="2" width="7.5703125" customWidth="1"/>
    <col min="4" max="4" width="12.42578125" customWidth="1"/>
    <col min="7" max="7" width="12.5703125" customWidth="1"/>
    <col min="8" max="8" width="12.42578125" customWidth="1"/>
    <col min="10" max="10" width="9.42578125" customWidth="1"/>
    <col min="12" max="12" width="41.85546875" customWidth="1"/>
  </cols>
  <sheetData>
    <row r="1" spans="1:16" ht="15.75" customHeight="1">
      <c r="A1" s="2356" t="s">
        <v>408</v>
      </c>
      <c r="B1" s="2356"/>
      <c r="C1" s="2356"/>
      <c r="D1" s="2356"/>
      <c r="E1" s="2356"/>
      <c r="F1" s="2356"/>
      <c r="G1" s="2356"/>
      <c r="H1" s="2356"/>
      <c r="I1" s="421"/>
      <c r="J1" s="421"/>
      <c r="K1" s="421"/>
      <c r="L1" s="421"/>
      <c r="M1" s="421"/>
      <c r="N1" s="421"/>
      <c r="O1" s="421"/>
      <c r="P1" s="421"/>
    </row>
    <row r="2" spans="1:16" ht="15.75">
      <c r="A2" s="2254" t="s">
        <v>0</v>
      </c>
      <c r="B2" s="2254"/>
      <c r="C2" s="2254"/>
      <c r="D2" s="2254"/>
      <c r="E2" s="2254"/>
      <c r="F2" s="2254"/>
      <c r="G2" s="2254"/>
      <c r="H2" s="2254"/>
      <c r="I2" s="112"/>
      <c r="J2" s="112"/>
      <c r="K2" s="112"/>
      <c r="L2" s="112"/>
      <c r="M2" s="112"/>
      <c r="N2" s="112"/>
      <c r="O2" s="112"/>
      <c r="P2" s="112"/>
    </row>
    <row r="3" spans="1:16" ht="15.75">
      <c r="A3" s="2301" t="s">
        <v>41</v>
      </c>
      <c r="B3" s="2301"/>
      <c r="C3" s="2301"/>
      <c r="D3" s="2301"/>
      <c r="E3" s="2301"/>
      <c r="F3" s="2301"/>
      <c r="G3" s="2301"/>
      <c r="H3" s="2301"/>
      <c r="I3" s="422"/>
      <c r="J3" s="422"/>
      <c r="K3" s="422"/>
      <c r="L3" s="422"/>
      <c r="M3" s="422"/>
      <c r="N3" s="422"/>
      <c r="O3" s="422"/>
      <c r="P3" s="422"/>
    </row>
    <row r="4" spans="1:16" ht="14.25">
      <c r="A4" s="299"/>
      <c r="B4" s="93"/>
      <c r="C4" s="94"/>
      <c r="D4" s="94"/>
      <c r="E4" s="94"/>
      <c r="F4" s="94"/>
      <c r="G4" s="38" t="s">
        <v>60</v>
      </c>
      <c r="H4" s="38"/>
    </row>
    <row r="5" spans="1:16" ht="15.75">
      <c r="A5" s="383"/>
      <c r="B5" s="383"/>
      <c r="C5" s="2386" t="s">
        <v>409</v>
      </c>
      <c r="D5" s="2387"/>
      <c r="E5" s="2387"/>
      <c r="F5" s="2387"/>
      <c r="G5" s="2387"/>
      <c r="H5" s="2387"/>
      <c r="I5" s="2387"/>
      <c r="J5" s="2388"/>
    </row>
    <row r="6" spans="1:16">
      <c r="A6" s="477"/>
      <c r="B6" s="2079"/>
      <c r="C6" s="2389" t="s">
        <v>280</v>
      </c>
      <c r="D6" s="2390"/>
      <c r="E6" s="2390"/>
      <c r="F6" s="2390"/>
      <c r="G6" s="2390"/>
      <c r="H6" s="2390"/>
      <c r="I6" s="2390"/>
      <c r="J6" s="2391"/>
    </row>
    <row r="7" spans="1:16" ht="63.75">
      <c r="A7" s="768" t="s">
        <v>135</v>
      </c>
      <c r="B7" s="769" t="s">
        <v>138</v>
      </c>
      <c r="C7" s="2080" t="s">
        <v>139</v>
      </c>
      <c r="D7" s="2081" t="s">
        <v>283</v>
      </c>
      <c r="E7" s="2081" t="s">
        <v>284</v>
      </c>
      <c r="F7" s="2081" t="s">
        <v>285</v>
      </c>
      <c r="G7" s="2082" t="s">
        <v>143</v>
      </c>
      <c r="H7" s="2082" t="s">
        <v>231</v>
      </c>
      <c r="I7" s="2083" t="s">
        <v>145</v>
      </c>
      <c r="J7" s="2084" t="s">
        <v>146</v>
      </c>
      <c r="K7" s="366"/>
      <c r="L7" s="366"/>
    </row>
    <row r="8" spans="1:16">
      <c r="A8" s="80" t="s">
        <v>79</v>
      </c>
      <c r="B8" s="81"/>
      <c r="C8" s="478"/>
      <c r="D8" s="479"/>
      <c r="E8" s="479"/>
      <c r="F8" s="479"/>
      <c r="G8" s="479"/>
      <c r="H8" s="764"/>
      <c r="I8" s="1704"/>
      <c r="J8" s="1703"/>
      <c r="K8" s="366"/>
      <c r="L8" s="366"/>
    </row>
    <row r="9" spans="1:16">
      <c r="A9" s="434" t="s">
        <v>148</v>
      </c>
      <c r="B9" s="434" t="s">
        <v>150</v>
      </c>
      <c r="C9" s="480">
        <v>0</v>
      </c>
      <c r="D9" s="481">
        <v>0</v>
      </c>
      <c r="E9" s="481">
        <v>0</v>
      </c>
      <c r="F9" s="481">
        <v>0</v>
      </c>
      <c r="G9" s="482">
        <v>0</v>
      </c>
      <c r="H9" s="765">
        <f>IF($G$65=0,0,G9/$G$65)</f>
        <v>0</v>
      </c>
      <c r="I9" s="745"/>
      <c r="J9" s="946"/>
    </row>
    <row r="10" spans="1:16">
      <c r="A10" s="434" t="s">
        <v>410</v>
      </c>
      <c r="B10" s="434" t="s">
        <v>150</v>
      </c>
      <c r="C10" s="480">
        <v>0</v>
      </c>
      <c r="D10" s="481">
        <v>0</v>
      </c>
      <c r="E10" s="481">
        <v>0</v>
      </c>
      <c r="F10" s="481">
        <v>0</v>
      </c>
      <c r="G10" s="482">
        <v>0</v>
      </c>
      <c r="H10" s="765">
        <f>IF($G$65=0,0,G10/$G$65)</f>
        <v>0</v>
      </c>
      <c r="I10" s="745"/>
      <c r="J10" s="947"/>
    </row>
    <row r="11" spans="1:16">
      <c r="A11" s="434" t="s">
        <v>411</v>
      </c>
      <c r="B11" s="434" t="s">
        <v>150</v>
      </c>
      <c r="C11" s="480">
        <v>0</v>
      </c>
      <c r="D11" s="481">
        <v>0</v>
      </c>
      <c r="E11" s="481">
        <v>0</v>
      </c>
      <c r="F11" s="481">
        <v>0</v>
      </c>
      <c r="G11" s="482">
        <v>0</v>
      </c>
      <c r="H11" s="765">
        <f>IF($G$65=0,0,G11/$G$65)</f>
        <v>0</v>
      </c>
      <c r="I11" s="745"/>
      <c r="J11" s="946"/>
    </row>
    <row r="12" spans="1:16">
      <c r="A12" s="434" t="s">
        <v>382</v>
      </c>
      <c r="B12" s="434" t="s">
        <v>150</v>
      </c>
      <c r="C12" s="480"/>
      <c r="D12" s="481"/>
      <c r="E12" s="481"/>
      <c r="F12" s="481"/>
      <c r="G12" s="482"/>
      <c r="H12" s="765"/>
      <c r="I12" s="745"/>
      <c r="J12" s="946"/>
    </row>
    <row r="13" spans="1:16">
      <c r="A13" s="483" t="s">
        <v>156</v>
      </c>
      <c r="B13" s="484"/>
      <c r="C13" s="485"/>
      <c r="D13" s="486"/>
      <c r="E13" s="486"/>
      <c r="F13" s="486"/>
      <c r="G13" s="486"/>
      <c r="H13" s="764"/>
      <c r="I13" s="764"/>
      <c r="J13" s="945"/>
    </row>
    <row r="14" spans="1:16">
      <c r="A14" s="434" t="s">
        <v>412</v>
      </c>
      <c r="B14" s="434" t="s">
        <v>158</v>
      </c>
      <c r="C14" s="480">
        <v>0</v>
      </c>
      <c r="D14" s="481">
        <v>0</v>
      </c>
      <c r="E14" s="481">
        <v>0</v>
      </c>
      <c r="F14" s="481">
        <v>0</v>
      </c>
      <c r="G14" s="482">
        <v>0</v>
      </c>
      <c r="H14" s="765">
        <f t="shared" ref="H14:H23" si="0">IF($G$65=0,0,G14/$G$65)</f>
        <v>0</v>
      </c>
      <c r="I14" s="745"/>
      <c r="J14" s="946"/>
    </row>
    <row r="15" spans="1:16">
      <c r="A15" s="434" t="s">
        <v>413</v>
      </c>
      <c r="B15" s="434" t="s">
        <v>158</v>
      </c>
      <c r="C15" s="480">
        <v>0</v>
      </c>
      <c r="D15" s="481">
        <v>0</v>
      </c>
      <c r="E15" s="481">
        <v>0</v>
      </c>
      <c r="F15" s="481">
        <v>0</v>
      </c>
      <c r="G15" s="482">
        <v>0</v>
      </c>
      <c r="H15" s="765">
        <f t="shared" si="0"/>
        <v>0</v>
      </c>
      <c r="I15" s="745"/>
      <c r="J15" s="946"/>
    </row>
    <row r="16" spans="1:16">
      <c r="A16" s="434" t="s">
        <v>414</v>
      </c>
      <c r="B16" s="434" t="s">
        <v>158</v>
      </c>
      <c r="C16" s="480">
        <v>0</v>
      </c>
      <c r="D16" s="481">
        <v>0</v>
      </c>
      <c r="E16" s="481">
        <v>0</v>
      </c>
      <c r="F16" s="481">
        <v>0</v>
      </c>
      <c r="G16" s="482">
        <v>0</v>
      </c>
      <c r="H16" s="765">
        <f t="shared" si="0"/>
        <v>0</v>
      </c>
      <c r="I16" s="745"/>
      <c r="J16" s="946"/>
    </row>
    <row r="17" spans="1:10">
      <c r="A17" s="434" t="s">
        <v>235</v>
      </c>
      <c r="B17" s="434" t="s">
        <v>158</v>
      </c>
      <c r="C17" s="480">
        <v>0</v>
      </c>
      <c r="D17" s="481">
        <v>0</v>
      </c>
      <c r="E17" s="481">
        <v>0</v>
      </c>
      <c r="F17" s="481">
        <v>0</v>
      </c>
      <c r="G17" s="482">
        <v>0</v>
      </c>
      <c r="H17" s="765">
        <f t="shared" si="0"/>
        <v>0</v>
      </c>
      <c r="I17" s="745"/>
      <c r="J17" s="946"/>
    </row>
    <row r="18" spans="1:10">
      <c r="A18" s="434" t="s">
        <v>160</v>
      </c>
      <c r="B18" s="434" t="s">
        <v>150</v>
      </c>
      <c r="C18" s="480">
        <v>0</v>
      </c>
      <c r="D18" s="481">
        <v>0</v>
      </c>
      <c r="E18" s="481">
        <v>0</v>
      </c>
      <c r="F18" s="481">
        <v>0</v>
      </c>
      <c r="G18" s="482">
        <v>0</v>
      </c>
      <c r="H18" s="765">
        <f t="shared" si="0"/>
        <v>0</v>
      </c>
      <c r="I18" s="745"/>
      <c r="J18" s="946"/>
    </row>
    <row r="19" spans="1:10">
      <c r="A19" s="434" t="s">
        <v>415</v>
      </c>
      <c r="B19" s="434" t="s">
        <v>150</v>
      </c>
      <c r="C19" s="480">
        <v>0</v>
      </c>
      <c r="D19" s="481">
        <v>0</v>
      </c>
      <c r="E19" s="481">
        <v>0</v>
      </c>
      <c r="F19" s="481">
        <v>0</v>
      </c>
      <c r="G19" s="482">
        <v>0</v>
      </c>
      <c r="H19" s="765">
        <f t="shared" si="0"/>
        <v>0</v>
      </c>
      <c r="I19" s="745"/>
      <c r="J19" s="946"/>
    </row>
    <row r="20" spans="1:10">
      <c r="A20" s="434" t="s">
        <v>161</v>
      </c>
      <c r="B20" s="434" t="s">
        <v>150</v>
      </c>
      <c r="C20" s="480">
        <v>0</v>
      </c>
      <c r="D20" s="481">
        <v>0</v>
      </c>
      <c r="E20" s="481">
        <v>0</v>
      </c>
      <c r="F20" s="481">
        <v>0</v>
      </c>
      <c r="G20" s="482">
        <v>0</v>
      </c>
      <c r="H20" s="765">
        <f t="shared" si="0"/>
        <v>0</v>
      </c>
      <c r="I20" s="745"/>
      <c r="J20" s="946"/>
    </row>
    <row r="21" spans="1:10">
      <c r="A21" s="434" t="s">
        <v>162</v>
      </c>
      <c r="B21" s="434" t="s">
        <v>150</v>
      </c>
      <c r="C21" s="480">
        <v>0</v>
      </c>
      <c r="D21" s="481">
        <v>0</v>
      </c>
      <c r="E21" s="481">
        <v>0</v>
      </c>
      <c r="F21" s="481">
        <v>0</v>
      </c>
      <c r="G21" s="482">
        <v>0</v>
      </c>
      <c r="H21" s="765">
        <f t="shared" si="0"/>
        <v>0</v>
      </c>
      <c r="I21" s="745"/>
      <c r="J21" s="946"/>
    </row>
    <row r="22" spans="1:10">
      <c r="A22" s="434" t="s">
        <v>163</v>
      </c>
      <c r="B22" s="434" t="s">
        <v>150</v>
      </c>
      <c r="C22" s="480">
        <v>0</v>
      </c>
      <c r="D22" s="481">
        <v>0</v>
      </c>
      <c r="E22" s="481">
        <v>0</v>
      </c>
      <c r="F22" s="481">
        <v>0</v>
      </c>
      <c r="G22" s="482">
        <v>0</v>
      </c>
      <c r="H22" s="765">
        <f t="shared" si="0"/>
        <v>0</v>
      </c>
      <c r="I22" s="745"/>
      <c r="J22" s="946"/>
    </row>
    <row r="23" spans="1:10">
      <c r="A23" s="434" t="s">
        <v>164</v>
      </c>
      <c r="B23" s="434" t="s">
        <v>150</v>
      </c>
      <c r="C23" s="480">
        <v>0</v>
      </c>
      <c r="D23" s="481">
        <v>0</v>
      </c>
      <c r="E23" s="481">
        <v>0</v>
      </c>
      <c r="F23" s="481">
        <v>0</v>
      </c>
      <c r="G23" s="482">
        <v>0</v>
      </c>
      <c r="H23" s="765">
        <f t="shared" si="0"/>
        <v>0</v>
      </c>
      <c r="I23" s="745"/>
      <c r="J23" s="946"/>
    </row>
    <row r="24" spans="1:10">
      <c r="A24" s="483" t="s">
        <v>81</v>
      </c>
      <c r="B24" s="484"/>
      <c r="C24" s="485"/>
      <c r="D24" s="486"/>
      <c r="E24" s="486"/>
      <c r="F24" s="486"/>
      <c r="G24" s="486"/>
      <c r="H24" s="764"/>
      <c r="I24" s="764"/>
      <c r="J24" s="945"/>
    </row>
    <row r="25" spans="1:10">
      <c r="A25" s="434" t="s">
        <v>416</v>
      </c>
      <c r="B25" s="434" t="s">
        <v>158</v>
      </c>
      <c r="C25" s="480">
        <v>0</v>
      </c>
      <c r="D25" s="481">
        <v>0</v>
      </c>
      <c r="E25" s="481">
        <v>0</v>
      </c>
      <c r="F25" s="481">
        <v>0</v>
      </c>
      <c r="G25" s="482">
        <v>0</v>
      </c>
      <c r="H25" s="950">
        <f t="shared" ref="H25:H27" si="1">IF($G$65=0,0,G25/$G$65)</f>
        <v>0</v>
      </c>
      <c r="I25" s="745"/>
      <c r="J25" s="946"/>
    </row>
    <row r="26" spans="1:10">
      <c r="A26" s="434" t="s">
        <v>166</v>
      </c>
      <c r="B26" s="434" t="s">
        <v>158</v>
      </c>
      <c r="C26" s="480">
        <v>0</v>
      </c>
      <c r="D26" s="481">
        <v>0</v>
      </c>
      <c r="E26" s="481">
        <v>0</v>
      </c>
      <c r="F26" s="481">
        <v>0</v>
      </c>
      <c r="G26" s="482">
        <v>0</v>
      </c>
      <c r="H26" s="950">
        <f t="shared" si="1"/>
        <v>0</v>
      </c>
      <c r="I26" s="745"/>
      <c r="J26" s="946"/>
    </row>
    <row r="27" spans="1:10">
      <c r="A27" s="434" t="s">
        <v>417</v>
      </c>
      <c r="B27" s="434" t="s">
        <v>158</v>
      </c>
      <c r="C27" s="480">
        <v>0</v>
      </c>
      <c r="D27" s="481">
        <v>0</v>
      </c>
      <c r="E27" s="481">
        <v>0</v>
      </c>
      <c r="F27" s="481">
        <v>0</v>
      </c>
      <c r="G27" s="482">
        <v>0</v>
      </c>
      <c r="H27" s="950">
        <f t="shared" si="1"/>
        <v>0</v>
      </c>
      <c r="I27" s="745"/>
      <c r="J27" s="946"/>
    </row>
    <row r="28" spans="1:10">
      <c r="A28" s="483" t="s">
        <v>82</v>
      </c>
      <c r="B28" s="484"/>
      <c r="C28" s="485"/>
      <c r="D28" s="486"/>
      <c r="E28" s="486"/>
      <c r="F28" s="486"/>
      <c r="G28" s="486"/>
      <c r="H28" s="764"/>
      <c r="I28" s="764"/>
      <c r="J28" s="945"/>
    </row>
    <row r="29" spans="1:10">
      <c r="A29" s="434" t="s">
        <v>168</v>
      </c>
      <c r="B29" s="434" t="s">
        <v>150</v>
      </c>
      <c r="C29" s="480">
        <v>0</v>
      </c>
      <c r="D29" s="481">
        <v>0</v>
      </c>
      <c r="E29" s="481">
        <v>0</v>
      </c>
      <c r="F29" s="481">
        <v>0</v>
      </c>
      <c r="G29" s="482">
        <v>0</v>
      </c>
      <c r="H29" s="765">
        <f t="shared" ref="H29:H40" si="2">IF($G$65=0,0,G29/$G$65)</f>
        <v>0</v>
      </c>
      <c r="I29" s="745"/>
      <c r="J29" s="946"/>
    </row>
    <row r="30" spans="1:10">
      <c r="A30" s="434" t="s">
        <v>316</v>
      </c>
      <c r="B30" s="434" t="s">
        <v>150</v>
      </c>
      <c r="C30" s="480">
        <v>0</v>
      </c>
      <c r="D30" s="481">
        <v>0</v>
      </c>
      <c r="E30" s="481">
        <v>0</v>
      </c>
      <c r="F30" s="481">
        <v>0</v>
      </c>
      <c r="G30" s="482">
        <v>0</v>
      </c>
      <c r="H30" s="765">
        <f t="shared" si="2"/>
        <v>0</v>
      </c>
      <c r="I30" s="745"/>
      <c r="J30" s="946"/>
    </row>
    <row r="31" spans="1:10">
      <c r="A31" s="434" t="s">
        <v>170</v>
      </c>
      <c r="B31" s="434" t="s">
        <v>150</v>
      </c>
      <c r="C31" s="480">
        <v>0</v>
      </c>
      <c r="D31" s="481">
        <v>0</v>
      </c>
      <c r="E31" s="481">
        <v>0</v>
      </c>
      <c r="F31" s="481">
        <v>0</v>
      </c>
      <c r="G31" s="482">
        <v>0</v>
      </c>
      <c r="H31" s="765">
        <f t="shared" si="2"/>
        <v>0</v>
      </c>
      <c r="I31" s="745"/>
      <c r="J31" s="946"/>
    </row>
    <row r="32" spans="1:10">
      <c r="A32" s="434" t="s">
        <v>171</v>
      </c>
      <c r="B32" s="434" t="s">
        <v>150</v>
      </c>
      <c r="C32" s="480">
        <v>0</v>
      </c>
      <c r="D32" s="481">
        <v>0</v>
      </c>
      <c r="E32" s="481">
        <v>0</v>
      </c>
      <c r="F32" s="481">
        <v>0</v>
      </c>
      <c r="G32" s="482">
        <v>0</v>
      </c>
      <c r="H32" s="765">
        <f t="shared" si="2"/>
        <v>0</v>
      </c>
      <c r="I32" s="745"/>
      <c r="J32" s="946"/>
    </row>
    <row r="33" spans="1:10">
      <c r="A33" s="434" t="s">
        <v>172</v>
      </c>
      <c r="B33" s="434" t="s">
        <v>150</v>
      </c>
      <c r="C33" s="480">
        <v>0</v>
      </c>
      <c r="D33" s="481">
        <v>0</v>
      </c>
      <c r="E33" s="481">
        <v>0</v>
      </c>
      <c r="F33" s="481">
        <v>0</v>
      </c>
      <c r="G33" s="482">
        <v>0</v>
      </c>
      <c r="H33" s="765">
        <f t="shared" si="2"/>
        <v>0</v>
      </c>
      <c r="I33" s="745"/>
      <c r="J33" s="946"/>
    </row>
    <row r="34" spans="1:10">
      <c r="A34" s="434" t="s">
        <v>173</v>
      </c>
      <c r="B34" s="434" t="s">
        <v>150</v>
      </c>
      <c r="C34" s="480">
        <v>0</v>
      </c>
      <c r="D34" s="481">
        <v>0</v>
      </c>
      <c r="E34" s="481">
        <v>0</v>
      </c>
      <c r="F34" s="481">
        <v>0</v>
      </c>
      <c r="G34" s="482">
        <v>0</v>
      </c>
      <c r="H34" s="765">
        <f t="shared" si="2"/>
        <v>0</v>
      </c>
      <c r="I34" s="745"/>
      <c r="J34" s="946"/>
    </row>
    <row r="35" spans="1:10">
      <c r="A35" s="434" t="s">
        <v>174</v>
      </c>
      <c r="B35" s="434" t="s">
        <v>150</v>
      </c>
      <c r="C35" s="480">
        <v>0</v>
      </c>
      <c r="D35" s="481">
        <v>0</v>
      </c>
      <c r="E35" s="481">
        <v>0</v>
      </c>
      <c r="F35" s="481">
        <v>0</v>
      </c>
      <c r="G35" s="482">
        <v>0</v>
      </c>
      <c r="H35" s="765">
        <f t="shared" si="2"/>
        <v>0</v>
      </c>
      <c r="I35" s="745"/>
      <c r="J35" s="946"/>
    </row>
    <row r="36" spans="1:10">
      <c r="A36" s="434" t="s">
        <v>418</v>
      </c>
      <c r="B36" s="434" t="s">
        <v>158</v>
      </c>
      <c r="C36" s="480">
        <v>0</v>
      </c>
      <c r="D36" s="481">
        <v>0</v>
      </c>
      <c r="E36" s="481">
        <v>0</v>
      </c>
      <c r="F36" s="481">
        <v>0</v>
      </c>
      <c r="G36" s="482">
        <v>0</v>
      </c>
      <c r="H36" s="765">
        <f t="shared" si="2"/>
        <v>0</v>
      </c>
      <c r="I36" s="745"/>
      <c r="J36" s="946"/>
    </row>
    <row r="37" spans="1:10">
      <c r="A37" s="434" t="s">
        <v>176</v>
      </c>
      <c r="B37" s="434" t="s">
        <v>158</v>
      </c>
      <c r="C37" s="480">
        <v>0</v>
      </c>
      <c r="D37" s="481">
        <v>0</v>
      </c>
      <c r="E37" s="481">
        <v>0</v>
      </c>
      <c r="F37" s="481">
        <v>0</v>
      </c>
      <c r="G37" s="482">
        <v>0</v>
      </c>
      <c r="H37" s="765">
        <f t="shared" si="2"/>
        <v>0</v>
      </c>
      <c r="I37" s="745"/>
      <c r="J37" s="946"/>
    </row>
    <row r="38" spans="1:10">
      <c r="A38" s="434" t="s">
        <v>177</v>
      </c>
      <c r="B38" s="434" t="s">
        <v>158</v>
      </c>
      <c r="C38" s="480">
        <v>0</v>
      </c>
      <c r="D38" s="481">
        <v>0</v>
      </c>
      <c r="E38" s="481">
        <v>0</v>
      </c>
      <c r="F38" s="481">
        <v>0</v>
      </c>
      <c r="G38" s="482">
        <v>0</v>
      </c>
      <c r="H38" s="765">
        <f t="shared" si="2"/>
        <v>0</v>
      </c>
      <c r="I38" s="745"/>
      <c r="J38" s="946"/>
    </row>
    <row r="39" spans="1:10">
      <c r="A39" s="434" t="s">
        <v>178</v>
      </c>
      <c r="B39" s="434" t="s">
        <v>158</v>
      </c>
      <c r="C39" s="480">
        <v>0</v>
      </c>
      <c r="D39" s="481">
        <v>0</v>
      </c>
      <c r="E39" s="481">
        <v>0</v>
      </c>
      <c r="F39" s="481">
        <v>0</v>
      </c>
      <c r="G39" s="482">
        <v>0</v>
      </c>
      <c r="H39" s="765">
        <f t="shared" si="2"/>
        <v>0</v>
      </c>
      <c r="I39" s="745"/>
      <c r="J39" s="946"/>
    </row>
    <row r="40" spans="1:10">
      <c r="A40" s="434" t="s">
        <v>179</v>
      </c>
      <c r="B40" s="434" t="s">
        <v>158</v>
      </c>
      <c r="C40" s="480">
        <v>0</v>
      </c>
      <c r="D40" s="481">
        <v>0</v>
      </c>
      <c r="E40" s="481">
        <v>0</v>
      </c>
      <c r="F40" s="481">
        <v>0</v>
      </c>
      <c r="G40" s="482">
        <v>0</v>
      </c>
      <c r="H40" s="765">
        <f t="shared" si="2"/>
        <v>0</v>
      </c>
      <c r="I40" s="745"/>
      <c r="J40" s="946"/>
    </row>
    <row r="41" spans="1:10">
      <c r="A41" s="483" t="s">
        <v>83</v>
      </c>
      <c r="B41" s="484"/>
      <c r="C41" s="485"/>
      <c r="D41" s="486"/>
      <c r="E41" s="486"/>
      <c r="F41" s="486"/>
      <c r="G41" s="487"/>
      <c r="H41" s="764"/>
      <c r="I41" s="764"/>
      <c r="J41" s="945"/>
    </row>
    <row r="42" spans="1:10">
      <c r="A42" s="434" t="s">
        <v>181</v>
      </c>
      <c r="B42" s="434" t="s">
        <v>158</v>
      </c>
      <c r="C42" s="480">
        <v>0</v>
      </c>
      <c r="D42" s="481">
        <v>0</v>
      </c>
      <c r="E42" s="481">
        <v>0</v>
      </c>
      <c r="F42" s="481">
        <v>0</v>
      </c>
      <c r="G42" s="482">
        <v>0</v>
      </c>
      <c r="H42" s="765">
        <f t="shared" ref="H42:H43" si="3">IF($G$65=0,0,G42/$G$65)</f>
        <v>0</v>
      </c>
      <c r="I42" s="745"/>
      <c r="J42" s="946"/>
    </row>
    <row r="43" spans="1:10">
      <c r="A43" s="434" t="s">
        <v>182</v>
      </c>
      <c r="B43" s="434" t="s">
        <v>158</v>
      </c>
      <c r="C43" s="480">
        <v>0</v>
      </c>
      <c r="D43" s="481">
        <v>0</v>
      </c>
      <c r="E43" s="481">
        <v>0</v>
      </c>
      <c r="F43" s="481">
        <v>0</v>
      </c>
      <c r="G43" s="482">
        <v>0</v>
      </c>
      <c r="H43" s="765">
        <f t="shared" si="3"/>
        <v>0</v>
      </c>
      <c r="I43" s="745"/>
      <c r="J43" s="946"/>
    </row>
    <row r="44" spans="1:10">
      <c r="A44" s="483" t="s">
        <v>183</v>
      </c>
      <c r="B44" s="484"/>
      <c r="C44" s="485"/>
      <c r="D44" s="486"/>
      <c r="E44" s="486"/>
      <c r="F44" s="486"/>
      <c r="G44" s="486"/>
      <c r="H44" s="764"/>
      <c r="I44" s="764"/>
      <c r="J44" s="945"/>
    </row>
    <row r="45" spans="1:10">
      <c r="A45" s="434" t="s">
        <v>419</v>
      </c>
      <c r="B45" s="434" t="s">
        <v>150</v>
      </c>
      <c r="C45" s="480">
        <v>0</v>
      </c>
      <c r="D45" s="481">
        <v>0</v>
      </c>
      <c r="E45" s="481">
        <v>0</v>
      </c>
      <c r="F45" s="481">
        <v>0</v>
      </c>
      <c r="G45" s="482">
        <v>0</v>
      </c>
      <c r="H45" s="765">
        <f t="shared" ref="H45:H54" si="4">IF($G$65=0,0,G45/$G$65)</f>
        <v>0</v>
      </c>
      <c r="I45" s="745"/>
      <c r="J45" s="946"/>
    </row>
    <row r="46" spans="1:10">
      <c r="A46" s="434" t="s">
        <v>420</v>
      </c>
      <c r="B46" s="434" t="s">
        <v>150</v>
      </c>
      <c r="C46" s="480">
        <v>0</v>
      </c>
      <c r="D46" s="481">
        <v>0</v>
      </c>
      <c r="E46" s="481">
        <v>0</v>
      </c>
      <c r="F46" s="481">
        <v>0</v>
      </c>
      <c r="G46" s="482">
        <v>0</v>
      </c>
      <c r="H46" s="765">
        <f t="shared" si="4"/>
        <v>0</v>
      </c>
      <c r="I46" s="745"/>
      <c r="J46" s="946"/>
    </row>
    <row r="47" spans="1:10">
      <c r="A47" s="434" t="s">
        <v>421</v>
      </c>
      <c r="B47" s="434" t="s">
        <v>150</v>
      </c>
      <c r="C47" s="480">
        <v>0</v>
      </c>
      <c r="D47" s="481">
        <v>0</v>
      </c>
      <c r="E47" s="481">
        <v>0</v>
      </c>
      <c r="F47" s="481">
        <v>0</v>
      </c>
      <c r="G47" s="482">
        <v>0</v>
      </c>
      <c r="H47" s="765">
        <f t="shared" si="4"/>
        <v>0</v>
      </c>
      <c r="I47" s="745"/>
      <c r="J47" s="946"/>
    </row>
    <row r="48" spans="1:10">
      <c r="A48" s="434" t="s">
        <v>422</v>
      </c>
      <c r="B48" s="434" t="s">
        <v>150</v>
      </c>
      <c r="C48" s="480">
        <v>0</v>
      </c>
      <c r="D48" s="481">
        <v>0</v>
      </c>
      <c r="E48" s="481">
        <v>0</v>
      </c>
      <c r="F48" s="481">
        <v>0</v>
      </c>
      <c r="G48" s="482">
        <v>0</v>
      </c>
      <c r="H48" s="765">
        <f t="shared" si="4"/>
        <v>0</v>
      </c>
      <c r="I48" s="745"/>
      <c r="J48" s="946"/>
    </row>
    <row r="49" spans="1:10">
      <c r="A49" s="434" t="s">
        <v>187</v>
      </c>
      <c r="B49" s="434" t="s">
        <v>150</v>
      </c>
      <c r="C49" s="480">
        <v>0</v>
      </c>
      <c r="D49" s="481">
        <v>0</v>
      </c>
      <c r="E49" s="481">
        <v>0</v>
      </c>
      <c r="F49" s="481">
        <v>0</v>
      </c>
      <c r="G49" s="482">
        <v>0</v>
      </c>
      <c r="H49" s="765">
        <f t="shared" si="4"/>
        <v>0</v>
      </c>
      <c r="I49" s="745"/>
      <c r="J49" s="946"/>
    </row>
    <row r="50" spans="1:10">
      <c r="A50" s="434" t="s">
        <v>423</v>
      </c>
      <c r="B50" s="434" t="s">
        <v>150</v>
      </c>
      <c r="C50" s="480">
        <v>0</v>
      </c>
      <c r="D50" s="481">
        <v>0</v>
      </c>
      <c r="E50" s="481">
        <v>0</v>
      </c>
      <c r="F50" s="481">
        <v>0</v>
      </c>
      <c r="G50" s="482">
        <v>0</v>
      </c>
      <c r="H50" s="765">
        <f t="shared" si="4"/>
        <v>0</v>
      </c>
      <c r="I50" s="745"/>
      <c r="J50" s="946"/>
    </row>
    <row r="51" spans="1:10">
      <c r="A51" s="434" t="s">
        <v>424</v>
      </c>
      <c r="B51" s="434" t="s">
        <v>150</v>
      </c>
      <c r="C51" s="480">
        <v>0</v>
      </c>
      <c r="D51" s="481">
        <v>0</v>
      </c>
      <c r="E51" s="481">
        <v>0</v>
      </c>
      <c r="F51" s="481">
        <v>0</v>
      </c>
      <c r="G51" s="482">
        <v>0</v>
      </c>
      <c r="H51" s="765">
        <f t="shared" si="4"/>
        <v>0</v>
      </c>
      <c r="I51" s="745"/>
      <c r="J51" s="946"/>
    </row>
    <row r="52" spans="1:10">
      <c r="A52" s="434" t="s">
        <v>425</v>
      </c>
      <c r="B52" s="434" t="s">
        <v>150</v>
      </c>
      <c r="C52" s="480">
        <v>0</v>
      </c>
      <c r="D52" s="481">
        <v>0</v>
      </c>
      <c r="E52" s="481">
        <v>0</v>
      </c>
      <c r="F52" s="481">
        <v>0</v>
      </c>
      <c r="G52" s="482">
        <v>0</v>
      </c>
      <c r="H52" s="765">
        <f t="shared" si="4"/>
        <v>0</v>
      </c>
      <c r="I52" s="745"/>
      <c r="J52" s="946"/>
    </row>
    <row r="53" spans="1:10">
      <c r="A53" s="434" t="s">
        <v>426</v>
      </c>
      <c r="B53" s="434" t="s">
        <v>150</v>
      </c>
      <c r="C53" s="480">
        <v>0</v>
      </c>
      <c r="D53" s="481">
        <v>0</v>
      </c>
      <c r="E53" s="481">
        <v>0</v>
      </c>
      <c r="F53" s="481">
        <v>0</v>
      </c>
      <c r="G53" s="482">
        <v>0</v>
      </c>
      <c r="H53" s="765">
        <f t="shared" si="4"/>
        <v>0</v>
      </c>
      <c r="I53" s="745"/>
      <c r="J53" s="946"/>
    </row>
    <row r="54" spans="1:10">
      <c r="A54" s="434" t="s">
        <v>190</v>
      </c>
      <c r="B54" s="434" t="s">
        <v>150</v>
      </c>
      <c r="C54" s="480">
        <v>0</v>
      </c>
      <c r="D54" s="481">
        <v>0</v>
      </c>
      <c r="E54" s="481">
        <v>0</v>
      </c>
      <c r="F54" s="481">
        <v>0</v>
      </c>
      <c r="G54" s="482">
        <v>0</v>
      </c>
      <c r="H54" s="765">
        <f t="shared" si="4"/>
        <v>0</v>
      </c>
      <c r="I54" s="745"/>
      <c r="J54" s="946"/>
    </row>
    <row r="55" spans="1:10">
      <c r="A55" s="483" t="s">
        <v>191</v>
      </c>
      <c r="B55" s="484"/>
      <c r="C55" s="485"/>
      <c r="D55" s="486"/>
      <c r="E55" s="486"/>
      <c r="F55" s="486"/>
      <c r="G55" s="486"/>
      <c r="H55" s="764"/>
      <c r="I55" s="764"/>
      <c r="J55" s="945"/>
    </row>
    <row r="56" spans="1:10">
      <c r="A56" s="434" t="s">
        <v>192</v>
      </c>
      <c r="B56" s="434" t="s">
        <v>150</v>
      </c>
      <c r="C56" s="480">
        <v>0</v>
      </c>
      <c r="D56" s="481">
        <v>0</v>
      </c>
      <c r="E56" s="481">
        <v>0</v>
      </c>
      <c r="F56" s="481">
        <v>0</v>
      </c>
      <c r="G56" s="482">
        <v>0</v>
      </c>
      <c r="H56" s="765">
        <f t="shared" ref="H56:H58" si="5">IF($G$65=0,0,G56/$G$65)</f>
        <v>0</v>
      </c>
      <c r="I56" s="745"/>
      <c r="J56" s="946"/>
    </row>
    <row r="57" spans="1:10">
      <c r="A57" s="434" t="s">
        <v>427</v>
      </c>
      <c r="B57" s="434" t="s">
        <v>150</v>
      </c>
      <c r="C57" s="480">
        <v>0</v>
      </c>
      <c r="D57" s="481">
        <v>0</v>
      </c>
      <c r="E57" s="481">
        <v>0</v>
      </c>
      <c r="F57" s="481">
        <v>0</v>
      </c>
      <c r="G57" s="482">
        <v>0</v>
      </c>
      <c r="H57" s="765">
        <f t="shared" si="5"/>
        <v>0</v>
      </c>
      <c r="I57" s="745"/>
      <c r="J57" s="946"/>
    </row>
    <row r="58" spans="1:10">
      <c r="A58" s="434" t="s">
        <v>428</v>
      </c>
      <c r="B58" s="434" t="s">
        <v>150</v>
      </c>
      <c r="C58" s="480">
        <v>0</v>
      </c>
      <c r="D58" s="481">
        <v>0</v>
      </c>
      <c r="E58" s="481">
        <v>0</v>
      </c>
      <c r="F58" s="481">
        <v>0</v>
      </c>
      <c r="G58" s="482">
        <v>0</v>
      </c>
      <c r="H58" s="765">
        <f t="shared" si="5"/>
        <v>0</v>
      </c>
      <c r="I58" s="745"/>
      <c r="J58" s="946"/>
    </row>
    <row r="59" spans="1:10">
      <c r="A59" s="483" t="s">
        <v>195</v>
      </c>
      <c r="B59" s="484"/>
      <c r="C59" s="485"/>
      <c r="D59" s="486"/>
      <c r="E59" s="486"/>
      <c r="F59" s="486"/>
      <c r="G59" s="486"/>
      <c r="H59" s="764"/>
      <c r="I59" s="764"/>
      <c r="J59" s="945"/>
    </row>
    <row r="60" spans="1:10">
      <c r="A60" s="434"/>
      <c r="B60" s="434"/>
      <c r="C60" s="488"/>
      <c r="D60" s="489"/>
      <c r="E60" s="489"/>
      <c r="F60" s="489"/>
      <c r="G60" s="489"/>
      <c r="H60" s="656"/>
      <c r="I60" s="745"/>
      <c r="J60" s="946"/>
    </row>
    <row r="61" spans="1:10">
      <c r="A61" s="483" t="s">
        <v>86</v>
      </c>
      <c r="B61" s="484"/>
      <c r="C61" s="485"/>
      <c r="D61" s="486"/>
      <c r="E61" s="486"/>
      <c r="F61" s="486"/>
      <c r="G61" s="486"/>
      <c r="H61" s="764"/>
      <c r="I61" s="764"/>
      <c r="J61" s="945"/>
    </row>
    <row r="62" spans="1:10">
      <c r="A62" s="434" t="s">
        <v>429</v>
      </c>
      <c r="B62" s="434" t="s">
        <v>158</v>
      </c>
      <c r="C62" s="480"/>
      <c r="D62" s="486"/>
      <c r="E62" s="486"/>
      <c r="F62" s="486"/>
      <c r="G62" s="482">
        <v>0</v>
      </c>
      <c r="H62" s="765">
        <f t="shared" ref="H62:H63" si="6">IF($G$65=0,0,G62/$G$65)</f>
        <v>0</v>
      </c>
      <c r="I62" s="745"/>
      <c r="J62" s="946"/>
    </row>
    <row r="63" spans="1:10">
      <c r="A63" s="434" t="s">
        <v>430</v>
      </c>
      <c r="B63" s="434" t="s">
        <v>158</v>
      </c>
      <c r="C63" s="480"/>
      <c r="D63" s="486"/>
      <c r="E63" s="486"/>
      <c r="F63" s="486"/>
      <c r="G63" s="482">
        <v>0</v>
      </c>
      <c r="H63" s="765">
        <f t="shared" si="6"/>
        <v>0</v>
      </c>
      <c r="I63" s="745" t="s">
        <v>431</v>
      </c>
      <c r="J63" s="946"/>
    </row>
    <row r="64" spans="1:10">
      <c r="A64" s="484"/>
      <c r="B64" s="484"/>
      <c r="C64" s="478"/>
      <c r="D64" s="479"/>
      <c r="E64" s="486"/>
      <c r="F64" s="479"/>
      <c r="G64" s="479"/>
      <c r="H64" s="764"/>
      <c r="I64" s="764"/>
      <c r="J64" s="945"/>
    </row>
    <row r="65" spans="1:10">
      <c r="A65" s="491" t="s">
        <v>370</v>
      </c>
      <c r="B65" s="434"/>
      <c r="C65" s="496"/>
      <c r="D65" s="489">
        <f>SUM(D9:D64)</f>
        <v>0</v>
      </c>
      <c r="E65" s="489">
        <f t="shared" ref="E65:G65" si="7">SUM(E9:E64)</f>
        <v>0</v>
      </c>
      <c r="F65" s="489">
        <f t="shared" si="7"/>
        <v>0</v>
      </c>
      <c r="G65" s="492">
        <f t="shared" si="7"/>
        <v>0</v>
      </c>
      <c r="H65" s="765">
        <f>IF($G$65=0,0,G65/$G$65)</f>
        <v>0</v>
      </c>
      <c r="I65" s="745"/>
      <c r="J65" s="946"/>
    </row>
    <row r="66" spans="1:10">
      <c r="A66" s="81"/>
      <c r="B66" s="484"/>
      <c r="C66" s="478" t="s">
        <v>60</v>
      </c>
      <c r="D66" s="479"/>
      <c r="E66" s="479"/>
      <c r="F66" s="479"/>
      <c r="G66" s="479"/>
      <c r="H66" s="766"/>
      <c r="I66" s="766"/>
      <c r="J66" s="948"/>
    </row>
    <row r="67" spans="1:10" ht="13.5" thickBot="1">
      <c r="A67" s="187" t="s">
        <v>432</v>
      </c>
      <c r="B67" s="434"/>
      <c r="C67" s="480"/>
      <c r="D67" s="441"/>
      <c r="E67" s="441"/>
      <c r="F67" s="441"/>
      <c r="G67" s="441"/>
      <c r="H67" s="656"/>
      <c r="I67" s="745"/>
      <c r="J67" s="946"/>
    </row>
    <row r="68" spans="1:10" s="12" customFormat="1" ht="13.35" customHeight="1" thickBot="1">
      <c r="A68" s="384"/>
      <c r="B68" s="188"/>
      <c r="C68" s="949"/>
      <c r="D68" s="189"/>
      <c r="E68" s="189"/>
      <c r="F68" s="189"/>
      <c r="G68" s="1819"/>
      <c r="H68" s="767"/>
      <c r="I68" s="767"/>
      <c r="J68" s="1820"/>
    </row>
    <row r="69" spans="1:10" s="12" customFormat="1">
      <c r="A69" s="493" t="s">
        <v>433</v>
      </c>
      <c r="B69" s="494"/>
      <c r="C69" s="494"/>
      <c r="D69" s="495" t="s">
        <v>48</v>
      </c>
      <c r="E69" s="54"/>
      <c r="F69" s="54"/>
      <c r="G69" s="71"/>
      <c r="H69" s="71"/>
    </row>
    <row r="70" spans="1:10" s="12" customFormat="1">
      <c r="A70" s="496"/>
      <c r="B70" s="441"/>
      <c r="C70" s="481"/>
      <c r="D70" s="497"/>
      <c r="E70" s="83"/>
      <c r="F70" s="71"/>
      <c r="G70" s="71"/>
      <c r="H70" s="71"/>
    </row>
    <row r="71" spans="1:10" s="12" customFormat="1">
      <c r="A71" s="498" t="s">
        <v>434</v>
      </c>
      <c r="B71" s="499"/>
      <c r="C71" s="499"/>
      <c r="D71" s="490">
        <v>0</v>
      </c>
      <c r="E71" s="73"/>
      <c r="F71" s="71"/>
      <c r="G71" s="71"/>
      <c r="H71" s="71"/>
    </row>
    <row r="72" spans="1:10" s="12" customFormat="1" ht="13.5" thickBot="1">
      <c r="A72" s="190"/>
      <c r="B72" s="191"/>
      <c r="C72" s="191"/>
      <c r="D72" s="192"/>
      <c r="E72" s="73"/>
      <c r="F72" s="71"/>
      <c r="G72" s="71"/>
      <c r="H72" s="71"/>
    </row>
    <row r="73" spans="1:10">
      <c r="A73" s="38"/>
      <c r="B73" s="38"/>
      <c r="C73" s="38"/>
      <c r="D73" s="82"/>
      <c r="E73" s="38"/>
      <c r="F73" s="38"/>
      <c r="G73" s="38"/>
      <c r="H73" s="38"/>
    </row>
    <row r="74" spans="1:10" ht="13.35" customHeight="1" thickBot="1">
      <c r="A74" s="2385"/>
      <c r="B74" s="2385"/>
      <c r="C74" s="2385"/>
      <c r="D74" s="2385"/>
      <c r="E74" s="38"/>
      <c r="F74" s="38"/>
      <c r="G74" s="38"/>
      <c r="H74" s="38"/>
    </row>
    <row r="75" spans="1:10" ht="15" customHeight="1">
      <c r="A75" s="445"/>
      <c r="B75" s="500"/>
      <c r="C75" s="500"/>
      <c r="D75" s="2375" t="s">
        <v>43</v>
      </c>
      <c r="E75" s="2375"/>
      <c r="F75" s="2376"/>
      <c r="I75" s="275"/>
      <c r="J75" s="276"/>
    </row>
    <row r="76" spans="1:10" ht="13.5" thickBot="1">
      <c r="A76" s="372" t="s">
        <v>409</v>
      </c>
      <c r="B76" s="300"/>
      <c r="C76" s="300"/>
      <c r="D76" s="501" t="s">
        <v>46</v>
      </c>
      <c r="E76" s="278" t="s">
        <v>47</v>
      </c>
      <c r="F76" s="279" t="s">
        <v>48</v>
      </c>
      <c r="J76" s="276"/>
    </row>
    <row r="77" spans="1:10" ht="15">
      <c r="A77" s="446" t="s">
        <v>211</v>
      </c>
      <c r="B77" s="500"/>
      <c r="C77" s="500"/>
      <c r="D77" s="502"/>
      <c r="E77" s="448"/>
      <c r="F77" s="1437">
        <f>D77+E77</f>
        <v>0</v>
      </c>
      <c r="H77" s="276"/>
      <c r="I77" s="276"/>
      <c r="J77" s="276"/>
    </row>
    <row r="78" spans="1:10" ht="15">
      <c r="A78" s="450" t="s">
        <v>212</v>
      </c>
      <c r="B78" s="503"/>
      <c r="C78" s="503"/>
      <c r="D78" s="301"/>
      <c r="E78" s="452"/>
      <c r="F78" s="1821">
        <f t="shared" ref="F78:F79" si="8">D78+E78</f>
        <v>0</v>
      </c>
      <c r="H78" s="276"/>
      <c r="I78" s="276"/>
      <c r="J78" s="276"/>
    </row>
    <row r="79" spans="1:10" ht="15.75" thickBot="1">
      <c r="A79" s="504" t="s">
        <v>213</v>
      </c>
      <c r="B79" s="302"/>
      <c r="C79" s="302"/>
      <c r="D79" s="505"/>
      <c r="E79" s="1585"/>
      <c r="F79" s="1586">
        <f t="shared" si="8"/>
        <v>0</v>
      </c>
      <c r="G79" s="280" t="s">
        <v>214</v>
      </c>
      <c r="H79" s="276"/>
      <c r="I79" s="276"/>
      <c r="J79" s="274"/>
    </row>
    <row r="80" spans="1:10" ht="15.75" thickBot="1">
      <c r="A80" s="303"/>
      <c r="B80" s="1295"/>
      <c r="C80" s="1295"/>
      <c r="D80" s="304"/>
      <c r="E80" s="304"/>
      <c r="F80" s="305"/>
      <c r="H80" s="276"/>
      <c r="I80" s="276"/>
      <c r="J80" s="276"/>
    </row>
    <row r="81" spans="1:10" ht="15.75" thickBot="1">
      <c r="A81" s="373" t="s">
        <v>435</v>
      </c>
      <c r="B81" s="374"/>
      <c r="C81" s="374"/>
      <c r="D81" s="375">
        <f>SUM(D77:D79)</f>
        <v>0</v>
      </c>
      <c r="E81" s="376">
        <f>SUM(E77:E79)</f>
        <v>0</v>
      </c>
      <c r="F81" s="377">
        <f>SUM(F77:F79)</f>
        <v>0</v>
      </c>
      <c r="J81" s="276"/>
    </row>
    <row r="82" spans="1:10" ht="34.35" customHeight="1">
      <c r="A82" s="219"/>
      <c r="B82" s="219"/>
      <c r="C82" s="219"/>
      <c r="D82" s="219"/>
      <c r="E82" s="219"/>
      <c r="F82" s="219"/>
      <c r="G82" s="219"/>
      <c r="H82" s="219"/>
    </row>
    <row r="83" spans="1:10">
      <c r="A83" s="219"/>
      <c r="B83" s="219"/>
      <c r="C83" s="219"/>
      <c r="D83" s="219"/>
      <c r="E83" s="219"/>
      <c r="F83" s="219"/>
      <c r="G83" s="219"/>
      <c r="H83" s="219"/>
    </row>
    <row r="84" spans="1:10">
      <c r="A84" s="219"/>
      <c r="B84" s="219"/>
      <c r="C84" s="219"/>
      <c r="D84" s="219"/>
      <c r="E84" s="219"/>
      <c r="F84" s="219"/>
      <c r="G84" s="219"/>
      <c r="H84" s="219"/>
    </row>
    <row r="85" spans="1:10">
      <c r="A85" s="219"/>
      <c r="B85" s="219"/>
      <c r="C85" s="219"/>
      <c r="D85" s="219"/>
      <c r="E85" s="219"/>
      <c r="F85" s="219"/>
      <c r="G85" s="219"/>
      <c r="H85" s="219"/>
    </row>
  </sheetData>
  <customSheetViews>
    <customSheetView guid="{F8F6599B-2A1F-4529-A350-AEBC686D896D}" scale="130" showPageBreaks="1" fitToPage="1" printArea="1">
      <selection sqref="A1:H1"/>
      <pageMargins left="0" right="0" top="0" bottom="0" header="0" footer="0"/>
      <printOptions horizontalCentered="1" verticalCentered="1" headings="1" gridLines="1"/>
      <pageSetup paperSize="5" scale="87" orientation="portrait" r:id="rId1"/>
    </customSheetView>
  </customSheetViews>
  <mergeCells count="7">
    <mergeCell ref="A1:H1"/>
    <mergeCell ref="A2:H2"/>
    <mergeCell ref="A3:H3"/>
    <mergeCell ref="A74:D74"/>
    <mergeCell ref="D75:F75"/>
    <mergeCell ref="C5:J5"/>
    <mergeCell ref="C6:J6"/>
  </mergeCells>
  <printOptions horizontalCentered="1" verticalCentered="1"/>
  <pageMargins left="0.25" right="0.25" top="0.5" bottom="0.5" header="0.3" footer="0.3"/>
  <pageSetup scale="65" orientation="portrait" r:id="rId2"/>
  <headerFooter scaleWithDoc="0"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K17"/>
  <sheetViews>
    <sheetView workbookViewId="0">
      <selection activeCell="A24" sqref="A24:D24"/>
    </sheetView>
  </sheetViews>
  <sheetFormatPr defaultColWidth="9.42578125" defaultRowHeight="14.25"/>
  <cols>
    <col min="1" max="1" width="34.28515625" style="5" customWidth="1"/>
    <col min="2" max="2" width="15.85546875" style="13" customWidth="1"/>
    <col min="3" max="4" width="16.42578125" style="13" customWidth="1"/>
    <col min="5" max="7" width="15.5703125" style="13" customWidth="1"/>
    <col min="8" max="8" width="15.85546875" style="5" customWidth="1"/>
    <col min="9" max="9" width="17.140625" style="5" customWidth="1"/>
    <col min="10" max="16384" width="9.42578125" style="5"/>
  </cols>
  <sheetData>
    <row r="1" spans="1:11" customFormat="1" ht="15.75" customHeight="1">
      <c r="A1" s="2356" t="s">
        <v>436</v>
      </c>
      <c r="B1" s="2356"/>
      <c r="C1" s="2356"/>
      <c r="D1" s="2356"/>
      <c r="E1" s="2356"/>
      <c r="F1" s="2356"/>
      <c r="G1" s="2356"/>
      <c r="H1" s="2356"/>
      <c r="I1" s="2356"/>
      <c r="J1" s="421"/>
    </row>
    <row r="2" spans="1:11" customFormat="1" ht="15.75">
      <c r="A2" s="2254" t="s">
        <v>0</v>
      </c>
      <c r="B2" s="2254"/>
      <c r="C2" s="2254"/>
      <c r="D2" s="2254"/>
      <c r="E2" s="2254"/>
      <c r="F2" s="2254"/>
      <c r="G2" s="2254"/>
      <c r="H2" s="2254"/>
      <c r="I2" s="2254"/>
      <c r="J2" s="112"/>
    </row>
    <row r="3" spans="1:11" customFormat="1" ht="15.75">
      <c r="A3" s="2301" t="s">
        <v>41</v>
      </c>
      <c r="B3" s="2301"/>
      <c r="C3" s="2301"/>
      <c r="D3" s="2301"/>
      <c r="E3" s="2301"/>
      <c r="F3" s="2301"/>
      <c r="G3" s="2301"/>
      <c r="H3" s="2301"/>
      <c r="I3" s="2301"/>
      <c r="J3" s="422"/>
    </row>
    <row r="4" spans="1:11" ht="18" customHeight="1">
      <c r="A4" s="299"/>
      <c r="B4" s="166"/>
      <c r="C4" s="166"/>
      <c r="D4" s="166"/>
      <c r="E4" s="166"/>
      <c r="F4" s="14"/>
      <c r="G4" s="14"/>
      <c r="H4" s="150"/>
      <c r="I4" s="150"/>
    </row>
    <row r="5" spans="1:11" ht="31.5" customHeight="1">
      <c r="A5" s="2392" t="s">
        <v>437</v>
      </c>
      <c r="B5" s="2392" t="s">
        <v>438</v>
      </c>
      <c r="C5" s="2392"/>
      <c r="D5" s="2392"/>
      <c r="E5" s="2392"/>
      <c r="F5" s="2392"/>
      <c r="G5" s="2392" t="s">
        <v>439</v>
      </c>
      <c r="H5" s="2392"/>
      <c r="I5" s="2392"/>
      <c r="J5" s="365"/>
    </row>
    <row r="6" spans="1:11" ht="42.6" customHeight="1">
      <c r="A6" s="2392"/>
      <c r="B6" s="508" t="s">
        <v>440</v>
      </c>
      <c r="C6" s="507" t="s">
        <v>441</v>
      </c>
      <c r="D6" s="508" t="s">
        <v>442</v>
      </c>
      <c r="E6" s="508" t="s">
        <v>443</v>
      </c>
      <c r="F6" s="508" t="s">
        <v>444</v>
      </c>
      <c r="G6" s="508" t="s">
        <v>440</v>
      </c>
      <c r="H6" s="507" t="s">
        <v>441</v>
      </c>
      <c r="I6" s="508" t="s">
        <v>442</v>
      </c>
      <c r="J6" s="418"/>
    </row>
    <row r="7" spans="1:11" ht="39.950000000000003" customHeight="1">
      <c r="A7" s="1658" t="s">
        <v>445</v>
      </c>
      <c r="B7" s="1657">
        <v>0.09</v>
      </c>
      <c r="C7" s="1657">
        <v>0.18</v>
      </c>
      <c r="D7" s="1657">
        <v>0.03</v>
      </c>
      <c r="E7" s="1657">
        <v>0.03</v>
      </c>
      <c r="F7" s="1657">
        <v>0.02</v>
      </c>
      <c r="G7" s="1876">
        <v>-12201052.913563922</v>
      </c>
      <c r="H7" s="1876">
        <v>-3193370.0832563932</v>
      </c>
      <c r="I7" s="1876">
        <v>-13081318</v>
      </c>
    </row>
    <row r="8" spans="1:11" ht="39.950000000000003" customHeight="1">
      <c r="A8" s="1658" t="s">
        <v>446</v>
      </c>
      <c r="B8" s="1656" t="s">
        <v>396</v>
      </c>
      <c r="C8" s="1656" t="s">
        <v>396</v>
      </c>
      <c r="D8" s="1657">
        <v>0.28999999999999998</v>
      </c>
      <c r="E8" s="1657">
        <v>0.28999999999999998</v>
      </c>
      <c r="F8" s="1657">
        <v>0.22</v>
      </c>
      <c r="G8" s="1656" t="s">
        <v>396</v>
      </c>
      <c r="H8" s="1656" t="s">
        <v>396</v>
      </c>
      <c r="I8" s="1876">
        <v>-1326761.3199999998</v>
      </c>
    </row>
    <row r="9" spans="1:11" ht="39.950000000000003" customHeight="1">
      <c r="A9" s="1658" t="s">
        <v>447</v>
      </c>
      <c r="B9" s="1656" t="s">
        <v>396</v>
      </c>
      <c r="C9" s="1656" t="s">
        <v>396</v>
      </c>
      <c r="D9" s="1656" t="s">
        <v>396</v>
      </c>
      <c r="E9" s="1656" t="s">
        <v>396</v>
      </c>
      <c r="F9" s="1656" t="s">
        <v>396</v>
      </c>
      <c r="G9" s="1656" t="s">
        <v>396</v>
      </c>
      <c r="H9" s="1656" t="s">
        <v>396</v>
      </c>
      <c r="I9" s="1656" t="s">
        <v>396</v>
      </c>
    </row>
    <row r="10" spans="1:11" ht="39.950000000000003" customHeight="1">
      <c r="A10" s="1658" t="s">
        <v>53</v>
      </c>
      <c r="B10" s="1656" t="s">
        <v>396</v>
      </c>
      <c r="C10" s="1656" t="s">
        <v>396</v>
      </c>
      <c r="D10" s="1656" t="s">
        <v>396</v>
      </c>
      <c r="E10" s="1656" t="s">
        <v>396</v>
      </c>
      <c r="F10" s="1656" t="s">
        <v>396</v>
      </c>
      <c r="G10" s="1656" t="s">
        <v>396</v>
      </c>
      <c r="H10" s="1656" t="s">
        <v>396</v>
      </c>
      <c r="I10" s="1656" t="s">
        <v>396</v>
      </c>
    </row>
    <row r="11" spans="1:11" ht="39.950000000000003" customHeight="1">
      <c r="A11" s="1658" t="s">
        <v>448</v>
      </c>
      <c r="B11" s="1656" t="s">
        <v>396</v>
      </c>
      <c r="C11" s="1656" t="s">
        <v>396</v>
      </c>
      <c r="D11" s="1656" t="s">
        <v>396</v>
      </c>
      <c r="E11" s="1656" t="s">
        <v>396</v>
      </c>
      <c r="F11" s="1656" t="s">
        <v>396</v>
      </c>
      <c r="G11" s="1656" t="s">
        <v>396</v>
      </c>
      <c r="H11" s="1656" t="s">
        <v>396</v>
      </c>
      <c r="I11" s="1656" t="s">
        <v>396</v>
      </c>
    </row>
    <row r="12" spans="1:11" ht="24.6" customHeight="1">
      <c r="A12" s="261"/>
      <c r="B12" s="770"/>
      <c r="C12" s="770"/>
      <c r="D12" s="770"/>
      <c r="E12" s="770"/>
      <c r="F12" s="770"/>
      <c r="G12" s="771"/>
      <c r="H12" s="771"/>
      <c r="I12" s="771"/>
    </row>
    <row r="13" spans="1:11" ht="15.75">
      <c r="A13" s="114" t="s">
        <v>449</v>
      </c>
      <c r="B13" s="114"/>
      <c r="C13" s="114"/>
      <c r="D13" s="114"/>
      <c r="E13" s="114"/>
      <c r="F13" s="772"/>
      <c r="G13" s="772"/>
      <c r="H13" s="150"/>
      <c r="I13" s="150"/>
    </row>
    <row r="14" spans="1:11" ht="35.25" customHeight="1">
      <c r="A14" s="2393" t="s">
        <v>450</v>
      </c>
      <c r="B14" s="2393"/>
      <c r="C14" s="2393"/>
      <c r="D14" s="2393"/>
      <c r="E14" s="2393"/>
      <c r="F14" s="2393"/>
      <c r="G14" s="2393"/>
      <c r="H14" s="2393"/>
      <c r="I14" s="2393"/>
    </row>
    <row r="15" spans="1:11" ht="20.25" customHeight="1">
      <c r="A15" s="2393" t="s">
        <v>451</v>
      </c>
      <c r="B15" s="2393"/>
      <c r="C15" s="2393"/>
      <c r="D15" s="2393"/>
      <c r="E15" s="2393"/>
      <c r="F15" s="2393"/>
      <c r="G15" s="2393"/>
      <c r="H15" s="2393"/>
      <c r="I15" s="2393"/>
      <c r="J15" s="1654"/>
      <c r="K15" s="1654"/>
    </row>
    <row r="16" spans="1:11" ht="21.75" customHeight="1">
      <c r="A16" s="2393" t="s">
        <v>452</v>
      </c>
      <c r="B16" s="2393"/>
      <c r="C16" s="2393"/>
      <c r="D16" s="2393"/>
      <c r="E16" s="2393"/>
      <c r="F16" s="2393"/>
      <c r="G16" s="2393"/>
      <c r="H16" s="2393"/>
      <c r="I16" s="2393"/>
      <c r="J16" s="1654"/>
      <c r="K16" s="1654"/>
    </row>
    <row r="17" spans="1:11" ht="21.75" customHeight="1">
      <c r="A17" s="2393" t="s">
        <v>453</v>
      </c>
      <c r="B17" s="2393"/>
      <c r="C17" s="2393"/>
      <c r="D17" s="2393"/>
      <c r="E17" s="2393"/>
      <c r="F17" s="2393"/>
      <c r="G17" s="2393"/>
      <c r="H17" s="2393"/>
      <c r="I17" s="2393"/>
      <c r="J17" s="1654"/>
      <c r="K17" s="1654"/>
    </row>
  </sheetData>
  <customSheetViews>
    <customSheetView guid="{F8F6599B-2A1F-4529-A350-AEBC686D896D}" showPageBreaks="1" fitToPage="1" printArea="1">
      <selection sqref="A1:E1"/>
      <pageMargins left="0" right="0" top="0" bottom="0" header="0" footer="0"/>
      <printOptions horizontalCentered="1" verticalCentered="1" headings="1" gridLines="1"/>
      <pageSetup orientation="landscape" r:id="rId1"/>
    </customSheetView>
  </customSheetViews>
  <mergeCells count="10">
    <mergeCell ref="A14:I14"/>
    <mergeCell ref="A15:I15"/>
    <mergeCell ref="A17:I17"/>
    <mergeCell ref="A16:I16"/>
    <mergeCell ref="A2:I2"/>
    <mergeCell ref="A1:I1"/>
    <mergeCell ref="A3:I3"/>
    <mergeCell ref="A5:A6"/>
    <mergeCell ref="G5:I5"/>
    <mergeCell ref="B5:F5"/>
  </mergeCells>
  <printOptions horizontalCentered="1" verticalCentered="1"/>
  <pageMargins left="0.25" right="0.25" top="0.5" bottom="0.5" header="0.3" footer="0.3"/>
  <pageSetup scale="64" orientation="portrait" r:id="rId2"/>
  <headerFooter scaleWithDoc="0"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P54"/>
  <sheetViews>
    <sheetView topLeftCell="A37" zoomScaleNormal="100" workbookViewId="0">
      <selection activeCell="A24" sqref="A24:D24"/>
    </sheetView>
  </sheetViews>
  <sheetFormatPr defaultColWidth="9.42578125" defaultRowHeight="14.25"/>
  <cols>
    <col min="1" max="1" width="39" style="5" customWidth="1"/>
    <col min="2" max="6" width="18.5703125" style="5" customWidth="1"/>
    <col min="7" max="7" width="14.5703125" style="5" bestFit="1" customWidth="1"/>
    <col min="8" max="8" width="26.42578125" bestFit="1" customWidth="1"/>
    <col min="9" max="9" width="29" style="5" bestFit="1" customWidth="1"/>
    <col min="10" max="10" width="15.5703125" style="5" bestFit="1" customWidth="1"/>
    <col min="11" max="16384" width="9.42578125" style="5"/>
  </cols>
  <sheetData>
    <row r="1" spans="1:16" customFormat="1" ht="15.75" customHeight="1">
      <c r="A1" s="2356" t="s">
        <v>454</v>
      </c>
      <c r="B1" s="2356"/>
      <c r="C1" s="2356"/>
      <c r="D1" s="2356"/>
      <c r="E1" s="2356"/>
      <c r="F1" s="2356"/>
      <c r="G1" s="2356"/>
      <c r="H1" s="421"/>
      <c r="I1" s="421"/>
      <c r="J1" s="421"/>
      <c r="K1" s="421"/>
      <c r="L1" s="421"/>
      <c r="M1" s="421"/>
      <c r="N1" s="421"/>
      <c r="O1" s="421"/>
      <c r="P1" s="421"/>
    </row>
    <row r="2" spans="1:16" customFormat="1" ht="15.75">
      <c r="A2" s="2254" t="s">
        <v>0</v>
      </c>
      <c r="B2" s="2254"/>
      <c r="C2" s="2254"/>
      <c r="D2" s="2254"/>
      <c r="E2" s="2254"/>
      <c r="F2" s="2254"/>
      <c r="G2" s="2254"/>
      <c r="H2" s="112"/>
      <c r="I2" s="112"/>
      <c r="J2" s="112"/>
      <c r="K2" s="112"/>
      <c r="L2" s="112"/>
      <c r="M2" s="112"/>
      <c r="N2" s="112"/>
      <c r="O2" s="112"/>
      <c r="P2" s="112"/>
    </row>
    <row r="3" spans="1:16" customFormat="1" ht="15.75">
      <c r="A3" s="2301" t="s">
        <v>41</v>
      </c>
      <c r="B3" s="2301"/>
      <c r="C3" s="2301"/>
      <c r="D3" s="2301"/>
      <c r="E3" s="2301"/>
      <c r="F3" s="2301"/>
      <c r="G3" s="2301"/>
      <c r="H3" s="422"/>
      <c r="I3" s="422"/>
      <c r="J3" s="422"/>
      <c r="K3" s="422"/>
      <c r="L3" s="422"/>
      <c r="M3" s="422"/>
      <c r="N3" s="422"/>
      <c r="O3" s="422"/>
      <c r="P3" s="422"/>
    </row>
    <row r="4" spans="1:16" s="15" customFormat="1" ht="19.5" customHeight="1" thickBot="1">
      <c r="A4" s="2397"/>
      <c r="B4" s="2398"/>
      <c r="C4" s="2398"/>
      <c r="D4" s="2398"/>
      <c r="E4" s="2398"/>
      <c r="F4" s="84"/>
      <c r="G4" s="84"/>
      <c r="H4"/>
    </row>
    <row r="5" spans="1:16" s="16" customFormat="1" ht="15">
      <c r="A5" s="510"/>
      <c r="B5" s="511"/>
      <c r="C5" s="2399" t="s">
        <v>455</v>
      </c>
      <c r="D5" s="2400"/>
      <c r="E5" s="2400"/>
      <c r="F5" s="2401"/>
      <c r="G5" s="951"/>
      <c r="H5"/>
    </row>
    <row r="6" spans="1:16" ht="43.5" thickBot="1">
      <c r="A6" s="1603" t="s">
        <v>456</v>
      </c>
      <c r="B6" s="194" t="s">
        <v>457</v>
      </c>
      <c r="C6" s="194" t="s">
        <v>458</v>
      </c>
      <c r="D6" s="1602" t="s">
        <v>459</v>
      </c>
      <c r="E6" s="193" t="s">
        <v>460</v>
      </c>
      <c r="F6" s="194" t="s">
        <v>461</v>
      </c>
      <c r="G6" s="952" t="s">
        <v>462</v>
      </c>
      <c r="I6" s="16"/>
      <c r="J6" s="16"/>
    </row>
    <row r="7" spans="1:16" ht="15.75" thickBot="1">
      <c r="A7" s="1600" t="s">
        <v>463</v>
      </c>
      <c r="B7" s="1601"/>
      <c r="C7" s="1601"/>
      <c r="D7" s="1822"/>
      <c r="E7" s="1822"/>
      <c r="F7" s="1822"/>
      <c r="G7" s="1823"/>
    </row>
    <row r="8" spans="1:16" ht="16.5" thickBot="1">
      <c r="A8" s="337" t="s">
        <v>464</v>
      </c>
      <c r="B8" s="385"/>
      <c r="C8" s="386">
        <f>SUM(C9:C11)</f>
        <v>2312</v>
      </c>
      <c r="D8" s="387">
        <f>SUM(D9:D11)</f>
        <v>351.39068199999997</v>
      </c>
      <c r="E8" s="387">
        <f>SUM(E9:E11)</f>
        <v>3.9261744000000001E-2</v>
      </c>
      <c r="F8" s="387">
        <f>SUM(F9:F11)</f>
        <v>-1.0587582589999984</v>
      </c>
      <c r="G8" s="1381">
        <f>SUM(G9:G11)</f>
        <v>5703069.1599999992</v>
      </c>
      <c r="I8" s="17"/>
    </row>
    <row r="9" spans="1:16" ht="22.5">
      <c r="A9" s="85"/>
      <c r="B9" s="86" t="s">
        <v>465</v>
      </c>
      <c r="C9" s="161">
        <v>2040</v>
      </c>
      <c r="D9" s="163">
        <v>349.59261800000002</v>
      </c>
      <c r="E9" s="163">
        <v>4.3267451200000001E-2</v>
      </c>
      <c r="F9" s="163">
        <v>-1.1482850489999983</v>
      </c>
      <c r="G9" s="1382">
        <v>4849109.7899999991</v>
      </c>
      <c r="H9" s="365"/>
      <c r="I9" s="366"/>
      <c r="J9" s="366"/>
    </row>
    <row r="10" spans="1:16" ht="22.5">
      <c r="A10" s="512"/>
      <c r="B10" s="513" t="s">
        <v>466</v>
      </c>
      <c r="C10" s="514">
        <v>66</v>
      </c>
      <c r="D10" s="515">
        <v>12.77867</v>
      </c>
      <c r="E10" s="515">
        <v>1.1428959999999994E-3</v>
      </c>
      <c r="F10" s="515">
        <v>0.20779700000000004</v>
      </c>
      <c r="G10" s="1382">
        <v>150972.22</v>
      </c>
      <c r="H10" s="418"/>
      <c r="I10" s="366"/>
      <c r="J10" s="366"/>
    </row>
    <row r="11" spans="1:16" ht="16.5" thickBot="1">
      <c r="A11" s="747"/>
      <c r="B11" s="1824" t="s">
        <v>467</v>
      </c>
      <c r="C11" s="1825">
        <v>206</v>
      </c>
      <c r="D11" s="1826">
        <v>-10.980606000000003</v>
      </c>
      <c r="E11" s="1826">
        <v>-5.1486031999999991E-3</v>
      </c>
      <c r="F11" s="1826">
        <v>-0.11827021000000011</v>
      </c>
      <c r="G11" s="1382">
        <v>702987.15</v>
      </c>
      <c r="I11" s="17"/>
    </row>
    <row r="12" spans="1:16" ht="16.5" thickBot="1">
      <c r="A12" s="337" t="s">
        <v>468</v>
      </c>
      <c r="B12" s="385"/>
      <c r="C12" s="386">
        <f>SUM(C13:C15)</f>
        <v>1961</v>
      </c>
      <c r="D12" s="387">
        <f>SUM(D13:D15)</f>
        <v>313.55140599999999</v>
      </c>
      <c r="E12" s="387">
        <f>SUM(E13:E15)</f>
        <v>2.4051673600000004E-2</v>
      </c>
      <c r="F12" s="387">
        <f>SUM(F13:F15)</f>
        <v>6.8478669289999994</v>
      </c>
      <c r="G12" s="1381">
        <f>SUM(G13:G15)</f>
        <v>3030562.4299999997</v>
      </c>
      <c r="I12" s="17"/>
      <c r="J12" s="18"/>
    </row>
    <row r="13" spans="1:16" ht="15.75">
      <c r="A13" s="85"/>
      <c r="B13" s="86" t="s">
        <v>469</v>
      </c>
      <c r="C13" s="161">
        <v>1174</v>
      </c>
      <c r="D13" s="163">
        <v>206.17118599999998</v>
      </c>
      <c r="E13" s="163">
        <v>1.7413929200000004E-2</v>
      </c>
      <c r="F13" s="163">
        <v>4.5983878389999999</v>
      </c>
      <c r="G13" s="1382">
        <v>2139760.62</v>
      </c>
      <c r="I13" s="17"/>
      <c r="J13" s="18"/>
    </row>
    <row r="14" spans="1:16" ht="15.75">
      <c r="A14" s="512"/>
      <c r="B14" s="513" t="s">
        <v>466</v>
      </c>
      <c r="C14" s="514">
        <v>780</v>
      </c>
      <c r="D14" s="515">
        <v>107.42124</v>
      </c>
      <c r="E14" s="515">
        <v>6.7839247999999996E-3</v>
      </c>
      <c r="F14" s="515">
        <v>2.3513694049999998</v>
      </c>
      <c r="G14" s="1382">
        <v>873814.54999999993</v>
      </c>
      <c r="I14" s="17"/>
      <c r="J14" s="18"/>
    </row>
    <row r="15" spans="1:16" ht="15.75">
      <c r="A15" s="512"/>
      <c r="B15" s="513" t="s">
        <v>470</v>
      </c>
      <c r="C15" s="514">
        <v>7</v>
      </c>
      <c r="D15" s="515">
        <v>-4.101999999999998E-2</v>
      </c>
      <c r="E15" s="515">
        <v>-1.4618040000000001E-4</v>
      </c>
      <c r="F15" s="515">
        <v>-0.101890315</v>
      </c>
      <c r="G15" s="1382">
        <v>16987.259999999998</v>
      </c>
      <c r="I15" s="17"/>
      <c r="J15" s="18"/>
    </row>
    <row r="16" spans="1:16" ht="16.5" thickBot="1">
      <c r="A16" s="746" t="s">
        <v>471</v>
      </c>
      <c r="B16" s="1822"/>
      <c r="C16" s="1827"/>
      <c r="D16" s="1828"/>
      <c r="E16" s="1829"/>
      <c r="F16" s="1828"/>
      <c r="G16" s="1383"/>
      <c r="J16" s="18"/>
    </row>
    <row r="17" spans="1:10" ht="16.5" thickBot="1">
      <c r="A17" s="337" t="s">
        <v>464</v>
      </c>
      <c r="B17" s="385"/>
      <c r="C17" s="386">
        <f>SUM(C18:C20)</f>
        <v>156</v>
      </c>
      <c r="D17" s="387">
        <f>SUM(D18:D20)</f>
        <v>45.623699999999992</v>
      </c>
      <c r="E17" s="387">
        <f>SUM(E18:E20)</f>
        <v>5.6374183999999983E-3</v>
      </c>
      <c r="F17" s="387">
        <f>SUM(F18:F20)</f>
        <v>0</v>
      </c>
      <c r="G17" s="1381">
        <f>SUM(G18:G20)</f>
        <v>222697.48999999996</v>
      </c>
      <c r="I17" s="17"/>
      <c r="J17" s="18"/>
    </row>
    <row r="18" spans="1:10" ht="15.75">
      <c r="A18" s="85"/>
      <c r="B18" s="86" t="s">
        <v>465</v>
      </c>
      <c r="C18" s="162">
        <v>131</v>
      </c>
      <c r="D18" s="163">
        <v>40.782979999999995</v>
      </c>
      <c r="E18" s="163">
        <v>5.1762099999999979E-3</v>
      </c>
      <c r="F18" s="163">
        <v>0</v>
      </c>
      <c r="G18" s="1382">
        <v>196952.03999999995</v>
      </c>
      <c r="I18" s="17"/>
      <c r="J18" s="18"/>
    </row>
    <row r="19" spans="1:10" ht="15.75">
      <c r="A19" s="512"/>
      <c r="B19" s="513" t="s">
        <v>466</v>
      </c>
      <c r="C19" s="516">
        <v>15</v>
      </c>
      <c r="D19" s="515">
        <v>3.5998799999999997</v>
      </c>
      <c r="E19" s="515">
        <v>3.9111760000000006E-4</v>
      </c>
      <c r="F19" s="515">
        <v>0</v>
      </c>
      <c r="G19" s="1382">
        <v>15479.409999999996</v>
      </c>
      <c r="I19" s="17"/>
      <c r="J19" s="18"/>
    </row>
    <row r="20" spans="1:10" ht="16.5" thickBot="1">
      <c r="A20" s="747"/>
      <c r="B20" s="1824" t="s">
        <v>467</v>
      </c>
      <c r="C20" s="1830">
        <v>10</v>
      </c>
      <c r="D20" s="1826">
        <v>1.2408399999999999</v>
      </c>
      <c r="E20" s="1826">
        <v>7.0090800000000003E-5</v>
      </c>
      <c r="F20" s="515">
        <v>0</v>
      </c>
      <c r="G20" s="1382">
        <v>10266.040000000001</v>
      </c>
      <c r="H20" s="5"/>
      <c r="I20" s="17"/>
      <c r="J20" s="18"/>
    </row>
    <row r="21" spans="1:10" ht="16.5" thickBot="1">
      <c r="A21" s="337" t="s">
        <v>468</v>
      </c>
      <c r="B21" s="385"/>
      <c r="C21" s="386">
        <f>SUM(C22:C24)</f>
        <v>104</v>
      </c>
      <c r="D21" s="387">
        <f>SUM(D22:D24)</f>
        <v>29.455519999999996</v>
      </c>
      <c r="E21" s="387">
        <f>SUM(E22:E24)</f>
        <v>3.3144084000000002E-3</v>
      </c>
      <c r="F21" s="387">
        <f>SUM(F22:F24)</f>
        <v>0</v>
      </c>
      <c r="G21" s="1381">
        <f>SUM(G22:G24)</f>
        <v>148472.51</v>
      </c>
      <c r="H21" s="5"/>
      <c r="I21" s="17"/>
      <c r="J21" s="18"/>
    </row>
    <row r="22" spans="1:10" ht="15.75">
      <c r="A22" s="85"/>
      <c r="B22" s="86" t="s">
        <v>469</v>
      </c>
      <c r="C22" s="162">
        <v>63</v>
      </c>
      <c r="D22" s="163">
        <v>21.217639999999999</v>
      </c>
      <c r="E22" s="163">
        <v>2.4455828000000007E-3</v>
      </c>
      <c r="F22" s="163">
        <v>0</v>
      </c>
      <c r="G22" s="1382">
        <v>100663.57000000002</v>
      </c>
      <c r="I22" s="17"/>
      <c r="J22" s="18"/>
    </row>
    <row r="23" spans="1:10" ht="15.75">
      <c r="A23" s="512"/>
      <c r="B23" s="513" t="s">
        <v>466</v>
      </c>
      <c r="C23" s="516">
        <v>40</v>
      </c>
      <c r="D23" s="515">
        <v>7.7738799999999992</v>
      </c>
      <c r="E23" s="515">
        <v>8.1314559999999981E-4</v>
      </c>
      <c r="F23" s="515">
        <v>0</v>
      </c>
      <c r="G23" s="1382">
        <v>45187.94</v>
      </c>
      <c r="I23" s="17"/>
      <c r="J23" s="18"/>
    </row>
    <row r="24" spans="1:10" ht="15.75">
      <c r="A24" s="512"/>
      <c r="B24" s="513" t="s">
        <v>470</v>
      </c>
      <c r="C24" s="516">
        <v>1</v>
      </c>
      <c r="D24" s="515">
        <v>0.46400000000000002</v>
      </c>
      <c r="E24" s="515">
        <v>5.5680000000000002E-5</v>
      </c>
      <c r="F24" s="515">
        <v>0</v>
      </c>
      <c r="G24" s="1382">
        <v>2621</v>
      </c>
      <c r="I24" s="17"/>
      <c r="J24" s="18"/>
    </row>
    <row r="25" spans="1:10" ht="16.5" thickBot="1">
      <c r="A25" s="746" t="s">
        <v>472</v>
      </c>
      <c r="B25" s="1822"/>
      <c r="C25" s="1827"/>
      <c r="D25" s="1828"/>
      <c r="E25" s="1828"/>
      <c r="F25" s="1828"/>
      <c r="G25" s="1831"/>
      <c r="H25" s="5"/>
      <c r="I25" s="17"/>
      <c r="J25" s="18"/>
    </row>
    <row r="26" spans="1:10" ht="16.5" thickBot="1">
      <c r="A26" s="337" t="s">
        <v>464</v>
      </c>
      <c r="B26" s="385"/>
      <c r="C26" s="386">
        <v>0</v>
      </c>
      <c r="D26" s="387">
        <v>0</v>
      </c>
      <c r="E26" s="387">
        <v>0</v>
      </c>
      <c r="F26" s="387">
        <v>0</v>
      </c>
      <c r="G26" s="1381">
        <v>0</v>
      </c>
      <c r="J26" s="18"/>
    </row>
    <row r="27" spans="1:10" ht="15.75">
      <c r="A27" s="85"/>
      <c r="B27" s="86" t="s">
        <v>465</v>
      </c>
      <c r="C27" s="161">
        <v>0</v>
      </c>
      <c r="D27" s="163">
        <v>0</v>
      </c>
      <c r="E27" s="164">
        <v>0</v>
      </c>
      <c r="F27" s="164">
        <v>0</v>
      </c>
      <c r="G27" s="1384">
        <v>0</v>
      </c>
      <c r="J27" s="18"/>
    </row>
    <row r="28" spans="1:10" ht="15.75">
      <c r="A28" s="512"/>
      <c r="B28" s="513" t="s">
        <v>466</v>
      </c>
      <c r="C28" s="514">
        <v>0</v>
      </c>
      <c r="D28" s="515">
        <v>0</v>
      </c>
      <c r="E28" s="517">
        <v>0</v>
      </c>
      <c r="F28" s="517">
        <v>0</v>
      </c>
      <c r="G28" s="1385">
        <v>0</v>
      </c>
      <c r="J28" s="18"/>
    </row>
    <row r="29" spans="1:10" ht="16.5" thickBot="1">
      <c r="A29" s="747"/>
      <c r="B29" s="1824" t="s">
        <v>467</v>
      </c>
      <c r="C29" s="1825">
        <v>0</v>
      </c>
      <c r="D29" s="1826">
        <v>0</v>
      </c>
      <c r="E29" s="1832">
        <v>0</v>
      </c>
      <c r="F29" s="1832">
        <v>0</v>
      </c>
      <c r="G29" s="1833">
        <v>0</v>
      </c>
      <c r="H29" s="5"/>
    </row>
    <row r="30" spans="1:10" ht="16.5" thickBot="1">
      <c r="A30" s="337" t="s">
        <v>468</v>
      </c>
      <c r="B30" s="385"/>
      <c r="C30" s="386">
        <v>0</v>
      </c>
      <c r="D30" s="387"/>
      <c r="E30" s="387"/>
      <c r="F30" s="387"/>
      <c r="G30" s="1381"/>
      <c r="H30" s="5"/>
    </row>
    <row r="31" spans="1:10" ht="15.75">
      <c r="A31" s="85"/>
      <c r="B31" s="86" t="s">
        <v>469</v>
      </c>
      <c r="C31" s="161">
        <v>0</v>
      </c>
      <c r="D31" s="163">
        <v>0</v>
      </c>
      <c r="E31" s="164">
        <v>0</v>
      </c>
      <c r="F31" s="164">
        <v>0</v>
      </c>
      <c r="G31" s="1384">
        <v>0</v>
      </c>
      <c r="H31" s="5"/>
    </row>
    <row r="32" spans="1:10" ht="15.75">
      <c r="A32" s="512"/>
      <c r="B32" s="513" t="s">
        <v>466</v>
      </c>
      <c r="C32" s="514">
        <v>0</v>
      </c>
      <c r="D32" s="515">
        <v>0</v>
      </c>
      <c r="E32" s="517">
        <v>0</v>
      </c>
      <c r="F32" s="517">
        <v>0</v>
      </c>
      <c r="G32" s="1385">
        <v>0</v>
      </c>
      <c r="H32" s="5"/>
    </row>
    <row r="33" spans="1:9" ht="15.75">
      <c r="A33" s="512"/>
      <c r="B33" s="513" t="s">
        <v>470</v>
      </c>
      <c r="C33" s="1825">
        <v>0</v>
      </c>
      <c r="D33" s="1826">
        <v>0</v>
      </c>
      <c r="E33" s="1832">
        <v>0</v>
      </c>
      <c r="F33" s="1832">
        <v>0</v>
      </c>
      <c r="G33" s="1833">
        <v>0</v>
      </c>
      <c r="H33" s="5"/>
    </row>
    <row r="34" spans="1:9" ht="15.75">
      <c r="A34" s="747"/>
      <c r="B34" s="1824"/>
      <c r="C34" s="1825"/>
      <c r="D34" s="1826"/>
      <c r="E34" s="1826"/>
      <c r="F34" s="1834"/>
      <c r="G34" s="1835"/>
      <c r="H34" s="5"/>
    </row>
    <row r="35" spans="1:9" ht="16.5" thickBot="1">
      <c r="A35" s="1588" t="s">
        <v>473</v>
      </c>
      <c r="B35" s="1589"/>
      <c r="C35" s="1590"/>
      <c r="D35" s="1591"/>
      <c r="E35" s="1591"/>
      <c r="F35" s="1591"/>
      <c r="G35" s="1592"/>
      <c r="H35" s="5"/>
    </row>
    <row r="36" spans="1:9" ht="16.5" thickBot="1">
      <c r="A36" s="1595"/>
      <c r="B36" s="385"/>
      <c r="C36" s="1596"/>
      <c r="D36" s="1597"/>
      <c r="E36" s="1597"/>
      <c r="F36" s="1598"/>
      <c r="G36" s="1599"/>
      <c r="H36" s="5"/>
    </row>
    <row r="37" spans="1:9" ht="16.5">
      <c r="A37" s="518" t="s">
        <v>474</v>
      </c>
      <c r="B37" s="1587"/>
      <c r="C37" s="1593">
        <v>0</v>
      </c>
      <c r="D37" s="1593">
        <v>0</v>
      </c>
      <c r="E37" s="1593">
        <v>0</v>
      </c>
      <c r="F37" s="1593">
        <v>0</v>
      </c>
      <c r="G37" s="1594">
        <v>0</v>
      </c>
      <c r="H37" s="5"/>
    </row>
    <row r="38" spans="1:9" ht="15.75">
      <c r="A38" s="518" t="s">
        <v>51</v>
      </c>
      <c r="B38" s="1824"/>
      <c r="C38" s="1825">
        <v>17</v>
      </c>
      <c r="D38" s="1836">
        <f>'ESA Table 2A MF CAM'!E38/1000</f>
        <v>203.99309000000002</v>
      </c>
      <c r="E38" s="1836">
        <f>'ESA Table 2A MF CAM'!F38/1000</f>
        <v>3.7241402800000011E-2</v>
      </c>
      <c r="F38" s="1836">
        <f>'ESA Table 2A MF CAM'!G38/1000</f>
        <v>21.070776199999997</v>
      </c>
      <c r="G38" s="1837">
        <f>'ESA Table 2A MF CAM'!H38</f>
        <v>1733737.57</v>
      </c>
      <c r="H38" s="5"/>
    </row>
    <row r="39" spans="1:9" ht="16.5" thickBot="1">
      <c r="A39" s="518" t="s">
        <v>475</v>
      </c>
      <c r="B39" s="1838"/>
      <c r="C39" s="1825">
        <v>0</v>
      </c>
      <c r="D39" s="1825">
        <v>0</v>
      </c>
      <c r="E39" s="1825">
        <v>0</v>
      </c>
      <c r="F39" s="1825">
        <v>0</v>
      </c>
      <c r="G39" s="1837">
        <v>0</v>
      </c>
      <c r="H39" s="5"/>
      <c r="I39" s="2"/>
    </row>
    <row r="40" spans="1:9" ht="16.5" thickBot="1">
      <c r="A40" s="337" t="s">
        <v>476</v>
      </c>
      <c r="B40" s="388"/>
      <c r="C40" s="389">
        <f>C38+C21+C17+C12+C8</f>
        <v>4550</v>
      </c>
      <c r="D40" s="390">
        <f>D38+D21+D17+D12+D8</f>
        <v>944.01439800000003</v>
      </c>
      <c r="E40" s="390">
        <f>E21+E17+E12+E8+E38</f>
        <v>0.10950664720000003</v>
      </c>
      <c r="F40" s="390">
        <f>F38+F21+F17+F12+F8</f>
        <v>26.859884869999998</v>
      </c>
      <c r="G40" s="1386">
        <f>G38+G21+G17+G12+G8</f>
        <v>10838539.16</v>
      </c>
      <c r="H40" s="5"/>
    </row>
    <row r="41" spans="1:9" ht="15.75">
      <c r="A41" s="35"/>
      <c r="B41" s="256"/>
      <c r="C41" s="257"/>
      <c r="D41" s="257"/>
      <c r="E41" s="258"/>
      <c r="F41" s="257"/>
      <c r="G41" s="259"/>
      <c r="H41" s="5"/>
    </row>
    <row r="42" spans="1:9" ht="15.75">
      <c r="A42" s="35"/>
      <c r="B42" s="256"/>
      <c r="C42" s="773"/>
      <c r="D42" s="773"/>
      <c r="E42" s="774"/>
      <c r="F42" s="773"/>
      <c r="G42" s="775"/>
      <c r="H42" s="5"/>
    </row>
    <row r="43" spans="1:9" ht="23.25" customHeight="1">
      <c r="A43" s="2402" t="s">
        <v>477</v>
      </c>
      <c r="B43" s="2402"/>
      <c r="C43" s="2402"/>
      <c r="D43" s="2402"/>
      <c r="E43" s="2402"/>
      <c r="F43" s="2402"/>
      <c r="G43" s="2402"/>
      <c r="H43" s="5"/>
    </row>
    <row r="44" spans="1:9" ht="21" customHeight="1">
      <c r="A44" s="2402" t="s">
        <v>478</v>
      </c>
      <c r="B44" s="2402"/>
      <c r="C44" s="2402"/>
      <c r="D44" s="2402"/>
      <c r="E44" s="2402"/>
      <c r="F44" s="2402"/>
      <c r="G44" s="2402"/>
      <c r="H44" s="5"/>
    </row>
    <row r="45" spans="1:9" ht="18">
      <c r="A45" s="2224" t="s">
        <v>479</v>
      </c>
      <c r="B45" s="2225"/>
      <c r="C45" s="1510"/>
      <c r="D45" s="1510"/>
      <c r="E45" s="1511"/>
      <c r="F45" s="1510"/>
      <c r="G45" s="1512"/>
      <c r="H45" s="5"/>
    </row>
    <row r="46" spans="1:9" ht="15">
      <c r="A46" s="36"/>
      <c r="B46" s="36"/>
      <c r="C46" s="36"/>
      <c r="D46" s="36"/>
      <c r="E46" s="36"/>
      <c r="F46" s="36"/>
      <c r="G46" s="36"/>
      <c r="H46" s="5"/>
    </row>
    <row r="47" spans="1:9" ht="15">
      <c r="A47" s="35"/>
      <c r="B47" s="776"/>
      <c r="C47" s="776"/>
      <c r="D47" s="777"/>
      <c r="E47" s="778"/>
      <c r="F47" s="36"/>
      <c r="G47" s="36"/>
      <c r="H47" s="5"/>
    </row>
    <row r="48" spans="1:9" ht="15">
      <c r="A48" s="36"/>
      <c r="B48" s="36"/>
      <c r="C48" s="36"/>
      <c r="D48" s="36"/>
      <c r="E48" s="36"/>
      <c r="F48" s="36"/>
      <c r="G48" s="36"/>
      <c r="H48" s="5"/>
    </row>
    <row r="49" spans="1:8" ht="15">
      <c r="A49" s="2394" t="s">
        <v>480</v>
      </c>
      <c r="B49" s="2395" t="s">
        <v>481</v>
      </c>
      <c r="C49" s="2395" t="s">
        <v>482</v>
      </c>
      <c r="D49" s="2395" t="s">
        <v>483</v>
      </c>
      <c r="E49" s="36"/>
      <c r="F49" s="36"/>
      <c r="G49" s="36"/>
      <c r="H49" s="5"/>
    </row>
    <row r="50" spans="1:8" ht="15">
      <c r="A50" s="2394"/>
      <c r="B50" s="2395"/>
      <c r="C50" s="2396"/>
      <c r="D50" s="2396"/>
      <c r="E50" s="36"/>
      <c r="F50" s="36"/>
      <c r="G50" s="36"/>
      <c r="H50" s="5"/>
    </row>
    <row r="51" spans="1:8" ht="53.25" customHeight="1">
      <c r="A51" s="2394"/>
      <c r="B51" s="2395"/>
      <c r="C51" s="2396"/>
      <c r="D51" s="2396"/>
      <c r="E51" s="36"/>
      <c r="F51" s="36"/>
      <c r="G51" s="36"/>
      <c r="H51" s="5"/>
    </row>
    <row r="52" spans="1:8" ht="24" customHeight="1">
      <c r="A52" s="519">
        <v>2023</v>
      </c>
      <c r="B52" s="520" t="s">
        <v>484</v>
      </c>
      <c r="C52" s="521">
        <v>17868</v>
      </c>
      <c r="D52" s="516">
        <v>8</v>
      </c>
      <c r="E52" s="36"/>
      <c r="F52" s="36"/>
      <c r="G52" s="36"/>
      <c r="H52" s="5"/>
    </row>
    <row r="53" spans="1:8" ht="15">
      <c r="A53" s="36"/>
      <c r="B53" s="36"/>
      <c r="C53" s="36"/>
      <c r="D53" s="36"/>
      <c r="E53" s="36"/>
      <c r="F53" s="36"/>
      <c r="G53" s="36"/>
      <c r="H53" s="5"/>
    </row>
    <row r="54" spans="1:8" ht="15">
      <c r="A54" s="36"/>
      <c r="B54" s="36"/>
      <c r="C54" s="36"/>
      <c r="D54" s="36"/>
      <c r="E54" s="36"/>
      <c r="F54" s="36"/>
      <c r="G54" s="36"/>
      <c r="H54" s="5"/>
    </row>
  </sheetData>
  <customSheetViews>
    <customSheetView guid="{F8F6599B-2A1F-4529-A350-AEBC686D896D}" scale="90" showPageBreaks="1" fitToPage="1" printArea="1">
      <selection sqref="A1:G1"/>
      <pageMargins left="0" right="0" top="0" bottom="0" header="0" footer="0"/>
      <printOptions horizontalCentered="1" verticalCentered="1" headings="1" gridLines="1"/>
      <pageSetup scale="56" orientation="portrait" r:id="rId1"/>
    </customSheetView>
  </customSheetViews>
  <mergeCells count="11">
    <mergeCell ref="A1:G1"/>
    <mergeCell ref="A2:G2"/>
    <mergeCell ref="A3:G3"/>
    <mergeCell ref="A49:A51"/>
    <mergeCell ref="B49:B51"/>
    <mergeCell ref="C49:C51"/>
    <mergeCell ref="D49:D51"/>
    <mergeCell ref="A4:E4"/>
    <mergeCell ref="C5:F5"/>
    <mergeCell ref="A43:G43"/>
    <mergeCell ref="A44:G44"/>
  </mergeCells>
  <printOptions horizontalCentered="1" verticalCentered="1"/>
  <pageMargins left="0.25" right="0.25" top="0.5" bottom="0.5" header="0.3" footer="0.3"/>
  <pageSetup scale="70" orientation="portrait" r:id="rId2"/>
  <headerFooter scaleWithDoc="0"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A1:P15"/>
  <sheetViews>
    <sheetView zoomScale="110" zoomScaleNormal="110" workbookViewId="0">
      <pane xSplit="1" ySplit="6" topLeftCell="B7" activePane="bottomRight" state="frozen"/>
      <selection activeCell="A24" sqref="A24:D24"/>
      <selection pane="topRight" activeCell="A24" sqref="A24:D24"/>
      <selection pane="bottomLeft" activeCell="A24" sqref="A24:D24"/>
      <selection pane="bottomRight" activeCell="A24" sqref="A24:D24"/>
    </sheetView>
  </sheetViews>
  <sheetFormatPr defaultColWidth="40.5703125" defaultRowHeight="14.25"/>
  <cols>
    <col min="1" max="1" width="85" style="5" bestFit="1" customWidth="1"/>
    <col min="2" max="2" width="17.42578125" style="5" customWidth="1"/>
    <col min="3" max="3" width="13.42578125" style="5" customWidth="1"/>
    <col min="4" max="4" width="6.28515625" style="5" bestFit="1" customWidth="1"/>
    <col min="5" max="5" width="18.42578125" style="5" customWidth="1"/>
    <col min="6" max="6" width="13.5703125" style="5" customWidth="1"/>
    <col min="7" max="7" width="18.42578125" style="5" customWidth="1"/>
    <col min="8" max="8" width="13.5703125" style="5" bestFit="1" customWidth="1"/>
    <col min="9" max="16384" width="40.5703125" style="5"/>
  </cols>
  <sheetData>
    <row r="1" spans="1:16" customFormat="1" ht="15.75" customHeight="1">
      <c r="A1" s="2356" t="s">
        <v>485</v>
      </c>
      <c r="B1" s="2356"/>
      <c r="C1" s="2356"/>
      <c r="D1" s="2356"/>
      <c r="E1" s="2356"/>
      <c r="F1" s="2356"/>
      <c r="G1" s="2356"/>
      <c r="H1" s="421"/>
      <c r="I1" s="421"/>
      <c r="J1" s="421"/>
      <c r="K1" s="421"/>
      <c r="L1" s="421"/>
      <c r="M1" s="421"/>
      <c r="N1" s="421"/>
      <c r="O1" s="421"/>
      <c r="P1" s="421"/>
    </row>
    <row r="2" spans="1:16" customFormat="1" ht="15.75">
      <c r="A2" s="2254" t="s">
        <v>0</v>
      </c>
      <c r="B2" s="2254"/>
      <c r="C2" s="2254"/>
      <c r="D2" s="2254"/>
      <c r="E2" s="2254"/>
      <c r="F2" s="2254"/>
      <c r="G2" s="2254"/>
      <c r="H2" s="112"/>
      <c r="I2" s="112"/>
      <c r="J2" s="112"/>
      <c r="K2" s="112"/>
      <c r="L2" s="112"/>
      <c r="M2" s="112"/>
      <c r="N2" s="112"/>
      <c r="O2" s="112"/>
      <c r="P2" s="112"/>
    </row>
    <row r="3" spans="1:16" customFormat="1" ht="15.75">
      <c r="A3" s="2301" t="s">
        <v>41</v>
      </c>
      <c r="B3" s="2301"/>
      <c r="C3" s="2301"/>
      <c r="D3" s="2301"/>
      <c r="E3" s="2301"/>
      <c r="F3" s="2301"/>
      <c r="G3" s="2301"/>
      <c r="H3" s="422"/>
      <c r="I3" s="422"/>
      <c r="J3" s="422"/>
      <c r="K3" s="422"/>
      <c r="L3" s="422"/>
      <c r="M3" s="422"/>
      <c r="N3" s="422"/>
      <c r="O3" s="422"/>
      <c r="P3" s="422"/>
    </row>
    <row r="4" spans="1:16" customFormat="1" ht="16.5" thickBot="1">
      <c r="A4" s="417"/>
      <c r="B4" s="417"/>
      <c r="C4" s="417"/>
      <c r="D4" s="417"/>
      <c r="E4" s="417"/>
      <c r="F4" s="417"/>
      <c r="G4" s="417"/>
      <c r="H4" s="422"/>
      <c r="I4" s="422"/>
      <c r="J4" s="422"/>
      <c r="K4" s="422"/>
      <c r="L4" s="422"/>
      <c r="M4" s="422"/>
      <c r="N4" s="422"/>
      <c r="O4" s="422"/>
      <c r="P4" s="422"/>
    </row>
    <row r="5" spans="1:16" ht="34.5" customHeight="1">
      <c r="A5" s="2406" t="s">
        <v>486</v>
      </c>
      <c r="B5" s="2408" t="s">
        <v>487</v>
      </c>
      <c r="C5" s="2410" t="s">
        <v>488</v>
      </c>
      <c r="D5" s="2411"/>
      <c r="E5" s="2411"/>
      <c r="F5" s="2411"/>
      <c r="G5" s="2404" t="s">
        <v>489</v>
      </c>
    </row>
    <row r="6" spans="1:16" ht="21" customHeight="1" thickBot="1">
      <c r="A6" s="2407"/>
      <c r="B6" s="2409"/>
      <c r="C6" s="235" t="s">
        <v>490</v>
      </c>
      <c r="D6" s="235" t="s">
        <v>491</v>
      </c>
      <c r="E6" s="235" t="s">
        <v>492</v>
      </c>
      <c r="F6" s="235" t="s">
        <v>493</v>
      </c>
      <c r="G6" s="2405"/>
    </row>
    <row r="7" spans="1:16" ht="15.75">
      <c r="A7" s="957" t="s">
        <v>494</v>
      </c>
      <c r="B7" s="156" t="s">
        <v>495</v>
      </c>
      <c r="C7" s="666" t="s">
        <v>149</v>
      </c>
      <c r="D7" s="666"/>
      <c r="E7" s="666" t="s">
        <v>149</v>
      </c>
      <c r="F7" s="156"/>
      <c r="G7" s="1387">
        <v>353768.28</v>
      </c>
    </row>
    <row r="8" spans="1:16" ht="22.5">
      <c r="A8" s="953" t="s">
        <v>496</v>
      </c>
      <c r="B8" s="156" t="s">
        <v>495</v>
      </c>
      <c r="C8" s="666" t="s">
        <v>149</v>
      </c>
      <c r="D8" s="522"/>
      <c r="E8" s="522" t="s">
        <v>149</v>
      </c>
      <c r="F8" s="156"/>
      <c r="G8" s="1382">
        <v>7067852</v>
      </c>
      <c r="H8" s="365"/>
      <c r="I8" s="366"/>
      <c r="J8" s="366"/>
    </row>
    <row r="9" spans="1:16" ht="22.5">
      <c r="A9" s="953" t="s">
        <v>497</v>
      </c>
      <c r="B9" s="156" t="s">
        <v>495</v>
      </c>
      <c r="C9" s="157" t="s">
        <v>149</v>
      </c>
      <c r="D9" s="522"/>
      <c r="E9" s="522"/>
      <c r="F9" s="156"/>
      <c r="G9" s="1382">
        <v>1552702.9599999993</v>
      </c>
      <c r="H9" s="418"/>
      <c r="I9" s="366"/>
      <c r="J9" s="366"/>
    </row>
    <row r="10" spans="1:16" ht="15.75">
      <c r="A10" s="954" t="s">
        <v>498</v>
      </c>
      <c r="B10" s="156" t="s">
        <v>495</v>
      </c>
      <c r="C10" s="158" t="s">
        <v>149</v>
      </c>
      <c r="D10" s="158"/>
      <c r="E10" s="158"/>
      <c r="F10" s="159"/>
      <c r="G10" s="1382">
        <v>1733738</v>
      </c>
    </row>
    <row r="11" spans="1:16" ht="15.75">
      <c r="A11" s="953" t="s">
        <v>499</v>
      </c>
      <c r="B11" s="156" t="s">
        <v>495</v>
      </c>
      <c r="C11" s="158"/>
      <c r="D11" s="158"/>
      <c r="E11" s="158"/>
      <c r="F11" s="159"/>
      <c r="G11" s="1382">
        <v>130477.60000000002</v>
      </c>
    </row>
    <row r="12" spans="1:16" ht="16.5" thickBot="1">
      <c r="A12" s="955" t="s">
        <v>500</v>
      </c>
      <c r="B12" s="956"/>
      <c r="C12" s="956"/>
      <c r="D12" s="956"/>
      <c r="E12" s="956"/>
      <c r="F12" s="956"/>
      <c r="G12" s="1388">
        <f>SUM(G7:G11)</f>
        <v>10838538.84</v>
      </c>
    </row>
    <row r="13" spans="1:16" ht="15.75">
      <c r="A13" s="114"/>
      <c r="B13" s="114"/>
      <c r="C13" s="114"/>
      <c r="D13" s="114"/>
      <c r="E13" s="114"/>
      <c r="F13" s="114"/>
      <c r="G13" s="160"/>
    </row>
    <row r="14" spans="1:16" ht="15.75">
      <c r="A14" s="2403"/>
      <c r="B14" s="2403"/>
      <c r="C14" s="2403"/>
      <c r="D14" s="2403"/>
      <c r="E14" s="2403"/>
      <c r="F14" s="2403"/>
      <c r="G14" s="2403"/>
    </row>
    <row r="15" spans="1:16" ht="18">
      <c r="A15" s="36" t="s">
        <v>501</v>
      </c>
      <c r="B15" s="36"/>
      <c r="C15" s="36"/>
      <c r="D15" s="36"/>
      <c r="E15" s="36"/>
      <c r="F15" s="36"/>
      <c r="G15" s="171"/>
    </row>
  </sheetData>
  <customSheetViews>
    <customSheetView guid="{F8F6599B-2A1F-4529-A350-AEBC686D896D}" scale="110" showPageBreaks="1" fitToPage="1" printArea="1">
      <pane xSplit="1.5029940119760479" topLeftCell="B4" activePane="bottomRight" state="frozen"/>
      <selection pane="bottomRight" activeCell="A15" sqref="A15"/>
      <pageMargins left="0" right="0" top="0" bottom="0" header="0" footer="0"/>
      <printOptions horizontalCentered="1" verticalCentered="1" headings="1" gridLines="1"/>
      <pageSetup scale="91" orientation="landscape" r:id="rId1"/>
    </customSheetView>
  </customSheetViews>
  <mergeCells count="8">
    <mergeCell ref="A1:G1"/>
    <mergeCell ref="A2:G2"/>
    <mergeCell ref="A3:G3"/>
    <mergeCell ref="A14:G14"/>
    <mergeCell ref="G5:G6"/>
    <mergeCell ref="A5:A6"/>
    <mergeCell ref="B5:B6"/>
    <mergeCell ref="C5:F5"/>
  </mergeCells>
  <printOptions horizontalCentered="1" verticalCentered="1"/>
  <pageMargins left="0.25" right="0.25" top="0.5" bottom="0.5" header="0.3" footer="0.3"/>
  <pageSetup scale="59" orientation="portrait" r:id="rId2"/>
  <headerFooter scaleWithDoc="0"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1:W86"/>
  <sheetViews>
    <sheetView zoomScaleNormal="100" workbookViewId="0">
      <selection activeCell="A24" sqref="A24:D24"/>
    </sheetView>
  </sheetViews>
  <sheetFormatPr defaultColWidth="9.42578125" defaultRowHeight="14.25"/>
  <cols>
    <col min="1" max="1" width="41.42578125" style="5" bestFit="1" customWidth="1"/>
    <col min="2" max="2" width="10.5703125" style="5" customWidth="1"/>
    <col min="3" max="3" width="13.5703125" style="18" bestFit="1" customWidth="1"/>
    <col min="4" max="4" width="8.5703125" style="18" bestFit="1" customWidth="1"/>
    <col min="5" max="5" width="10.42578125" style="18" bestFit="1" customWidth="1"/>
    <col min="6" max="6" width="8.42578125" style="18" bestFit="1" customWidth="1"/>
    <col min="7" max="7" width="16.42578125" style="18" bestFit="1" customWidth="1"/>
    <col min="8" max="8" width="8.28515625" style="20" bestFit="1" customWidth="1"/>
    <col min="9" max="9" width="10.42578125" style="18" bestFit="1" customWidth="1"/>
    <col min="10" max="10" width="8.42578125" style="18" customWidth="1"/>
    <col min="11" max="11" width="10.42578125" style="18" bestFit="1" customWidth="1"/>
    <col min="12" max="12" width="8.42578125" style="18" bestFit="1" customWidth="1"/>
    <col min="13" max="13" width="15.42578125" style="18" bestFit="1" customWidth="1"/>
    <col min="14" max="14" width="9.42578125" style="20"/>
    <col min="15" max="15" width="14.5703125" style="18" bestFit="1" customWidth="1"/>
    <col min="16" max="16" width="11.42578125" style="18" bestFit="1" customWidth="1"/>
    <col min="17" max="17" width="14.42578125" style="20" customWidth="1"/>
    <col min="18" max="19" width="11.42578125" style="21" bestFit="1" customWidth="1"/>
    <col min="20" max="20" width="13" style="5" bestFit="1" customWidth="1"/>
    <col min="21" max="21" width="14" style="5" bestFit="1" customWidth="1"/>
    <col min="22" max="22" width="9.42578125" style="5"/>
    <col min="23" max="23" width="42.7109375" style="5" customWidth="1"/>
    <col min="24" max="16384" width="9.42578125" style="5"/>
  </cols>
  <sheetData>
    <row r="1" spans="1:23" customFormat="1" ht="15.75" customHeight="1">
      <c r="A1" s="2356" t="s">
        <v>502</v>
      </c>
      <c r="B1" s="2356"/>
      <c r="C1" s="2356"/>
      <c r="D1" s="2356"/>
      <c r="E1" s="2356"/>
      <c r="F1" s="2356"/>
      <c r="G1" s="2356"/>
      <c r="H1" s="2356"/>
      <c r="I1" s="2356"/>
      <c r="J1" s="2356"/>
      <c r="K1" s="2356"/>
      <c r="L1" s="2356"/>
      <c r="M1" s="2356"/>
      <c r="N1" s="2356"/>
      <c r="O1" s="2356"/>
      <c r="P1" s="2356"/>
      <c r="Q1" s="2356"/>
      <c r="R1" s="2356"/>
      <c r="S1" s="2356"/>
    </row>
    <row r="2" spans="1:23" customFormat="1" ht="15.75">
      <c r="A2" s="2254" t="s">
        <v>0</v>
      </c>
      <c r="B2" s="2254"/>
      <c r="C2" s="2254"/>
      <c r="D2" s="2254"/>
      <c r="E2" s="2254"/>
      <c r="F2" s="2254"/>
      <c r="G2" s="2254"/>
      <c r="H2" s="2254"/>
      <c r="I2" s="2254"/>
      <c r="J2" s="2254"/>
      <c r="K2" s="2254"/>
      <c r="L2" s="2254"/>
      <c r="M2" s="2254"/>
      <c r="N2" s="2254"/>
      <c r="O2" s="2254"/>
      <c r="P2" s="2254"/>
      <c r="Q2" s="2254"/>
      <c r="R2" s="2254"/>
      <c r="S2" s="2254"/>
    </row>
    <row r="3" spans="1:23" customFormat="1" ht="15.75">
      <c r="A3" s="2301" t="s">
        <v>41</v>
      </c>
      <c r="B3" s="2301"/>
      <c r="C3" s="2301"/>
      <c r="D3" s="2301"/>
      <c r="E3" s="2301"/>
      <c r="F3" s="2301"/>
      <c r="G3" s="2301"/>
      <c r="H3" s="2301"/>
      <c r="I3" s="2301"/>
      <c r="J3" s="2301"/>
      <c r="K3" s="2301"/>
      <c r="L3" s="2301"/>
      <c r="M3" s="2301"/>
      <c r="N3" s="2301"/>
      <c r="O3" s="2301"/>
      <c r="P3" s="2301"/>
      <c r="Q3" s="2301"/>
      <c r="R3" s="2301"/>
      <c r="S3" s="2301"/>
    </row>
    <row r="4" spans="1:23" customFormat="1" ht="16.5" thickBot="1">
      <c r="A4" s="417"/>
      <c r="B4" s="417"/>
      <c r="C4" s="417"/>
      <c r="D4" s="417"/>
      <c r="E4" s="417"/>
      <c r="F4" s="417"/>
      <c r="G4" s="417"/>
      <c r="H4" s="417"/>
      <c r="I4" s="417"/>
      <c r="J4" s="417"/>
      <c r="K4" s="417"/>
      <c r="L4" s="417"/>
      <c r="M4" s="417"/>
      <c r="N4" s="417"/>
      <c r="O4" s="417"/>
      <c r="P4" s="417"/>
      <c r="Q4" s="417"/>
      <c r="R4" s="417"/>
      <c r="S4" s="417"/>
    </row>
    <row r="5" spans="1:23" s="15" customFormat="1" ht="111" customHeight="1" thickBot="1">
      <c r="A5" s="338"/>
      <c r="B5" s="2085" t="s">
        <v>503</v>
      </c>
      <c r="C5" s="2412" t="s">
        <v>504</v>
      </c>
      <c r="D5" s="2413"/>
      <c r="E5" s="2413"/>
      <c r="F5" s="2413"/>
      <c r="G5" s="2413"/>
      <c r="H5" s="2414"/>
      <c r="I5" s="2415" t="s">
        <v>505</v>
      </c>
      <c r="J5" s="2416"/>
      <c r="K5" s="2416"/>
      <c r="L5" s="2416"/>
      <c r="M5" s="2416"/>
      <c r="N5" s="2417"/>
      <c r="O5" s="2412" t="s">
        <v>506</v>
      </c>
      <c r="P5" s="2413"/>
      <c r="Q5" s="2413"/>
      <c r="R5" s="2413"/>
      <c r="S5" s="2418"/>
    </row>
    <row r="6" spans="1:23" ht="30" customHeight="1">
      <c r="A6" s="2226"/>
      <c r="B6" s="306"/>
      <c r="C6" s="2421" t="s">
        <v>507</v>
      </c>
      <c r="D6" s="2421"/>
      <c r="E6" s="2421" t="s">
        <v>508</v>
      </c>
      <c r="F6" s="2421"/>
      <c r="G6" s="2421" t="s">
        <v>509</v>
      </c>
      <c r="H6" s="2421"/>
      <c r="I6" s="2421" t="s">
        <v>507</v>
      </c>
      <c r="J6" s="2421"/>
      <c r="K6" s="2421" t="s">
        <v>508</v>
      </c>
      <c r="L6" s="2421"/>
      <c r="M6" s="2421" t="s">
        <v>509</v>
      </c>
      <c r="N6" s="2421"/>
      <c r="O6" s="2421" t="s">
        <v>510</v>
      </c>
      <c r="P6" s="2421" t="s">
        <v>511</v>
      </c>
      <c r="Q6" s="2423" t="s">
        <v>509</v>
      </c>
      <c r="R6" s="2425" t="s">
        <v>512</v>
      </c>
      <c r="S6" s="2419" t="s">
        <v>513</v>
      </c>
    </row>
    <row r="7" spans="1:23" ht="15" customHeight="1">
      <c r="A7" s="2227"/>
      <c r="B7" s="524"/>
      <c r="C7" s="525" t="s">
        <v>138</v>
      </c>
      <c r="D7" s="525" t="s">
        <v>9</v>
      </c>
      <c r="E7" s="525" t="s">
        <v>138</v>
      </c>
      <c r="F7" s="525" t="s">
        <v>9</v>
      </c>
      <c r="G7" s="525" t="s">
        <v>514</v>
      </c>
      <c r="H7" s="526" t="s">
        <v>9</v>
      </c>
      <c r="I7" s="525" t="s">
        <v>138</v>
      </c>
      <c r="J7" s="525" t="s">
        <v>9</v>
      </c>
      <c r="K7" s="525" t="s">
        <v>138</v>
      </c>
      <c r="L7" s="525" t="s">
        <v>9</v>
      </c>
      <c r="M7" s="525" t="s">
        <v>514</v>
      </c>
      <c r="N7" s="526" t="s">
        <v>9</v>
      </c>
      <c r="O7" s="2422"/>
      <c r="P7" s="2422"/>
      <c r="Q7" s="2424"/>
      <c r="R7" s="2426"/>
      <c r="S7" s="2420"/>
    </row>
    <row r="8" spans="1:23" ht="15">
      <c r="A8" s="2228" t="s">
        <v>508</v>
      </c>
      <c r="B8" s="527" t="s">
        <v>150</v>
      </c>
      <c r="C8" s="528">
        <f>SUM(C10:C81)</f>
        <v>52976</v>
      </c>
      <c r="D8" s="529">
        <f>C8/O8</f>
        <v>0.84617006459362243</v>
      </c>
      <c r="E8" s="528">
        <f>E80</f>
        <v>12921</v>
      </c>
      <c r="F8" s="529">
        <f>E8/P8</f>
        <v>1</v>
      </c>
      <c r="G8" s="530">
        <f>SUM(G10:G81)</f>
        <v>7421621.0299999993</v>
      </c>
      <c r="H8" s="529">
        <f>G8/Q8</f>
        <v>0.68474366521548835</v>
      </c>
      <c r="I8" s="528">
        <f>SUM(I10:I81)</f>
        <v>9630.7999999999993</v>
      </c>
      <c r="J8" s="529">
        <f>I8/O8</f>
        <v>0.15382993540637757</v>
      </c>
      <c r="K8" s="528">
        <f>K80</f>
        <v>0</v>
      </c>
      <c r="L8" s="529">
        <f>K8/P8</f>
        <v>0</v>
      </c>
      <c r="M8" s="530">
        <f>SUM(M10:M80)</f>
        <v>3416918.1300000004</v>
      </c>
      <c r="N8" s="529">
        <f>M8/Q8</f>
        <v>0.31525633478451176</v>
      </c>
      <c r="O8" s="528">
        <f>I8+C8</f>
        <v>62606.8</v>
      </c>
      <c r="P8" s="528">
        <f>E8+K8</f>
        <v>12921</v>
      </c>
      <c r="Q8" s="531">
        <f>SUM(Q10:Q80)</f>
        <v>10838539.159999998</v>
      </c>
      <c r="R8" s="532">
        <f>Q8/O8</f>
        <v>173.12079774082045</v>
      </c>
      <c r="S8" s="2229">
        <f>Q8/P8</f>
        <v>838.83129479142463</v>
      </c>
      <c r="T8" s="2"/>
    </row>
    <row r="9" spans="1:23" s="19" customFormat="1" ht="22.5">
      <c r="A9" s="533" t="s">
        <v>79</v>
      </c>
      <c r="B9" s="658"/>
      <c r="C9" s="706"/>
      <c r="D9" s="706"/>
      <c r="E9" s="706"/>
      <c r="F9" s="706"/>
      <c r="G9" s="707"/>
      <c r="H9" s="706"/>
      <c r="I9" s="706"/>
      <c r="J9" s="706"/>
      <c r="K9" s="706"/>
      <c r="L9" s="706"/>
      <c r="M9" s="707"/>
      <c r="N9" s="706"/>
      <c r="O9" s="706"/>
      <c r="P9" s="706"/>
      <c r="Q9" s="706"/>
      <c r="R9" s="706"/>
      <c r="S9" s="2230"/>
      <c r="U9" s="365"/>
      <c r="V9" s="366"/>
      <c r="W9" s="366"/>
    </row>
    <row r="10" spans="1:23" ht="13.35" customHeight="1">
      <c r="A10" s="534" t="s">
        <v>148</v>
      </c>
      <c r="B10" s="87" t="s">
        <v>150</v>
      </c>
      <c r="C10" s="535">
        <v>150</v>
      </c>
      <c r="D10" s="536">
        <f>IF(O10=0,0,C10/O10)</f>
        <v>1</v>
      </c>
      <c r="E10" s="535">
        <v>150</v>
      </c>
      <c r="F10" s="536">
        <f>IF(P10=0,0,E10/P10)</f>
        <v>1</v>
      </c>
      <c r="G10" s="537">
        <v>153815</v>
      </c>
      <c r="H10" s="536">
        <f>IF(Q10=0,0,G10/Q10)</f>
        <v>1</v>
      </c>
      <c r="I10" s="535">
        <v>0</v>
      </c>
      <c r="J10" s="536">
        <f>IF(O10=0,0,I10/O10)</f>
        <v>0</v>
      </c>
      <c r="K10" s="535">
        <v>0</v>
      </c>
      <c r="L10" s="536">
        <f>IF(P10=0,0,K10/P10)</f>
        <v>0</v>
      </c>
      <c r="M10" s="535">
        <v>0</v>
      </c>
      <c r="N10" s="536">
        <f>IF(Q10=0,0,M10/Q10)</f>
        <v>0</v>
      </c>
      <c r="O10" s="535">
        <f>C10+I10</f>
        <v>150</v>
      </c>
      <c r="P10" s="535">
        <f>E10+K10</f>
        <v>150</v>
      </c>
      <c r="Q10" s="537">
        <f>G10+M10</f>
        <v>153815</v>
      </c>
      <c r="R10" s="537">
        <f>IF(O10=0,0,Q10/O10)</f>
        <v>1025.4333333333334</v>
      </c>
      <c r="S10" s="2231">
        <f>IF(O10=0,0,Q10/P10)</f>
        <v>1025.4333333333334</v>
      </c>
      <c r="U10" s="418"/>
      <c r="V10" s="366"/>
      <c r="W10" s="366"/>
    </row>
    <row r="11" spans="1:23" ht="13.35" customHeight="1">
      <c r="A11" s="534" t="s">
        <v>151</v>
      </c>
      <c r="B11" s="538" t="s">
        <v>150</v>
      </c>
      <c r="C11" s="535">
        <v>528</v>
      </c>
      <c r="D11" s="536">
        <f t="shared" ref="D11:D76" si="0">IF(O11=0,0,C11/O11)</f>
        <v>1</v>
      </c>
      <c r="E11" s="535">
        <v>511</v>
      </c>
      <c r="F11" s="536">
        <f t="shared" ref="F11:F76" si="1">IF(P11=0,0,E11/P11)</f>
        <v>1</v>
      </c>
      <c r="G11" s="537">
        <v>635032.81999999995</v>
      </c>
      <c r="H11" s="536">
        <f t="shared" ref="H11:H76" si="2">IF(Q11=0,0,G11/Q11)</f>
        <v>1</v>
      </c>
      <c r="I11" s="535">
        <v>0</v>
      </c>
      <c r="J11" s="536">
        <f t="shared" ref="J11:J76" si="3">IF(O11=0,0,I11/O11)</f>
        <v>0</v>
      </c>
      <c r="K11" s="535">
        <v>0</v>
      </c>
      <c r="L11" s="536">
        <f t="shared" ref="L11:L76" si="4">IF(P11=0,0,K11/P11)</f>
        <v>0</v>
      </c>
      <c r="M11" s="535">
        <v>0</v>
      </c>
      <c r="N11" s="536">
        <f t="shared" ref="N11:N76" si="5">IF(Q11=0,0,M11/Q11)</f>
        <v>0</v>
      </c>
      <c r="O11" s="535">
        <f t="shared" ref="O11:O15" si="6">C11+I11</f>
        <v>528</v>
      </c>
      <c r="P11" s="535">
        <f t="shared" ref="P11:P15" si="7">E11+K11</f>
        <v>511</v>
      </c>
      <c r="Q11" s="537">
        <f t="shared" ref="Q11:Q15" si="8">G11+M11</f>
        <v>635032.81999999995</v>
      </c>
      <c r="R11" s="537">
        <f t="shared" ref="R11:R15" si="9">IF(O11=0,0,Q11/O11)</f>
        <v>1202.7136742424241</v>
      </c>
      <c r="S11" s="2231">
        <f t="shared" ref="S11:S76" si="10">IF(O11=0,0,Q11/P11)</f>
        <v>1242.725675146771</v>
      </c>
    </row>
    <row r="12" spans="1:23" ht="13.35" customHeight="1">
      <c r="A12" s="534" t="s">
        <v>152</v>
      </c>
      <c r="B12" s="538" t="s">
        <v>150</v>
      </c>
      <c r="C12" s="535">
        <v>0</v>
      </c>
      <c r="D12" s="536">
        <f t="shared" si="0"/>
        <v>0</v>
      </c>
      <c r="E12" s="535">
        <v>0</v>
      </c>
      <c r="F12" s="536">
        <f t="shared" si="1"/>
        <v>0</v>
      </c>
      <c r="G12" s="537">
        <v>0</v>
      </c>
      <c r="H12" s="536">
        <f t="shared" si="2"/>
        <v>0</v>
      </c>
      <c r="I12" s="535">
        <v>0</v>
      </c>
      <c r="J12" s="536">
        <f t="shared" si="3"/>
        <v>0</v>
      </c>
      <c r="K12" s="535">
        <v>0</v>
      </c>
      <c r="L12" s="536">
        <f t="shared" si="4"/>
        <v>0</v>
      </c>
      <c r="M12" s="535">
        <v>0</v>
      </c>
      <c r="N12" s="536">
        <f t="shared" si="5"/>
        <v>0</v>
      </c>
      <c r="O12" s="535">
        <f t="shared" ref="O12:O14" si="11">C12+I12</f>
        <v>0</v>
      </c>
      <c r="P12" s="535">
        <f t="shared" ref="P12:P14" si="12">E12+K12</f>
        <v>0</v>
      </c>
      <c r="Q12" s="537">
        <f t="shared" ref="Q12:Q14" si="13">G12+M12</f>
        <v>0</v>
      </c>
      <c r="R12" s="537">
        <f t="shared" ref="R12:R14" si="14">IF(O12=0,0,Q12/O12)</f>
        <v>0</v>
      </c>
      <c r="S12" s="2231">
        <f t="shared" ref="S12:S14" si="15">IF(O12=0,0,Q12/P12)</f>
        <v>0</v>
      </c>
      <c r="U12" s="10"/>
    </row>
    <row r="13" spans="1:23" ht="13.35" customHeight="1">
      <c r="A13" s="534" t="s">
        <v>153</v>
      </c>
      <c r="B13" s="538" t="s">
        <v>150</v>
      </c>
      <c r="C13" s="535">
        <v>96</v>
      </c>
      <c r="D13" s="536">
        <f t="shared" si="0"/>
        <v>1</v>
      </c>
      <c r="E13" s="535">
        <v>95</v>
      </c>
      <c r="F13" s="536">
        <f t="shared" si="1"/>
        <v>1</v>
      </c>
      <c r="G13" s="537">
        <v>120596.7</v>
      </c>
      <c r="H13" s="536">
        <f t="shared" si="2"/>
        <v>1</v>
      </c>
      <c r="I13" s="535">
        <v>0</v>
      </c>
      <c r="J13" s="536">
        <f t="shared" si="3"/>
        <v>0</v>
      </c>
      <c r="K13" s="535">
        <v>0</v>
      </c>
      <c r="L13" s="536">
        <f t="shared" si="4"/>
        <v>0</v>
      </c>
      <c r="M13" s="535">
        <v>0</v>
      </c>
      <c r="N13" s="536">
        <f t="shared" si="5"/>
        <v>0</v>
      </c>
      <c r="O13" s="535">
        <f t="shared" si="11"/>
        <v>96</v>
      </c>
      <c r="P13" s="535">
        <f t="shared" si="12"/>
        <v>95</v>
      </c>
      <c r="Q13" s="537">
        <f t="shared" si="13"/>
        <v>120596.7</v>
      </c>
      <c r="R13" s="537">
        <f t="shared" si="14"/>
        <v>1256.215625</v>
      </c>
      <c r="S13" s="2231">
        <f t="shared" si="15"/>
        <v>1269.4389473684209</v>
      </c>
      <c r="U13" s="10"/>
    </row>
    <row r="14" spans="1:23" ht="13.35" customHeight="1">
      <c r="A14" s="534" t="s">
        <v>154</v>
      </c>
      <c r="B14" s="538" t="s">
        <v>150</v>
      </c>
      <c r="C14" s="535">
        <v>0</v>
      </c>
      <c r="D14" s="536">
        <f t="shared" si="0"/>
        <v>0</v>
      </c>
      <c r="E14" s="535">
        <v>0</v>
      </c>
      <c r="F14" s="536">
        <f t="shared" si="1"/>
        <v>0</v>
      </c>
      <c r="G14" s="537">
        <v>0</v>
      </c>
      <c r="H14" s="536">
        <f t="shared" si="2"/>
        <v>0</v>
      </c>
      <c r="I14" s="535">
        <v>0</v>
      </c>
      <c r="J14" s="536">
        <f t="shared" si="3"/>
        <v>0</v>
      </c>
      <c r="K14" s="535">
        <v>0</v>
      </c>
      <c r="L14" s="536">
        <f t="shared" si="4"/>
        <v>0</v>
      </c>
      <c r="M14" s="535">
        <v>0</v>
      </c>
      <c r="N14" s="536">
        <f t="shared" si="5"/>
        <v>0</v>
      </c>
      <c r="O14" s="535">
        <f t="shared" si="11"/>
        <v>0</v>
      </c>
      <c r="P14" s="535">
        <f t="shared" si="12"/>
        <v>0</v>
      </c>
      <c r="Q14" s="537">
        <f t="shared" si="13"/>
        <v>0</v>
      </c>
      <c r="R14" s="537">
        <f t="shared" si="14"/>
        <v>0</v>
      </c>
      <c r="S14" s="2231">
        <f t="shared" si="15"/>
        <v>0</v>
      </c>
      <c r="U14" s="10"/>
    </row>
    <row r="15" spans="1:23" ht="13.35" customHeight="1">
      <c r="A15" s="534" t="s">
        <v>155</v>
      </c>
      <c r="B15" s="538" t="s">
        <v>150</v>
      </c>
      <c r="C15" s="535">
        <v>0</v>
      </c>
      <c r="D15" s="536">
        <f t="shared" si="0"/>
        <v>0</v>
      </c>
      <c r="E15" s="535">
        <v>0</v>
      </c>
      <c r="F15" s="536">
        <f t="shared" si="1"/>
        <v>0</v>
      </c>
      <c r="G15" s="537">
        <v>0</v>
      </c>
      <c r="H15" s="536">
        <f t="shared" si="2"/>
        <v>0</v>
      </c>
      <c r="I15" s="535">
        <v>0</v>
      </c>
      <c r="J15" s="536">
        <f t="shared" si="3"/>
        <v>0</v>
      </c>
      <c r="K15" s="535">
        <v>0</v>
      </c>
      <c r="L15" s="536">
        <f t="shared" si="4"/>
        <v>0</v>
      </c>
      <c r="M15" s="535">
        <v>0</v>
      </c>
      <c r="N15" s="536">
        <f t="shared" si="5"/>
        <v>0</v>
      </c>
      <c r="O15" s="535">
        <f t="shared" si="6"/>
        <v>0</v>
      </c>
      <c r="P15" s="535">
        <f t="shared" si="7"/>
        <v>0</v>
      </c>
      <c r="Q15" s="537">
        <f t="shared" si="8"/>
        <v>0</v>
      </c>
      <c r="R15" s="537">
        <f t="shared" si="9"/>
        <v>0</v>
      </c>
      <c r="S15" s="2231">
        <f t="shared" si="10"/>
        <v>0</v>
      </c>
      <c r="T15" s="23"/>
    </row>
    <row r="16" spans="1:23" ht="13.35" customHeight="1">
      <c r="A16" s="533" t="s">
        <v>156</v>
      </c>
      <c r="B16" s="658"/>
      <c r="C16" s="706"/>
      <c r="D16" s="706"/>
      <c r="E16" s="706"/>
      <c r="F16" s="706"/>
      <c r="G16" s="707"/>
      <c r="H16" s="706"/>
      <c r="I16" s="706"/>
      <c r="J16" s="706"/>
      <c r="K16" s="706"/>
      <c r="L16" s="706"/>
      <c r="M16" s="707"/>
      <c r="N16" s="706"/>
      <c r="O16" s="706"/>
      <c r="P16" s="706"/>
      <c r="Q16" s="707"/>
      <c r="R16" s="707"/>
      <c r="S16" s="2232"/>
    </row>
    <row r="17" spans="1:20" ht="13.35" customHeight="1">
      <c r="A17" s="534" t="s">
        <v>515</v>
      </c>
      <c r="B17" s="538" t="s">
        <v>158</v>
      </c>
      <c r="C17" s="535">
        <v>2595</v>
      </c>
      <c r="D17" s="536">
        <f t="shared" si="0"/>
        <v>1</v>
      </c>
      <c r="E17" s="535">
        <v>2595</v>
      </c>
      <c r="F17" s="536">
        <f t="shared" si="1"/>
        <v>1</v>
      </c>
      <c r="G17" s="537">
        <v>348675.63</v>
      </c>
      <c r="H17" s="536">
        <f t="shared" si="2"/>
        <v>1</v>
      </c>
      <c r="I17" s="535">
        <v>0</v>
      </c>
      <c r="J17" s="536">
        <f t="shared" si="3"/>
        <v>0</v>
      </c>
      <c r="K17" s="535">
        <v>0</v>
      </c>
      <c r="L17" s="536">
        <f t="shared" si="4"/>
        <v>0</v>
      </c>
      <c r="M17" s="537">
        <v>0</v>
      </c>
      <c r="N17" s="536">
        <f t="shared" si="5"/>
        <v>0</v>
      </c>
      <c r="O17" s="535">
        <f t="shared" ref="O17:O80" si="16">C17+I17</f>
        <v>2595</v>
      </c>
      <c r="P17" s="535">
        <f t="shared" ref="P17:P80" si="17">E17+K17</f>
        <v>2595</v>
      </c>
      <c r="Q17" s="537">
        <f t="shared" ref="Q17:Q80" si="18">G17+M17</f>
        <v>348675.63</v>
      </c>
      <c r="R17" s="537">
        <f t="shared" ref="R17:R80" si="19">IF(O17=0,0,Q17/O17)</f>
        <v>134.36440462427746</v>
      </c>
      <c r="S17" s="2231">
        <f t="shared" si="10"/>
        <v>134.36440462427746</v>
      </c>
    </row>
    <row r="18" spans="1:20" ht="13.35" customHeight="1">
      <c r="A18" s="534" t="s">
        <v>160</v>
      </c>
      <c r="B18" s="538" t="s">
        <v>158</v>
      </c>
      <c r="C18" s="535">
        <v>51</v>
      </c>
      <c r="D18" s="536">
        <f t="shared" si="0"/>
        <v>0.26153846153846155</v>
      </c>
      <c r="E18" s="535">
        <v>252</v>
      </c>
      <c r="F18" s="536">
        <f t="shared" si="1"/>
        <v>0.63636363636363635</v>
      </c>
      <c r="G18" s="537">
        <v>153733.75</v>
      </c>
      <c r="H18" s="536">
        <f t="shared" si="2"/>
        <v>0.2877163589027017</v>
      </c>
      <c r="I18" s="535">
        <v>144</v>
      </c>
      <c r="J18" s="536">
        <f t="shared" si="3"/>
        <v>0.7384615384615385</v>
      </c>
      <c r="K18" s="535">
        <v>144</v>
      </c>
      <c r="L18" s="536">
        <f t="shared" si="4"/>
        <v>0.36363636363636365</v>
      </c>
      <c r="M18" s="537">
        <v>380590.23</v>
      </c>
      <c r="N18" s="536">
        <f t="shared" si="5"/>
        <v>0.71228364109729825</v>
      </c>
      <c r="O18" s="535">
        <f t="shared" si="16"/>
        <v>195</v>
      </c>
      <c r="P18" s="535">
        <f t="shared" si="17"/>
        <v>396</v>
      </c>
      <c r="Q18" s="537">
        <f t="shared" si="18"/>
        <v>534323.98</v>
      </c>
      <c r="R18" s="537">
        <f t="shared" si="19"/>
        <v>2740.1229743589743</v>
      </c>
      <c r="S18" s="2231">
        <f t="shared" si="10"/>
        <v>1349.3029797979798</v>
      </c>
    </row>
    <row r="19" spans="1:20" ht="13.35" customHeight="1">
      <c r="A19" s="534" t="s">
        <v>159</v>
      </c>
      <c r="B19" s="538" t="s">
        <v>158</v>
      </c>
      <c r="C19" s="535">
        <v>43</v>
      </c>
      <c r="D19" s="536">
        <f t="shared" si="0"/>
        <v>1</v>
      </c>
      <c r="E19" s="535">
        <v>43</v>
      </c>
      <c r="F19" s="536">
        <f t="shared" si="1"/>
        <v>1</v>
      </c>
      <c r="G19" s="537">
        <v>4303</v>
      </c>
      <c r="H19" s="536">
        <f t="shared" si="2"/>
        <v>1</v>
      </c>
      <c r="I19" s="535">
        <v>0</v>
      </c>
      <c r="J19" s="536">
        <f t="shared" si="3"/>
        <v>0</v>
      </c>
      <c r="K19" s="535">
        <v>0</v>
      </c>
      <c r="L19" s="536">
        <f t="shared" si="4"/>
        <v>0</v>
      </c>
      <c r="M19" s="537">
        <v>0</v>
      </c>
      <c r="N19" s="536">
        <f t="shared" si="5"/>
        <v>0</v>
      </c>
      <c r="O19" s="535">
        <f t="shared" si="16"/>
        <v>43</v>
      </c>
      <c r="P19" s="535">
        <f t="shared" si="17"/>
        <v>43</v>
      </c>
      <c r="Q19" s="537">
        <f t="shared" si="18"/>
        <v>4303</v>
      </c>
      <c r="R19" s="537">
        <f t="shared" si="19"/>
        <v>100.06976744186046</v>
      </c>
      <c r="S19" s="2231">
        <f t="shared" si="10"/>
        <v>100.06976744186046</v>
      </c>
    </row>
    <row r="20" spans="1:20" ht="13.35" customHeight="1">
      <c r="A20" s="534" t="s">
        <v>162</v>
      </c>
      <c r="B20" s="538" t="s">
        <v>150</v>
      </c>
      <c r="C20" s="535">
        <v>0</v>
      </c>
      <c r="D20" s="536">
        <f t="shared" si="0"/>
        <v>0</v>
      </c>
      <c r="E20" s="535">
        <v>0</v>
      </c>
      <c r="F20" s="536">
        <f t="shared" si="1"/>
        <v>0</v>
      </c>
      <c r="G20" s="537">
        <v>0</v>
      </c>
      <c r="H20" s="536">
        <f t="shared" si="2"/>
        <v>0</v>
      </c>
      <c r="I20" s="535">
        <v>0</v>
      </c>
      <c r="J20" s="536">
        <f t="shared" si="3"/>
        <v>0</v>
      </c>
      <c r="K20" s="535">
        <v>0</v>
      </c>
      <c r="L20" s="536">
        <f t="shared" si="4"/>
        <v>0</v>
      </c>
      <c r="M20" s="537">
        <v>0</v>
      </c>
      <c r="N20" s="536">
        <f t="shared" si="5"/>
        <v>0</v>
      </c>
      <c r="O20" s="535">
        <f t="shared" si="16"/>
        <v>0</v>
      </c>
      <c r="P20" s="535">
        <f t="shared" si="17"/>
        <v>0</v>
      </c>
      <c r="Q20" s="537">
        <f t="shared" si="18"/>
        <v>0</v>
      </c>
      <c r="R20" s="537">
        <f t="shared" si="19"/>
        <v>0</v>
      </c>
      <c r="S20" s="2231">
        <f t="shared" si="10"/>
        <v>0</v>
      </c>
    </row>
    <row r="21" spans="1:20" ht="13.35" customHeight="1">
      <c r="A21" s="534" t="s">
        <v>163</v>
      </c>
      <c r="B21" s="538" t="s">
        <v>150</v>
      </c>
      <c r="C21" s="535">
        <v>12</v>
      </c>
      <c r="D21" s="536">
        <f t="shared" si="0"/>
        <v>1</v>
      </c>
      <c r="E21" s="535">
        <v>8</v>
      </c>
      <c r="F21" s="536">
        <f t="shared" si="1"/>
        <v>1</v>
      </c>
      <c r="G21" s="537">
        <v>1500.72</v>
      </c>
      <c r="H21" s="536">
        <f t="shared" si="2"/>
        <v>1</v>
      </c>
      <c r="I21" s="535">
        <v>0</v>
      </c>
      <c r="J21" s="536">
        <f t="shared" si="3"/>
        <v>0</v>
      </c>
      <c r="K21" s="535">
        <v>0</v>
      </c>
      <c r="L21" s="536">
        <f t="shared" si="4"/>
        <v>0</v>
      </c>
      <c r="M21" s="537">
        <v>0</v>
      </c>
      <c r="N21" s="536">
        <f t="shared" si="5"/>
        <v>0</v>
      </c>
      <c r="O21" s="535">
        <f t="shared" si="16"/>
        <v>12</v>
      </c>
      <c r="P21" s="535">
        <f t="shared" si="17"/>
        <v>8</v>
      </c>
      <c r="Q21" s="537">
        <f t="shared" si="18"/>
        <v>1500.72</v>
      </c>
      <c r="R21" s="537">
        <f t="shared" si="19"/>
        <v>125.06</v>
      </c>
      <c r="S21" s="2231">
        <f t="shared" si="10"/>
        <v>187.59</v>
      </c>
    </row>
    <row r="22" spans="1:20" ht="13.35" customHeight="1">
      <c r="A22" s="539" t="s">
        <v>164</v>
      </c>
      <c r="B22" s="540" t="s">
        <v>150</v>
      </c>
      <c r="C22" s="535">
        <v>0</v>
      </c>
      <c r="D22" s="536">
        <f t="shared" si="0"/>
        <v>0</v>
      </c>
      <c r="E22" s="708">
        <v>0</v>
      </c>
      <c r="F22" s="536">
        <f t="shared" si="1"/>
        <v>0</v>
      </c>
      <c r="G22" s="537">
        <v>0</v>
      </c>
      <c r="H22" s="536">
        <f t="shared" si="2"/>
        <v>0</v>
      </c>
      <c r="I22" s="535">
        <v>0</v>
      </c>
      <c r="J22" s="536">
        <f t="shared" si="3"/>
        <v>0</v>
      </c>
      <c r="K22" s="708">
        <v>0</v>
      </c>
      <c r="L22" s="536">
        <f t="shared" si="4"/>
        <v>0</v>
      </c>
      <c r="M22" s="537">
        <v>0</v>
      </c>
      <c r="N22" s="536">
        <f t="shared" si="5"/>
        <v>0</v>
      </c>
      <c r="O22" s="535">
        <f t="shared" si="16"/>
        <v>0</v>
      </c>
      <c r="P22" s="535">
        <f t="shared" si="17"/>
        <v>0</v>
      </c>
      <c r="Q22" s="537">
        <f t="shared" si="18"/>
        <v>0</v>
      </c>
      <c r="R22" s="537">
        <f t="shared" si="19"/>
        <v>0</v>
      </c>
      <c r="S22" s="2231">
        <f t="shared" si="10"/>
        <v>0</v>
      </c>
    </row>
    <row r="23" spans="1:20" ht="13.35" customHeight="1">
      <c r="A23" s="539" t="s">
        <v>161</v>
      </c>
      <c r="B23" s="659" t="s">
        <v>150</v>
      </c>
      <c r="C23" s="535">
        <v>6</v>
      </c>
      <c r="D23" s="536">
        <f t="shared" si="0"/>
        <v>1</v>
      </c>
      <c r="E23" s="708">
        <v>5</v>
      </c>
      <c r="F23" s="536">
        <f t="shared" si="1"/>
        <v>1</v>
      </c>
      <c r="G23" s="537">
        <v>501.54</v>
      </c>
      <c r="H23" s="536">
        <f t="shared" si="2"/>
        <v>1</v>
      </c>
      <c r="I23" s="535">
        <v>0</v>
      </c>
      <c r="J23" s="536">
        <f t="shared" si="3"/>
        <v>0</v>
      </c>
      <c r="K23" s="708">
        <v>0</v>
      </c>
      <c r="L23" s="536">
        <f t="shared" si="4"/>
        <v>0</v>
      </c>
      <c r="M23" s="537">
        <v>0</v>
      </c>
      <c r="N23" s="536">
        <f t="shared" si="5"/>
        <v>0</v>
      </c>
      <c r="O23" s="535">
        <f t="shared" si="16"/>
        <v>6</v>
      </c>
      <c r="P23" s="535">
        <f t="shared" si="17"/>
        <v>5</v>
      </c>
      <c r="Q23" s="537">
        <f t="shared" si="18"/>
        <v>501.54</v>
      </c>
      <c r="R23" s="537">
        <f t="shared" si="19"/>
        <v>83.59</v>
      </c>
      <c r="S23" s="2231">
        <f t="shared" si="10"/>
        <v>100.30800000000001</v>
      </c>
    </row>
    <row r="24" spans="1:20" ht="13.35" customHeight="1">
      <c r="A24" s="539" t="s">
        <v>516</v>
      </c>
      <c r="B24" s="659" t="s">
        <v>233</v>
      </c>
      <c r="C24" s="535">
        <v>0</v>
      </c>
      <c r="D24" s="536">
        <f t="shared" si="0"/>
        <v>0</v>
      </c>
      <c r="E24" s="708">
        <v>0</v>
      </c>
      <c r="F24" s="536">
        <f t="shared" si="1"/>
        <v>0</v>
      </c>
      <c r="G24" s="537">
        <v>0</v>
      </c>
      <c r="H24" s="536">
        <f t="shared" si="2"/>
        <v>0</v>
      </c>
      <c r="I24" s="535">
        <v>6938</v>
      </c>
      <c r="J24" s="536">
        <f t="shared" si="3"/>
        <v>1</v>
      </c>
      <c r="K24" s="708">
        <v>3</v>
      </c>
      <c r="L24" s="536">
        <f t="shared" si="4"/>
        <v>1</v>
      </c>
      <c r="M24" s="537">
        <v>1281358.25</v>
      </c>
      <c r="N24" s="536">
        <f t="shared" si="5"/>
        <v>1</v>
      </c>
      <c r="O24" s="535">
        <f t="shared" si="16"/>
        <v>6938</v>
      </c>
      <c r="P24" s="535">
        <f t="shared" si="17"/>
        <v>3</v>
      </c>
      <c r="Q24" s="537">
        <f t="shared" si="18"/>
        <v>1281358.25</v>
      </c>
      <c r="R24" s="537">
        <f t="shared" si="19"/>
        <v>184.68697751513403</v>
      </c>
      <c r="S24" s="2231">
        <f t="shared" si="10"/>
        <v>427119.41666666669</v>
      </c>
    </row>
    <row r="25" spans="1:20" ht="13.35" customHeight="1">
      <c r="A25" s="539" t="s">
        <v>517</v>
      </c>
      <c r="B25" s="659" t="s">
        <v>150</v>
      </c>
      <c r="C25" s="535">
        <v>0</v>
      </c>
      <c r="D25" s="536">
        <f t="shared" si="0"/>
        <v>0</v>
      </c>
      <c r="E25" s="708">
        <v>0</v>
      </c>
      <c r="F25" s="536">
        <f t="shared" si="1"/>
        <v>0</v>
      </c>
      <c r="G25" s="537">
        <v>0</v>
      </c>
      <c r="H25" s="536">
        <f t="shared" si="2"/>
        <v>0</v>
      </c>
      <c r="I25" s="535">
        <v>2</v>
      </c>
      <c r="J25" s="536">
        <f t="shared" si="3"/>
        <v>1</v>
      </c>
      <c r="K25" s="708">
        <v>2</v>
      </c>
      <c r="L25" s="536">
        <f t="shared" si="4"/>
        <v>1</v>
      </c>
      <c r="M25" s="537">
        <v>20</v>
      </c>
      <c r="N25" s="536">
        <f t="shared" si="5"/>
        <v>1</v>
      </c>
      <c r="O25" s="535">
        <f t="shared" si="16"/>
        <v>2</v>
      </c>
      <c r="P25" s="535">
        <f t="shared" si="17"/>
        <v>2</v>
      </c>
      <c r="Q25" s="537">
        <f t="shared" si="18"/>
        <v>20</v>
      </c>
      <c r="R25" s="537">
        <f t="shared" si="19"/>
        <v>10</v>
      </c>
      <c r="S25" s="2231">
        <f t="shared" si="10"/>
        <v>10</v>
      </c>
    </row>
    <row r="26" spans="1:20" ht="13.35" customHeight="1">
      <c r="A26" s="539" t="s">
        <v>518</v>
      </c>
      <c r="B26" s="659" t="s">
        <v>158</v>
      </c>
      <c r="C26" s="535">
        <v>0</v>
      </c>
      <c r="D26" s="536">
        <f t="shared" si="0"/>
        <v>0</v>
      </c>
      <c r="E26" s="708">
        <v>0</v>
      </c>
      <c r="F26" s="536">
        <f t="shared" si="1"/>
        <v>0</v>
      </c>
      <c r="G26" s="537">
        <v>0</v>
      </c>
      <c r="H26" s="536">
        <f t="shared" si="2"/>
        <v>0</v>
      </c>
      <c r="I26" s="535">
        <v>0</v>
      </c>
      <c r="J26" s="536">
        <f t="shared" si="3"/>
        <v>0</v>
      </c>
      <c r="K26" s="708">
        <v>0</v>
      </c>
      <c r="L26" s="536">
        <f t="shared" si="4"/>
        <v>0</v>
      </c>
      <c r="M26" s="537">
        <v>0</v>
      </c>
      <c r="N26" s="536">
        <f t="shared" si="5"/>
        <v>0</v>
      </c>
      <c r="O26" s="535">
        <f t="shared" si="16"/>
        <v>0</v>
      </c>
      <c r="P26" s="535">
        <f t="shared" si="17"/>
        <v>0</v>
      </c>
      <c r="Q26" s="537">
        <f t="shared" si="18"/>
        <v>0</v>
      </c>
      <c r="R26" s="537">
        <f t="shared" si="19"/>
        <v>0</v>
      </c>
      <c r="S26" s="2231">
        <f t="shared" si="10"/>
        <v>0</v>
      </c>
      <c r="T26" s="23"/>
    </row>
    <row r="27" spans="1:20" ht="13.35" customHeight="1">
      <c r="A27" s="533" t="s">
        <v>81</v>
      </c>
      <c r="B27" s="658"/>
      <c r="C27" s="706"/>
      <c r="D27" s="706"/>
      <c r="E27" s="706"/>
      <c r="F27" s="706"/>
      <c r="G27" s="707"/>
      <c r="H27" s="706"/>
      <c r="I27" s="706"/>
      <c r="J27" s="706"/>
      <c r="K27" s="706"/>
      <c r="L27" s="706"/>
      <c r="M27" s="707"/>
      <c r="N27" s="706"/>
      <c r="O27" s="706"/>
      <c r="P27" s="706"/>
      <c r="Q27" s="707"/>
      <c r="R27" s="707"/>
      <c r="S27" s="2232">
        <f t="shared" si="10"/>
        <v>0</v>
      </c>
    </row>
    <row r="28" spans="1:20" ht="13.35" customHeight="1">
      <c r="A28" s="88" t="s">
        <v>519</v>
      </c>
      <c r="B28" s="538" t="s">
        <v>158</v>
      </c>
      <c r="C28" s="535">
        <v>3205</v>
      </c>
      <c r="D28" s="536">
        <f t="shared" si="0"/>
        <v>1</v>
      </c>
      <c r="E28" s="535">
        <v>3205</v>
      </c>
      <c r="F28" s="536">
        <f t="shared" si="1"/>
        <v>1</v>
      </c>
      <c r="G28" s="537">
        <v>1693239.43</v>
      </c>
      <c r="H28" s="536">
        <f t="shared" si="2"/>
        <v>1</v>
      </c>
      <c r="I28" s="535">
        <v>0</v>
      </c>
      <c r="J28" s="536">
        <f t="shared" si="3"/>
        <v>0</v>
      </c>
      <c r="K28" s="535">
        <v>0</v>
      </c>
      <c r="L28" s="536">
        <f t="shared" si="4"/>
        <v>0</v>
      </c>
      <c r="M28" s="537">
        <v>0</v>
      </c>
      <c r="N28" s="536">
        <f t="shared" si="5"/>
        <v>0</v>
      </c>
      <c r="O28" s="535">
        <f t="shared" si="16"/>
        <v>3205</v>
      </c>
      <c r="P28" s="535">
        <f t="shared" si="17"/>
        <v>3205</v>
      </c>
      <c r="Q28" s="537">
        <f t="shared" si="18"/>
        <v>1693239.43</v>
      </c>
      <c r="R28" s="537">
        <f t="shared" si="19"/>
        <v>528.31183463338527</v>
      </c>
      <c r="S28" s="2231">
        <f t="shared" si="10"/>
        <v>528.31183463338527</v>
      </c>
    </row>
    <row r="29" spans="1:20" ht="13.35" customHeight="1">
      <c r="A29" s="88" t="s">
        <v>167</v>
      </c>
      <c r="B29" s="538" t="s">
        <v>158</v>
      </c>
      <c r="C29" s="535">
        <v>86</v>
      </c>
      <c r="D29" s="536">
        <f t="shared" si="0"/>
        <v>1</v>
      </c>
      <c r="E29" s="535">
        <v>86</v>
      </c>
      <c r="F29" s="536">
        <f t="shared" si="1"/>
        <v>1</v>
      </c>
      <c r="G29" s="537">
        <v>134715.51999999999</v>
      </c>
      <c r="H29" s="536">
        <f t="shared" si="2"/>
        <v>1</v>
      </c>
      <c r="I29" s="535">
        <v>0</v>
      </c>
      <c r="J29" s="536">
        <f t="shared" si="3"/>
        <v>0</v>
      </c>
      <c r="K29" s="535">
        <v>0</v>
      </c>
      <c r="L29" s="536">
        <f t="shared" si="4"/>
        <v>0</v>
      </c>
      <c r="M29" s="537">
        <v>0</v>
      </c>
      <c r="N29" s="536">
        <f t="shared" si="5"/>
        <v>0</v>
      </c>
      <c r="O29" s="535">
        <f t="shared" si="16"/>
        <v>86</v>
      </c>
      <c r="P29" s="535">
        <f t="shared" si="17"/>
        <v>86</v>
      </c>
      <c r="Q29" s="537">
        <f t="shared" si="18"/>
        <v>134715.51999999999</v>
      </c>
      <c r="R29" s="537">
        <f t="shared" si="19"/>
        <v>1566.4595348837208</v>
      </c>
      <c r="S29" s="2231">
        <f t="shared" si="10"/>
        <v>1566.4595348837208</v>
      </c>
    </row>
    <row r="30" spans="1:20" ht="13.35" customHeight="1">
      <c r="A30" s="533" t="s">
        <v>82</v>
      </c>
      <c r="B30" s="658"/>
      <c r="C30" s="706"/>
      <c r="D30" s="706"/>
      <c r="E30" s="706"/>
      <c r="F30" s="706"/>
      <c r="G30" s="707"/>
      <c r="H30" s="706"/>
      <c r="I30" s="706"/>
      <c r="J30" s="706"/>
      <c r="K30" s="706"/>
      <c r="L30" s="706"/>
      <c r="M30" s="707"/>
      <c r="N30" s="706"/>
      <c r="O30" s="706"/>
      <c r="P30" s="706"/>
      <c r="Q30" s="707"/>
      <c r="R30" s="707"/>
      <c r="S30" s="2232"/>
    </row>
    <row r="31" spans="1:20" ht="13.35" customHeight="1">
      <c r="A31" s="88" t="s">
        <v>168</v>
      </c>
      <c r="B31" s="538" t="s">
        <v>150</v>
      </c>
      <c r="C31" s="535">
        <v>0</v>
      </c>
      <c r="D31" s="536">
        <f t="shared" si="0"/>
        <v>0</v>
      </c>
      <c r="E31" s="535">
        <v>0</v>
      </c>
      <c r="F31" s="536">
        <f t="shared" si="1"/>
        <v>0</v>
      </c>
      <c r="G31" s="537">
        <v>0</v>
      </c>
      <c r="H31" s="536">
        <f t="shared" si="2"/>
        <v>0</v>
      </c>
      <c r="I31" s="535">
        <v>0</v>
      </c>
      <c r="J31" s="536">
        <f t="shared" si="3"/>
        <v>0</v>
      </c>
      <c r="K31" s="535">
        <v>0</v>
      </c>
      <c r="L31" s="536">
        <f t="shared" si="4"/>
        <v>0</v>
      </c>
      <c r="M31" s="537">
        <v>0</v>
      </c>
      <c r="N31" s="536">
        <f t="shared" si="5"/>
        <v>0</v>
      </c>
      <c r="O31" s="535">
        <f t="shared" si="16"/>
        <v>0</v>
      </c>
      <c r="P31" s="535">
        <f t="shared" si="17"/>
        <v>0</v>
      </c>
      <c r="Q31" s="537">
        <f t="shared" si="18"/>
        <v>0</v>
      </c>
      <c r="R31" s="537">
        <f t="shared" si="19"/>
        <v>0</v>
      </c>
      <c r="S31" s="2231">
        <f t="shared" si="10"/>
        <v>0</v>
      </c>
    </row>
    <row r="32" spans="1:20" ht="13.35" customHeight="1">
      <c r="A32" s="88" t="s">
        <v>316</v>
      </c>
      <c r="B32" s="538" t="s">
        <v>150</v>
      </c>
      <c r="C32" s="535">
        <v>278</v>
      </c>
      <c r="D32" s="536">
        <f t="shared" si="0"/>
        <v>0.4350547730829421</v>
      </c>
      <c r="E32" s="535">
        <v>695</v>
      </c>
      <c r="F32" s="536">
        <f t="shared" si="1"/>
        <v>0.65814393939393945</v>
      </c>
      <c r="G32" s="537">
        <v>275292.15000000002</v>
      </c>
      <c r="H32" s="536">
        <f t="shared" si="2"/>
        <v>0.17446936225567319</v>
      </c>
      <c r="I32" s="535">
        <v>361</v>
      </c>
      <c r="J32" s="536">
        <f t="shared" si="3"/>
        <v>0.56494522691705795</v>
      </c>
      <c r="K32" s="535">
        <v>361</v>
      </c>
      <c r="L32" s="536">
        <f t="shared" si="4"/>
        <v>0.34185606060606061</v>
      </c>
      <c r="M32" s="537">
        <v>1302590.33</v>
      </c>
      <c r="N32" s="536">
        <f t="shared" si="5"/>
        <v>0.82553063774432689</v>
      </c>
      <c r="O32" s="535">
        <f t="shared" si="16"/>
        <v>639</v>
      </c>
      <c r="P32" s="535">
        <f t="shared" si="17"/>
        <v>1056</v>
      </c>
      <c r="Q32" s="537">
        <f t="shared" si="18"/>
        <v>1577882.48</v>
      </c>
      <c r="R32" s="537">
        <f t="shared" si="19"/>
        <v>2469.29965571205</v>
      </c>
      <c r="S32" s="2231">
        <f t="shared" si="10"/>
        <v>1494.2068939393939</v>
      </c>
    </row>
    <row r="33" spans="1:19" ht="13.35" customHeight="1">
      <c r="A33" s="534" t="s">
        <v>170</v>
      </c>
      <c r="B33" s="538" t="s">
        <v>150</v>
      </c>
      <c r="C33" s="535">
        <v>22</v>
      </c>
      <c r="D33" s="536">
        <f t="shared" si="0"/>
        <v>1</v>
      </c>
      <c r="E33" s="535">
        <v>21</v>
      </c>
      <c r="F33" s="536">
        <f t="shared" si="1"/>
        <v>1</v>
      </c>
      <c r="G33" s="537">
        <v>20016.73</v>
      </c>
      <c r="H33" s="536">
        <f t="shared" si="2"/>
        <v>1</v>
      </c>
      <c r="I33" s="535">
        <v>0</v>
      </c>
      <c r="J33" s="536">
        <f t="shared" si="3"/>
        <v>0</v>
      </c>
      <c r="K33" s="535">
        <v>0</v>
      </c>
      <c r="L33" s="536">
        <f t="shared" si="4"/>
        <v>0</v>
      </c>
      <c r="M33" s="537">
        <v>0</v>
      </c>
      <c r="N33" s="536">
        <f t="shared" si="5"/>
        <v>0</v>
      </c>
      <c r="O33" s="535">
        <f t="shared" si="16"/>
        <v>22</v>
      </c>
      <c r="P33" s="535">
        <f t="shared" si="17"/>
        <v>21</v>
      </c>
      <c r="Q33" s="537">
        <f t="shared" si="18"/>
        <v>20016.73</v>
      </c>
      <c r="R33" s="537">
        <f t="shared" si="19"/>
        <v>909.85136363636366</v>
      </c>
      <c r="S33" s="2231">
        <f t="shared" si="10"/>
        <v>953.17761904761903</v>
      </c>
    </row>
    <row r="34" spans="1:19" ht="13.35" customHeight="1">
      <c r="A34" s="534" t="s">
        <v>317</v>
      </c>
      <c r="B34" s="538" t="s">
        <v>150</v>
      </c>
      <c r="C34" s="535">
        <v>0</v>
      </c>
      <c r="D34" s="536">
        <f t="shared" si="0"/>
        <v>0</v>
      </c>
      <c r="E34" s="535">
        <v>0</v>
      </c>
      <c r="F34" s="536">
        <f t="shared" si="1"/>
        <v>0</v>
      </c>
      <c r="G34" s="537">
        <v>0</v>
      </c>
      <c r="H34" s="536">
        <f t="shared" si="2"/>
        <v>0</v>
      </c>
      <c r="I34" s="535">
        <v>0</v>
      </c>
      <c r="J34" s="536">
        <f t="shared" si="3"/>
        <v>0</v>
      </c>
      <c r="K34" s="535">
        <v>0</v>
      </c>
      <c r="L34" s="536">
        <f t="shared" si="4"/>
        <v>0</v>
      </c>
      <c r="M34" s="537">
        <v>0</v>
      </c>
      <c r="N34" s="536">
        <f t="shared" si="5"/>
        <v>0</v>
      </c>
      <c r="O34" s="535">
        <f t="shared" si="16"/>
        <v>0</v>
      </c>
      <c r="P34" s="535">
        <f t="shared" si="17"/>
        <v>0</v>
      </c>
      <c r="Q34" s="537">
        <f t="shared" si="18"/>
        <v>0</v>
      </c>
      <c r="R34" s="537">
        <f t="shared" si="19"/>
        <v>0</v>
      </c>
      <c r="S34" s="2231">
        <f t="shared" si="10"/>
        <v>0</v>
      </c>
    </row>
    <row r="35" spans="1:19" ht="13.35" customHeight="1">
      <c r="A35" s="534" t="s">
        <v>172</v>
      </c>
      <c r="B35" s="538" t="s">
        <v>150</v>
      </c>
      <c r="C35" s="535">
        <v>0</v>
      </c>
      <c r="D35" s="536">
        <f t="shared" si="0"/>
        <v>0</v>
      </c>
      <c r="E35" s="535">
        <v>0</v>
      </c>
      <c r="F35" s="536">
        <f t="shared" si="1"/>
        <v>0</v>
      </c>
      <c r="G35" s="537">
        <v>0</v>
      </c>
      <c r="H35" s="536">
        <f t="shared" si="2"/>
        <v>0</v>
      </c>
      <c r="I35" s="535">
        <v>0</v>
      </c>
      <c r="J35" s="536">
        <f t="shared" si="3"/>
        <v>0</v>
      </c>
      <c r="K35" s="535">
        <v>0</v>
      </c>
      <c r="L35" s="536">
        <f t="shared" si="4"/>
        <v>0</v>
      </c>
      <c r="M35" s="537">
        <v>0</v>
      </c>
      <c r="N35" s="536">
        <f t="shared" si="5"/>
        <v>0</v>
      </c>
      <c r="O35" s="535">
        <f t="shared" si="16"/>
        <v>0</v>
      </c>
      <c r="P35" s="535">
        <f t="shared" si="17"/>
        <v>0</v>
      </c>
      <c r="Q35" s="537">
        <f t="shared" si="18"/>
        <v>0</v>
      </c>
      <c r="R35" s="537">
        <f t="shared" si="19"/>
        <v>0</v>
      </c>
      <c r="S35" s="2231">
        <f t="shared" si="10"/>
        <v>0</v>
      </c>
    </row>
    <row r="36" spans="1:19" ht="13.35" customHeight="1">
      <c r="A36" s="541" t="s">
        <v>520</v>
      </c>
      <c r="B36" s="538" t="s">
        <v>150</v>
      </c>
      <c r="C36" s="535">
        <v>0</v>
      </c>
      <c r="D36" s="536">
        <f t="shared" si="0"/>
        <v>0</v>
      </c>
      <c r="E36" s="535">
        <v>0</v>
      </c>
      <c r="F36" s="536">
        <f t="shared" si="1"/>
        <v>0</v>
      </c>
      <c r="G36" s="537">
        <v>0</v>
      </c>
      <c r="H36" s="536">
        <f t="shared" si="2"/>
        <v>0</v>
      </c>
      <c r="I36" s="535">
        <v>0</v>
      </c>
      <c r="J36" s="536">
        <f t="shared" si="3"/>
        <v>0</v>
      </c>
      <c r="K36" s="535">
        <v>0</v>
      </c>
      <c r="L36" s="536">
        <f t="shared" si="4"/>
        <v>0</v>
      </c>
      <c r="M36" s="537">
        <v>0</v>
      </c>
      <c r="N36" s="536">
        <f t="shared" si="5"/>
        <v>0</v>
      </c>
      <c r="O36" s="535">
        <f t="shared" si="16"/>
        <v>0</v>
      </c>
      <c r="P36" s="535">
        <f t="shared" si="17"/>
        <v>0</v>
      </c>
      <c r="Q36" s="537">
        <f t="shared" si="18"/>
        <v>0</v>
      </c>
      <c r="R36" s="537">
        <f t="shared" si="19"/>
        <v>0</v>
      </c>
      <c r="S36" s="2231">
        <f t="shared" si="10"/>
        <v>0</v>
      </c>
    </row>
    <row r="37" spans="1:19" ht="13.35" customHeight="1">
      <c r="A37" s="542" t="s">
        <v>521</v>
      </c>
      <c r="B37" s="538" t="s">
        <v>150</v>
      </c>
      <c r="C37" s="535">
        <v>0</v>
      </c>
      <c r="D37" s="536">
        <f t="shared" si="0"/>
        <v>0</v>
      </c>
      <c r="E37" s="535">
        <v>0</v>
      </c>
      <c r="F37" s="536">
        <f t="shared" si="1"/>
        <v>0</v>
      </c>
      <c r="G37" s="537">
        <v>0</v>
      </c>
      <c r="H37" s="536">
        <f t="shared" si="2"/>
        <v>0</v>
      </c>
      <c r="I37" s="535">
        <v>0</v>
      </c>
      <c r="J37" s="536">
        <f t="shared" si="3"/>
        <v>0</v>
      </c>
      <c r="K37" s="535">
        <v>0</v>
      </c>
      <c r="L37" s="536">
        <f t="shared" si="4"/>
        <v>0</v>
      </c>
      <c r="M37" s="537">
        <v>0</v>
      </c>
      <c r="N37" s="536">
        <f t="shared" si="5"/>
        <v>0</v>
      </c>
      <c r="O37" s="535">
        <f t="shared" si="16"/>
        <v>0</v>
      </c>
      <c r="P37" s="535">
        <f t="shared" si="17"/>
        <v>0</v>
      </c>
      <c r="Q37" s="537">
        <f t="shared" si="18"/>
        <v>0</v>
      </c>
      <c r="R37" s="537">
        <f t="shared" si="19"/>
        <v>0</v>
      </c>
      <c r="S37" s="2231">
        <f t="shared" si="10"/>
        <v>0</v>
      </c>
    </row>
    <row r="38" spans="1:19" ht="13.35" customHeight="1">
      <c r="A38" s="543" t="s">
        <v>175</v>
      </c>
      <c r="B38" s="538" t="s">
        <v>158</v>
      </c>
      <c r="C38" s="535">
        <v>0</v>
      </c>
      <c r="D38" s="536">
        <f t="shared" si="0"/>
        <v>0</v>
      </c>
      <c r="E38" s="535">
        <v>0</v>
      </c>
      <c r="F38" s="536">
        <f t="shared" si="1"/>
        <v>0</v>
      </c>
      <c r="G38" s="537">
        <v>0</v>
      </c>
      <c r="H38" s="536">
        <f t="shared" si="2"/>
        <v>0</v>
      </c>
      <c r="I38" s="535">
        <v>0</v>
      </c>
      <c r="J38" s="536">
        <f t="shared" si="3"/>
        <v>0</v>
      </c>
      <c r="K38" s="535">
        <v>0</v>
      </c>
      <c r="L38" s="536">
        <f t="shared" si="4"/>
        <v>0</v>
      </c>
      <c r="M38" s="537">
        <v>0</v>
      </c>
      <c r="N38" s="536">
        <f t="shared" si="5"/>
        <v>0</v>
      </c>
      <c r="O38" s="535">
        <f t="shared" si="16"/>
        <v>0</v>
      </c>
      <c r="P38" s="535">
        <f t="shared" si="17"/>
        <v>0</v>
      </c>
      <c r="Q38" s="537">
        <f t="shared" si="18"/>
        <v>0</v>
      </c>
      <c r="R38" s="537">
        <f t="shared" si="19"/>
        <v>0</v>
      </c>
      <c r="S38" s="2231">
        <f t="shared" si="10"/>
        <v>0</v>
      </c>
    </row>
    <row r="39" spans="1:19" ht="13.35" customHeight="1">
      <c r="A39" s="539" t="s">
        <v>176</v>
      </c>
      <c r="B39" s="540" t="s">
        <v>158</v>
      </c>
      <c r="C39" s="708">
        <v>0</v>
      </c>
      <c r="D39" s="536">
        <f t="shared" si="0"/>
        <v>0</v>
      </c>
      <c r="E39" s="708">
        <v>0</v>
      </c>
      <c r="F39" s="536">
        <f t="shared" si="1"/>
        <v>0</v>
      </c>
      <c r="G39" s="537">
        <v>0</v>
      </c>
      <c r="H39" s="536">
        <f t="shared" si="2"/>
        <v>0</v>
      </c>
      <c r="I39" s="708">
        <v>0</v>
      </c>
      <c r="J39" s="536">
        <f t="shared" si="3"/>
        <v>0</v>
      </c>
      <c r="K39" s="708">
        <v>0</v>
      </c>
      <c r="L39" s="536">
        <f t="shared" si="4"/>
        <v>0</v>
      </c>
      <c r="M39" s="537">
        <v>0</v>
      </c>
      <c r="N39" s="536">
        <f t="shared" si="5"/>
        <v>0</v>
      </c>
      <c r="O39" s="535">
        <f t="shared" si="16"/>
        <v>0</v>
      </c>
      <c r="P39" s="535">
        <f t="shared" si="17"/>
        <v>0</v>
      </c>
      <c r="Q39" s="537">
        <f t="shared" si="18"/>
        <v>0</v>
      </c>
      <c r="R39" s="537">
        <f t="shared" si="19"/>
        <v>0</v>
      </c>
      <c r="S39" s="2231">
        <f t="shared" si="10"/>
        <v>0</v>
      </c>
    </row>
    <row r="40" spans="1:19" ht="13.35" customHeight="1">
      <c r="A40" s="539" t="s">
        <v>177</v>
      </c>
      <c r="B40" s="540" t="s">
        <v>158</v>
      </c>
      <c r="C40" s="708">
        <v>0</v>
      </c>
      <c r="D40" s="536">
        <f t="shared" si="0"/>
        <v>0</v>
      </c>
      <c r="E40" s="708">
        <v>0</v>
      </c>
      <c r="F40" s="536">
        <f t="shared" si="1"/>
        <v>0</v>
      </c>
      <c r="G40" s="537">
        <v>0</v>
      </c>
      <c r="H40" s="536">
        <f t="shared" si="2"/>
        <v>0</v>
      </c>
      <c r="I40" s="708">
        <v>0</v>
      </c>
      <c r="J40" s="536">
        <f t="shared" si="3"/>
        <v>0</v>
      </c>
      <c r="K40" s="708">
        <v>0</v>
      </c>
      <c r="L40" s="536">
        <f t="shared" si="4"/>
        <v>0</v>
      </c>
      <c r="M40" s="537">
        <v>0</v>
      </c>
      <c r="N40" s="536">
        <f t="shared" si="5"/>
        <v>0</v>
      </c>
      <c r="O40" s="535">
        <f t="shared" si="16"/>
        <v>0</v>
      </c>
      <c r="P40" s="535">
        <f t="shared" si="17"/>
        <v>0</v>
      </c>
      <c r="Q40" s="537">
        <f t="shared" si="18"/>
        <v>0</v>
      </c>
      <c r="R40" s="537">
        <f t="shared" si="19"/>
        <v>0</v>
      </c>
      <c r="S40" s="2231">
        <f t="shared" si="10"/>
        <v>0</v>
      </c>
    </row>
    <row r="41" spans="1:19" ht="13.35" customHeight="1">
      <c r="A41" s="539" t="s">
        <v>180</v>
      </c>
      <c r="B41" s="540" t="s">
        <v>158</v>
      </c>
      <c r="C41" s="708">
        <v>315</v>
      </c>
      <c r="D41" s="536">
        <f t="shared" si="0"/>
        <v>1</v>
      </c>
      <c r="E41" s="708">
        <v>315</v>
      </c>
      <c r="F41" s="536">
        <f t="shared" si="1"/>
        <v>1</v>
      </c>
      <c r="G41" s="537">
        <v>83204.77</v>
      </c>
      <c r="H41" s="536">
        <f t="shared" si="2"/>
        <v>1</v>
      </c>
      <c r="I41" s="708">
        <v>0</v>
      </c>
      <c r="J41" s="536">
        <f t="shared" si="3"/>
        <v>0</v>
      </c>
      <c r="K41" s="708">
        <v>0</v>
      </c>
      <c r="L41" s="536">
        <f t="shared" si="4"/>
        <v>0</v>
      </c>
      <c r="M41" s="537">
        <v>0</v>
      </c>
      <c r="N41" s="536">
        <f t="shared" si="5"/>
        <v>0</v>
      </c>
      <c r="O41" s="535">
        <f t="shared" si="16"/>
        <v>315</v>
      </c>
      <c r="P41" s="535">
        <f t="shared" si="17"/>
        <v>315</v>
      </c>
      <c r="Q41" s="537">
        <f t="shared" si="18"/>
        <v>83204.77</v>
      </c>
      <c r="R41" s="537">
        <f t="shared" si="19"/>
        <v>264.142126984127</v>
      </c>
      <c r="S41" s="2231">
        <f t="shared" si="10"/>
        <v>264.142126984127</v>
      </c>
    </row>
    <row r="42" spans="1:19" ht="13.35" customHeight="1">
      <c r="A42" s="539" t="s">
        <v>522</v>
      </c>
      <c r="B42" s="540" t="s">
        <v>150</v>
      </c>
      <c r="C42" s="708">
        <v>0</v>
      </c>
      <c r="D42" s="536">
        <f t="shared" si="0"/>
        <v>0</v>
      </c>
      <c r="E42" s="708">
        <v>0</v>
      </c>
      <c r="F42" s="536">
        <f t="shared" si="1"/>
        <v>0</v>
      </c>
      <c r="G42" s="537">
        <v>0</v>
      </c>
      <c r="H42" s="536">
        <f t="shared" si="2"/>
        <v>0</v>
      </c>
      <c r="I42" s="708">
        <v>15</v>
      </c>
      <c r="J42" s="536">
        <f t="shared" si="3"/>
        <v>1</v>
      </c>
      <c r="K42" s="708">
        <v>2</v>
      </c>
      <c r="L42" s="536">
        <f t="shared" si="4"/>
        <v>1</v>
      </c>
      <c r="M42" s="537">
        <v>108190.5</v>
      </c>
      <c r="N42" s="536">
        <f t="shared" si="5"/>
        <v>1</v>
      </c>
      <c r="O42" s="535">
        <f t="shared" si="16"/>
        <v>15</v>
      </c>
      <c r="P42" s="535">
        <f t="shared" si="17"/>
        <v>2</v>
      </c>
      <c r="Q42" s="537">
        <f t="shared" si="18"/>
        <v>108190.5</v>
      </c>
      <c r="R42" s="537">
        <f t="shared" si="19"/>
        <v>7212.7</v>
      </c>
      <c r="S42" s="2231">
        <f t="shared" si="10"/>
        <v>54095.25</v>
      </c>
    </row>
    <row r="43" spans="1:19" ht="13.35" customHeight="1">
      <c r="A43" s="539" t="s">
        <v>178</v>
      </c>
      <c r="B43" s="540" t="s">
        <v>158</v>
      </c>
      <c r="C43" s="708">
        <v>0</v>
      </c>
      <c r="D43" s="536">
        <f t="shared" si="0"/>
        <v>0</v>
      </c>
      <c r="E43" s="708">
        <v>0</v>
      </c>
      <c r="F43" s="536">
        <f t="shared" si="1"/>
        <v>0</v>
      </c>
      <c r="G43" s="537">
        <v>0</v>
      </c>
      <c r="H43" s="536">
        <f t="shared" si="2"/>
        <v>0</v>
      </c>
      <c r="I43" s="708">
        <v>0</v>
      </c>
      <c r="J43" s="536">
        <f t="shared" si="3"/>
        <v>0</v>
      </c>
      <c r="K43" s="708">
        <v>0</v>
      </c>
      <c r="L43" s="536">
        <f t="shared" si="4"/>
        <v>0</v>
      </c>
      <c r="M43" s="537">
        <v>0</v>
      </c>
      <c r="N43" s="536">
        <f t="shared" si="5"/>
        <v>0</v>
      </c>
      <c r="O43" s="535">
        <f t="shared" si="16"/>
        <v>0</v>
      </c>
      <c r="P43" s="535">
        <f t="shared" si="17"/>
        <v>0</v>
      </c>
      <c r="Q43" s="537">
        <f t="shared" si="18"/>
        <v>0</v>
      </c>
      <c r="R43" s="537">
        <f t="shared" si="19"/>
        <v>0</v>
      </c>
      <c r="S43" s="2231">
        <f t="shared" si="10"/>
        <v>0</v>
      </c>
    </row>
    <row r="44" spans="1:19" ht="13.35" customHeight="1">
      <c r="A44" s="539" t="s">
        <v>179</v>
      </c>
      <c r="B44" s="540" t="s">
        <v>158</v>
      </c>
      <c r="C44" s="708">
        <v>0</v>
      </c>
      <c r="D44" s="536">
        <f t="shared" si="0"/>
        <v>0</v>
      </c>
      <c r="E44" s="708">
        <v>0</v>
      </c>
      <c r="F44" s="536">
        <f t="shared" si="1"/>
        <v>0</v>
      </c>
      <c r="G44" s="537">
        <v>0</v>
      </c>
      <c r="H44" s="536">
        <f t="shared" si="2"/>
        <v>0</v>
      </c>
      <c r="I44" s="708">
        <v>0</v>
      </c>
      <c r="J44" s="536">
        <f t="shared" si="3"/>
        <v>0</v>
      </c>
      <c r="K44" s="708">
        <v>0</v>
      </c>
      <c r="L44" s="536">
        <f t="shared" si="4"/>
        <v>0</v>
      </c>
      <c r="M44" s="537">
        <v>0</v>
      </c>
      <c r="N44" s="536">
        <f t="shared" si="5"/>
        <v>0</v>
      </c>
      <c r="O44" s="535">
        <f t="shared" si="16"/>
        <v>0</v>
      </c>
      <c r="P44" s="535">
        <f t="shared" si="17"/>
        <v>0</v>
      </c>
      <c r="Q44" s="537">
        <f t="shared" si="18"/>
        <v>0</v>
      </c>
      <c r="R44" s="537">
        <f t="shared" si="19"/>
        <v>0</v>
      </c>
      <c r="S44" s="2231">
        <f t="shared" si="10"/>
        <v>0</v>
      </c>
    </row>
    <row r="45" spans="1:19" ht="13.35" customHeight="1">
      <c r="A45" s="539" t="s">
        <v>523</v>
      </c>
      <c r="B45" s="540" t="s">
        <v>239</v>
      </c>
      <c r="C45" s="708">
        <v>0</v>
      </c>
      <c r="D45" s="536">
        <f t="shared" si="0"/>
        <v>0</v>
      </c>
      <c r="E45" s="708">
        <v>0</v>
      </c>
      <c r="F45" s="536">
        <f t="shared" si="1"/>
        <v>0</v>
      </c>
      <c r="G45" s="537">
        <v>0</v>
      </c>
      <c r="H45" s="536">
        <f t="shared" si="2"/>
        <v>0</v>
      </c>
      <c r="I45" s="708">
        <v>0</v>
      </c>
      <c r="J45" s="536">
        <f t="shared" si="3"/>
        <v>0</v>
      </c>
      <c r="K45" s="708">
        <v>0</v>
      </c>
      <c r="L45" s="536">
        <f t="shared" si="4"/>
        <v>0</v>
      </c>
      <c r="M45" s="537">
        <v>0</v>
      </c>
      <c r="N45" s="536">
        <f t="shared" si="5"/>
        <v>0</v>
      </c>
      <c r="O45" s="535">
        <f t="shared" si="16"/>
        <v>0</v>
      </c>
      <c r="P45" s="535">
        <f t="shared" si="17"/>
        <v>0</v>
      </c>
      <c r="Q45" s="537">
        <f t="shared" si="18"/>
        <v>0</v>
      </c>
      <c r="R45" s="537">
        <f t="shared" si="19"/>
        <v>0</v>
      </c>
      <c r="S45" s="2231">
        <f t="shared" si="10"/>
        <v>0</v>
      </c>
    </row>
    <row r="46" spans="1:19" ht="13.35" customHeight="1">
      <c r="A46" s="539" t="s">
        <v>524</v>
      </c>
      <c r="B46" s="540" t="s">
        <v>233</v>
      </c>
      <c r="C46" s="708">
        <v>0</v>
      </c>
      <c r="D46" s="536">
        <f t="shared" si="0"/>
        <v>0</v>
      </c>
      <c r="E46" s="708">
        <v>0</v>
      </c>
      <c r="F46" s="536">
        <f t="shared" si="1"/>
        <v>0</v>
      </c>
      <c r="G46" s="537">
        <v>0</v>
      </c>
      <c r="H46" s="536">
        <f t="shared" si="2"/>
        <v>0</v>
      </c>
      <c r="I46" s="708">
        <v>0</v>
      </c>
      <c r="J46" s="536">
        <f t="shared" si="3"/>
        <v>0</v>
      </c>
      <c r="K46" s="708">
        <v>0</v>
      </c>
      <c r="L46" s="536">
        <f t="shared" si="4"/>
        <v>0</v>
      </c>
      <c r="M46" s="537">
        <v>0</v>
      </c>
      <c r="N46" s="536">
        <f t="shared" si="5"/>
        <v>0</v>
      </c>
      <c r="O46" s="535">
        <f t="shared" si="16"/>
        <v>0</v>
      </c>
      <c r="P46" s="535">
        <f t="shared" si="17"/>
        <v>0</v>
      </c>
      <c r="Q46" s="537">
        <f t="shared" si="18"/>
        <v>0</v>
      </c>
      <c r="R46" s="537">
        <f t="shared" si="19"/>
        <v>0</v>
      </c>
      <c r="S46" s="2231">
        <f t="shared" si="10"/>
        <v>0</v>
      </c>
    </row>
    <row r="47" spans="1:19" ht="13.35" customHeight="1">
      <c r="A47" s="539" t="s">
        <v>525</v>
      </c>
      <c r="B47" s="540" t="s">
        <v>150</v>
      </c>
      <c r="C47" s="708">
        <v>0</v>
      </c>
      <c r="D47" s="536">
        <f t="shared" si="0"/>
        <v>0</v>
      </c>
      <c r="E47" s="708">
        <v>0</v>
      </c>
      <c r="F47" s="536">
        <f t="shared" si="1"/>
        <v>0</v>
      </c>
      <c r="G47" s="537">
        <v>0</v>
      </c>
      <c r="H47" s="536">
        <f t="shared" si="2"/>
        <v>0</v>
      </c>
      <c r="I47" s="708">
        <v>4</v>
      </c>
      <c r="J47" s="536">
        <f t="shared" si="3"/>
        <v>1</v>
      </c>
      <c r="K47" s="708">
        <v>2</v>
      </c>
      <c r="L47" s="536">
        <f t="shared" si="4"/>
        <v>1</v>
      </c>
      <c r="M47" s="537">
        <v>1453.24</v>
      </c>
      <c r="N47" s="536">
        <f t="shared" si="5"/>
        <v>1</v>
      </c>
      <c r="O47" s="535">
        <f t="shared" si="16"/>
        <v>4</v>
      </c>
      <c r="P47" s="535">
        <f t="shared" si="17"/>
        <v>2</v>
      </c>
      <c r="Q47" s="537">
        <f t="shared" si="18"/>
        <v>1453.24</v>
      </c>
      <c r="R47" s="537">
        <f t="shared" si="19"/>
        <v>363.31</v>
      </c>
      <c r="S47" s="2231">
        <f t="shared" si="10"/>
        <v>726.62</v>
      </c>
    </row>
    <row r="48" spans="1:19" ht="13.35" customHeight="1">
      <c r="A48" s="533" t="s">
        <v>83</v>
      </c>
      <c r="B48" s="658"/>
      <c r="C48" s="706"/>
      <c r="D48" s="706"/>
      <c r="E48" s="706"/>
      <c r="F48" s="706"/>
      <c r="G48" s="707"/>
      <c r="H48" s="706"/>
      <c r="I48" s="706"/>
      <c r="J48" s="706"/>
      <c r="K48" s="706"/>
      <c r="L48" s="706"/>
      <c r="M48" s="707"/>
      <c r="N48" s="706"/>
      <c r="O48" s="706"/>
      <c r="P48" s="706"/>
      <c r="Q48" s="707"/>
      <c r="R48" s="707"/>
      <c r="S48" s="2232"/>
    </row>
    <row r="49" spans="1:19" ht="13.35" customHeight="1">
      <c r="A49" s="534" t="s">
        <v>181</v>
      </c>
      <c r="B49" s="538" t="s">
        <v>158</v>
      </c>
      <c r="C49" s="535">
        <v>0</v>
      </c>
      <c r="D49" s="536">
        <f t="shared" si="0"/>
        <v>0</v>
      </c>
      <c r="E49" s="535">
        <v>0</v>
      </c>
      <c r="F49" s="536">
        <f t="shared" si="1"/>
        <v>0</v>
      </c>
      <c r="G49" s="537">
        <v>0</v>
      </c>
      <c r="H49" s="536">
        <f t="shared" si="2"/>
        <v>0</v>
      </c>
      <c r="I49" s="535">
        <v>0</v>
      </c>
      <c r="J49" s="536">
        <f t="shared" si="3"/>
        <v>0</v>
      </c>
      <c r="K49" s="535">
        <v>0</v>
      </c>
      <c r="L49" s="536">
        <f t="shared" si="4"/>
        <v>0</v>
      </c>
      <c r="M49" s="537">
        <v>0</v>
      </c>
      <c r="N49" s="536">
        <f t="shared" si="5"/>
        <v>0</v>
      </c>
      <c r="O49" s="535">
        <f t="shared" si="16"/>
        <v>0</v>
      </c>
      <c r="P49" s="535">
        <f t="shared" si="17"/>
        <v>0</v>
      </c>
      <c r="Q49" s="537">
        <f t="shared" si="18"/>
        <v>0</v>
      </c>
      <c r="R49" s="537">
        <f t="shared" si="19"/>
        <v>0</v>
      </c>
      <c r="S49" s="2231">
        <f t="shared" si="10"/>
        <v>0</v>
      </c>
    </row>
    <row r="50" spans="1:19" ht="13.35" customHeight="1">
      <c r="A50" s="534" t="s">
        <v>526</v>
      </c>
      <c r="B50" s="538" t="s">
        <v>158</v>
      </c>
      <c r="C50" s="535">
        <v>0</v>
      </c>
      <c r="D50" s="536">
        <f t="shared" si="0"/>
        <v>0</v>
      </c>
      <c r="E50" s="535">
        <v>0</v>
      </c>
      <c r="F50" s="536">
        <f t="shared" si="1"/>
        <v>0</v>
      </c>
      <c r="G50" s="537">
        <v>0</v>
      </c>
      <c r="H50" s="536">
        <f t="shared" si="2"/>
        <v>0</v>
      </c>
      <c r="I50" s="535">
        <v>0</v>
      </c>
      <c r="J50" s="536">
        <f t="shared" si="3"/>
        <v>0</v>
      </c>
      <c r="K50" s="535">
        <v>0</v>
      </c>
      <c r="L50" s="536">
        <f t="shared" si="4"/>
        <v>0</v>
      </c>
      <c r="M50" s="537">
        <v>0</v>
      </c>
      <c r="N50" s="536">
        <f t="shared" si="5"/>
        <v>0</v>
      </c>
      <c r="O50" s="535">
        <f t="shared" si="16"/>
        <v>0</v>
      </c>
      <c r="P50" s="535">
        <f t="shared" si="17"/>
        <v>0</v>
      </c>
      <c r="Q50" s="537">
        <f t="shared" si="18"/>
        <v>0</v>
      </c>
      <c r="R50" s="537">
        <f t="shared" si="19"/>
        <v>0</v>
      </c>
      <c r="S50" s="2231">
        <f t="shared" si="10"/>
        <v>0</v>
      </c>
    </row>
    <row r="51" spans="1:19" ht="13.35" customHeight="1">
      <c r="A51" s="534" t="s">
        <v>527</v>
      </c>
      <c r="B51" s="538" t="s">
        <v>158</v>
      </c>
      <c r="C51" s="535">
        <v>0</v>
      </c>
      <c r="D51" s="536">
        <f t="shared" si="0"/>
        <v>0</v>
      </c>
      <c r="E51" s="535">
        <v>0</v>
      </c>
      <c r="F51" s="536">
        <f t="shared" si="1"/>
        <v>0</v>
      </c>
      <c r="G51" s="537">
        <v>0</v>
      </c>
      <c r="H51" s="536">
        <f t="shared" si="2"/>
        <v>0</v>
      </c>
      <c r="I51" s="535">
        <v>0</v>
      </c>
      <c r="J51" s="536">
        <f t="shared" si="3"/>
        <v>0</v>
      </c>
      <c r="K51" s="535">
        <v>0</v>
      </c>
      <c r="L51" s="536">
        <f t="shared" si="4"/>
        <v>0</v>
      </c>
      <c r="M51" s="537">
        <v>0</v>
      </c>
      <c r="N51" s="536">
        <f t="shared" si="5"/>
        <v>0</v>
      </c>
      <c r="O51" s="535">
        <f t="shared" si="16"/>
        <v>0</v>
      </c>
      <c r="P51" s="535">
        <f t="shared" si="17"/>
        <v>0</v>
      </c>
      <c r="Q51" s="537">
        <f t="shared" si="18"/>
        <v>0</v>
      </c>
      <c r="R51" s="537">
        <f t="shared" si="19"/>
        <v>0</v>
      </c>
      <c r="S51" s="2231">
        <f t="shared" si="10"/>
        <v>0</v>
      </c>
    </row>
    <row r="52" spans="1:19" ht="13.35" customHeight="1">
      <c r="A52" s="533" t="s">
        <v>84</v>
      </c>
      <c r="B52" s="658"/>
      <c r="C52" s="706"/>
      <c r="D52" s="706"/>
      <c r="E52" s="706"/>
      <c r="F52" s="706"/>
      <c r="G52" s="707"/>
      <c r="H52" s="706"/>
      <c r="I52" s="706"/>
      <c r="J52" s="706"/>
      <c r="K52" s="706"/>
      <c r="L52" s="706"/>
      <c r="M52" s="707"/>
      <c r="N52" s="706"/>
      <c r="O52" s="706"/>
      <c r="P52" s="706"/>
      <c r="Q52" s="707"/>
      <c r="R52" s="707"/>
      <c r="S52" s="2232"/>
    </row>
    <row r="53" spans="1:19" ht="13.35" customHeight="1">
      <c r="A53" s="534" t="s">
        <v>185</v>
      </c>
      <c r="B53" s="538" t="s">
        <v>150</v>
      </c>
      <c r="C53" s="535">
        <v>0</v>
      </c>
      <c r="D53" s="536">
        <f t="shared" si="0"/>
        <v>0</v>
      </c>
      <c r="E53" s="535">
        <v>0</v>
      </c>
      <c r="F53" s="536">
        <f t="shared" si="1"/>
        <v>0</v>
      </c>
      <c r="G53" s="537">
        <v>0</v>
      </c>
      <c r="H53" s="536">
        <f t="shared" si="2"/>
        <v>0</v>
      </c>
      <c r="I53" s="535">
        <v>0</v>
      </c>
      <c r="J53" s="536">
        <f t="shared" si="3"/>
        <v>0</v>
      </c>
      <c r="K53" s="535">
        <v>0</v>
      </c>
      <c r="L53" s="536">
        <f t="shared" si="4"/>
        <v>0</v>
      </c>
      <c r="M53" s="537">
        <v>0</v>
      </c>
      <c r="N53" s="536">
        <f t="shared" si="5"/>
        <v>0</v>
      </c>
      <c r="O53" s="535">
        <f t="shared" si="16"/>
        <v>0</v>
      </c>
      <c r="P53" s="535">
        <f t="shared" si="17"/>
        <v>0</v>
      </c>
      <c r="Q53" s="537">
        <f t="shared" si="18"/>
        <v>0</v>
      </c>
      <c r="R53" s="537">
        <f t="shared" si="19"/>
        <v>0</v>
      </c>
      <c r="S53" s="2231">
        <f t="shared" si="10"/>
        <v>0</v>
      </c>
    </row>
    <row r="54" spans="1:19" ht="13.35" customHeight="1">
      <c r="A54" s="534" t="s">
        <v>184</v>
      </c>
      <c r="B54" s="538" t="s">
        <v>150</v>
      </c>
      <c r="C54" s="535">
        <v>0</v>
      </c>
      <c r="D54" s="536">
        <f t="shared" si="0"/>
        <v>0</v>
      </c>
      <c r="E54" s="535">
        <v>0</v>
      </c>
      <c r="F54" s="536">
        <f t="shared" si="1"/>
        <v>0</v>
      </c>
      <c r="G54" s="537">
        <v>0</v>
      </c>
      <c r="H54" s="536">
        <f t="shared" si="2"/>
        <v>0</v>
      </c>
      <c r="I54" s="535">
        <v>0</v>
      </c>
      <c r="J54" s="536">
        <f t="shared" si="3"/>
        <v>0</v>
      </c>
      <c r="K54" s="535">
        <v>0</v>
      </c>
      <c r="L54" s="536">
        <f t="shared" si="4"/>
        <v>0</v>
      </c>
      <c r="M54" s="537">
        <v>0</v>
      </c>
      <c r="N54" s="536">
        <f t="shared" si="5"/>
        <v>0</v>
      </c>
      <c r="O54" s="535">
        <f t="shared" si="16"/>
        <v>0</v>
      </c>
      <c r="P54" s="535">
        <f t="shared" si="17"/>
        <v>0</v>
      </c>
      <c r="Q54" s="537">
        <f t="shared" si="18"/>
        <v>0</v>
      </c>
      <c r="R54" s="537">
        <f t="shared" si="19"/>
        <v>0</v>
      </c>
      <c r="S54" s="2231">
        <f t="shared" si="10"/>
        <v>0</v>
      </c>
    </row>
    <row r="55" spans="1:19" ht="13.35" customHeight="1">
      <c r="A55" s="534" t="s">
        <v>188</v>
      </c>
      <c r="B55" s="538" t="s">
        <v>150</v>
      </c>
      <c r="C55" s="535">
        <v>0</v>
      </c>
      <c r="D55" s="536">
        <f t="shared" si="0"/>
        <v>0</v>
      </c>
      <c r="E55" s="535">
        <v>0</v>
      </c>
      <c r="F55" s="536">
        <f t="shared" si="1"/>
        <v>0</v>
      </c>
      <c r="G55" s="537">
        <v>0</v>
      </c>
      <c r="H55" s="536">
        <f t="shared" si="2"/>
        <v>0</v>
      </c>
      <c r="I55" s="535">
        <v>0</v>
      </c>
      <c r="J55" s="536">
        <f t="shared" si="3"/>
        <v>0</v>
      </c>
      <c r="K55" s="535">
        <v>0</v>
      </c>
      <c r="L55" s="536">
        <f t="shared" si="4"/>
        <v>0</v>
      </c>
      <c r="M55" s="537">
        <v>0</v>
      </c>
      <c r="N55" s="536">
        <f t="shared" si="5"/>
        <v>0</v>
      </c>
      <c r="O55" s="535">
        <f t="shared" si="16"/>
        <v>0</v>
      </c>
      <c r="P55" s="535">
        <f t="shared" si="17"/>
        <v>0</v>
      </c>
      <c r="Q55" s="537">
        <f t="shared" si="18"/>
        <v>0</v>
      </c>
      <c r="R55" s="537">
        <f t="shared" si="19"/>
        <v>0</v>
      </c>
      <c r="S55" s="2231">
        <f t="shared" si="10"/>
        <v>0</v>
      </c>
    </row>
    <row r="56" spans="1:19" ht="13.35" customHeight="1">
      <c r="A56" s="534" t="s">
        <v>186</v>
      </c>
      <c r="B56" s="538" t="s">
        <v>150</v>
      </c>
      <c r="C56" s="535">
        <v>0</v>
      </c>
      <c r="D56" s="536">
        <f t="shared" si="0"/>
        <v>0</v>
      </c>
      <c r="E56" s="535">
        <v>0</v>
      </c>
      <c r="F56" s="536">
        <f t="shared" si="1"/>
        <v>0</v>
      </c>
      <c r="G56" s="537">
        <v>0</v>
      </c>
      <c r="H56" s="536">
        <f t="shared" si="2"/>
        <v>0</v>
      </c>
      <c r="I56" s="535">
        <v>0</v>
      </c>
      <c r="J56" s="536">
        <f t="shared" si="3"/>
        <v>0</v>
      </c>
      <c r="K56" s="535">
        <v>0</v>
      </c>
      <c r="L56" s="536">
        <f t="shared" si="4"/>
        <v>0</v>
      </c>
      <c r="M56" s="537">
        <v>0</v>
      </c>
      <c r="N56" s="536">
        <f t="shared" si="5"/>
        <v>0</v>
      </c>
      <c r="O56" s="535">
        <f t="shared" si="16"/>
        <v>0</v>
      </c>
      <c r="P56" s="535">
        <f t="shared" si="17"/>
        <v>0</v>
      </c>
      <c r="Q56" s="537">
        <f t="shared" si="18"/>
        <v>0</v>
      </c>
      <c r="R56" s="537">
        <f t="shared" si="19"/>
        <v>0</v>
      </c>
      <c r="S56" s="2231">
        <f t="shared" si="10"/>
        <v>0</v>
      </c>
    </row>
    <row r="57" spans="1:19" ht="13.35" customHeight="1">
      <c r="A57" s="534" t="s">
        <v>190</v>
      </c>
      <c r="B57" s="538" t="s">
        <v>150</v>
      </c>
      <c r="C57" s="535">
        <v>18664</v>
      </c>
      <c r="D57" s="536">
        <f t="shared" si="0"/>
        <v>1</v>
      </c>
      <c r="E57" s="535">
        <v>2336</v>
      </c>
      <c r="F57" s="536">
        <f t="shared" si="1"/>
        <v>1</v>
      </c>
      <c r="G57" s="537">
        <v>220608.48</v>
      </c>
      <c r="H57" s="536">
        <f t="shared" si="2"/>
        <v>1</v>
      </c>
      <c r="I57" s="535">
        <v>0</v>
      </c>
      <c r="J57" s="536">
        <f t="shared" si="3"/>
        <v>0</v>
      </c>
      <c r="K57" s="535">
        <v>0</v>
      </c>
      <c r="L57" s="536">
        <f t="shared" si="4"/>
        <v>0</v>
      </c>
      <c r="M57" s="537">
        <v>0</v>
      </c>
      <c r="N57" s="536">
        <f t="shared" si="5"/>
        <v>0</v>
      </c>
      <c r="O57" s="535">
        <f t="shared" si="16"/>
        <v>18664</v>
      </c>
      <c r="P57" s="535">
        <f t="shared" si="17"/>
        <v>2336</v>
      </c>
      <c r="Q57" s="537">
        <f t="shared" si="18"/>
        <v>220608.48</v>
      </c>
      <c r="R57" s="537">
        <f t="shared" si="19"/>
        <v>11.82</v>
      </c>
      <c r="S57" s="2231">
        <f t="shared" si="10"/>
        <v>94.438561643835627</v>
      </c>
    </row>
    <row r="58" spans="1:19" ht="13.35" customHeight="1">
      <c r="A58" s="534" t="s">
        <v>189</v>
      </c>
      <c r="B58" s="538" t="s">
        <v>150</v>
      </c>
      <c r="C58" s="535">
        <v>3422</v>
      </c>
      <c r="D58" s="536">
        <f t="shared" si="0"/>
        <v>1</v>
      </c>
      <c r="E58" s="535">
        <v>642</v>
      </c>
      <c r="F58" s="536">
        <f t="shared" si="1"/>
        <v>1</v>
      </c>
      <c r="G58" s="537">
        <v>59371.7</v>
      </c>
      <c r="H58" s="536">
        <f t="shared" si="2"/>
        <v>1</v>
      </c>
      <c r="I58" s="535">
        <v>0</v>
      </c>
      <c r="J58" s="536">
        <f t="shared" si="3"/>
        <v>0</v>
      </c>
      <c r="K58" s="535">
        <v>0</v>
      </c>
      <c r="L58" s="536">
        <f t="shared" si="4"/>
        <v>0</v>
      </c>
      <c r="M58" s="537">
        <v>0</v>
      </c>
      <c r="N58" s="536">
        <f t="shared" si="5"/>
        <v>0</v>
      </c>
      <c r="O58" s="535">
        <f t="shared" si="16"/>
        <v>3422</v>
      </c>
      <c r="P58" s="535">
        <f t="shared" si="17"/>
        <v>642</v>
      </c>
      <c r="Q58" s="537">
        <f t="shared" si="18"/>
        <v>59371.7</v>
      </c>
      <c r="R58" s="537">
        <f t="shared" si="19"/>
        <v>17.349999999999998</v>
      </c>
      <c r="S58" s="2231">
        <f t="shared" si="10"/>
        <v>92.479283489096574</v>
      </c>
    </row>
    <row r="59" spans="1:19" ht="13.35" customHeight="1">
      <c r="A59" s="539" t="s">
        <v>528</v>
      </c>
      <c r="B59" s="540" t="s">
        <v>245</v>
      </c>
      <c r="C59" s="660">
        <v>0</v>
      </c>
      <c r="D59" s="536">
        <f t="shared" si="0"/>
        <v>0</v>
      </c>
      <c r="E59" s="660">
        <v>0</v>
      </c>
      <c r="F59" s="536">
        <f t="shared" si="1"/>
        <v>0</v>
      </c>
      <c r="G59" s="537">
        <v>0</v>
      </c>
      <c r="H59" s="536">
        <f t="shared" si="2"/>
        <v>0</v>
      </c>
      <c r="I59" s="660">
        <v>616</v>
      </c>
      <c r="J59" s="536">
        <f t="shared" si="3"/>
        <v>1</v>
      </c>
      <c r="K59" s="660">
        <v>13</v>
      </c>
      <c r="L59" s="536">
        <f t="shared" si="4"/>
        <v>1</v>
      </c>
      <c r="M59" s="537">
        <v>159313.29999999999</v>
      </c>
      <c r="N59" s="536">
        <f t="shared" si="5"/>
        <v>1</v>
      </c>
      <c r="O59" s="535">
        <f t="shared" si="16"/>
        <v>616</v>
      </c>
      <c r="P59" s="535">
        <f t="shared" si="17"/>
        <v>13</v>
      </c>
      <c r="Q59" s="537">
        <f t="shared" si="18"/>
        <v>159313.29999999999</v>
      </c>
      <c r="R59" s="537">
        <f t="shared" si="19"/>
        <v>258.62548701298698</v>
      </c>
      <c r="S59" s="2231">
        <f t="shared" si="10"/>
        <v>12254.869230769229</v>
      </c>
    </row>
    <row r="60" spans="1:19" ht="13.35" customHeight="1">
      <c r="A60" s="539" t="s">
        <v>529</v>
      </c>
      <c r="B60" s="540" t="s">
        <v>247</v>
      </c>
      <c r="C60" s="660">
        <v>0</v>
      </c>
      <c r="D60" s="536">
        <f t="shared" si="0"/>
        <v>0</v>
      </c>
      <c r="E60" s="660">
        <v>0</v>
      </c>
      <c r="F60" s="536">
        <f t="shared" si="1"/>
        <v>0</v>
      </c>
      <c r="G60" s="537">
        <v>0</v>
      </c>
      <c r="H60" s="536">
        <f t="shared" si="2"/>
        <v>0</v>
      </c>
      <c r="I60" s="660">
        <v>0</v>
      </c>
      <c r="J60" s="536">
        <f t="shared" si="3"/>
        <v>0</v>
      </c>
      <c r="K60" s="660">
        <v>0</v>
      </c>
      <c r="L60" s="536">
        <f t="shared" si="4"/>
        <v>0</v>
      </c>
      <c r="M60" s="537">
        <v>0</v>
      </c>
      <c r="N60" s="536">
        <f t="shared" si="5"/>
        <v>0</v>
      </c>
      <c r="O60" s="535">
        <f t="shared" si="16"/>
        <v>0</v>
      </c>
      <c r="P60" s="535">
        <f t="shared" si="17"/>
        <v>0</v>
      </c>
      <c r="Q60" s="537">
        <f t="shared" si="18"/>
        <v>0</v>
      </c>
      <c r="R60" s="537">
        <f t="shared" si="19"/>
        <v>0</v>
      </c>
      <c r="S60" s="2231">
        <f t="shared" si="10"/>
        <v>0</v>
      </c>
    </row>
    <row r="61" spans="1:19" ht="13.35" customHeight="1">
      <c r="A61" s="539" t="s">
        <v>530</v>
      </c>
      <c r="B61" s="540" t="s">
        <v>150</v>
      </c>
      <c r="C61" s="660">
        <v>0</v>
      </c>
      <c r="D61" s="536">
        <f t="shared" si="0"/>
        <v>0</v>
      </c>
      <c r="E61" s="660">
        <v>0</v>
      </c>
      <c r="F61" s="536">
        <f t="shared" si="1"/>
        <v>0</v>
      </c>
      <c r="G61" s="537">
        <v>0</v>
      </c>
      <c r="H61" s="536">
        <f t="shared" si="2"/>
        <v>0</v>
      </c>
      <c r="I61" s="660">
        <v>0</v>
      </c>
      <c r="J61" s="536">
        <f t="shared" si="3"/>
        <v>0</v>
      </c>
      <c r="K61" s="660">
        <v>0</v>
      </c>
      <c r="L61" s="536">
        <f t="shared" si="4"/>
        <v>0</v>
      </c>
      <c r="M61" s="537">
        <v>0</v>
      </c>
      <c r="N61" s="536">
        <f t="shared" si="5"/>
        <v>0</v>
      </c>
      <c r="O61" s="535">
        <f t="shared" si="16"/>
        <v>0</v>
      </c>
      <c r="P61" s="535">
        <f t="shared" si="17"/>
        <v>0</v>
      </c>
      <c r="Q61" s="537">
        <f t="shared" si="18"/>
        <v>0</v>
      </c>
      <c r="R61" s="537">
        <f t="shared" si="19"/>
        <v>0</v>
      </c>
      <c r="S61" s="2231">
        <f t="shared" si="10"/>
        <v>0</v>
      </c>
    </row>
    <row r="62" spans="1:19" ht="13.35" customHeight="1">
      <c r="A62" s="539" t="s">
        <v>531</v>
      </c>
      <c r="B62" s="540" t="s">
        <v>245</v>
      </c>
      <c r="C62" s="660">
        <v>0</v>
      </c>
      <c r="D62" s="536">
        <f t="shared" si="0"/>
        <v>0</v>
      </c>
      <c r="E62" s="660">
        <v>0</v>
      </c>
      <c r="F62" s="536">
        <f t="shared" si="1"/>
        <v>0</v>
      </c>
      <c r="G62" s="537">
        <v>0</v>
      </c>
      <c r="H62" s="536">
        <f t="shared" si="2"/>
        <v>0</v>
      </c>
      <c r="I62" s="660">
        <v>762</v>
      </c>
      <c r="J62" s="536">
        <f t="shared" si="3"/>
        <v>1</v>
      </c>
      <c r="K62" s="660">
        <v>11</v>
      </c>
      <c r="L62" s="536">
        <f t="shared" si="4"/>
        <v>1</v>
      </c>
      <c r="M62" s="537">
        <v>134349.6</v>
      </c>
      <c r="N62" s="536">
        <f t="shared" si="5"/>
        <v>1</v>
      </c>
      <c r="O62" s="535">
        <f t="shared" si="16"/>
        <v>762</v>
      </c>
      <c r="P62" s="535">
        <f t="shared" si="17"/>
        <v>11</v>
      </c>
      <c r="Q62" s="537">
        <f t="shared" si="18"/>
        <v>134349.6</v>
      </c>
      <c r="R62" s="537">
        <f t="shared" si="19"/>
        <v>176.31181102362206</v>
      </c>
      <c r="S62" s="2231">
        <f t="shared" si="10"/>
        <v>12213.6</v>
      </c>
    </row>
    <row r="63" spans="1:19" ht="13.35" customHeight="1">
      <c r="A63" s="539" t="s">
        <v>532</v>
      </c>
      <c r="B63" s="540" t="s">
        <v>251</v>
      </c>
      <c r="C63" s="660">
        <v>0</v>
      </c>
      <c r="D63" s="536">
        <f t="shared" si="0"/>
        <v>0</v>
      </c>
      <c r="E63" s="660">
        <v>0</v>
      </c>
      <c r="F63" s="536">
        <f t="shared" si="1"/>
        <v>0</v>
      </c>
      <c r="G63" s="537">
        <v>0</v>
      </c>
      <c r="H63" s="536">
        <f t="shared" si="2"/>
        <v>0</v>
      </c>
      <c r="I63" s="660">
        <v>4.8</v>
      </c>
      <c r="J63" s="536">
        <f t="shared" si="3"/>
        <v>1</v>
      </c>
      <c r="K63" s="660">
        <v>1</v>
      </c>
      <c r="L63" s="536">
        <f t="shared" si="4"/>
        <v>1</v>
      </c>
      <c r="M63" s="537">
        <v>721.87</v>
      </c>
      <c r="N63" s="536">
        <f t="shared" si="5"/>
        <v>1</v>
      </c>
      <c r="O63" s="535">
        <f t="shared" si="16"/>
        <v>4.8</v>
      </c>
      <c r="P63" s="535">
        <f t="shared" si="17"/>
        <v>1</v>
      </c>
      <c r="Q63" s="537">
        <f t="shared" si="18"/>
        <v>721.87</v>
      </c>
      <c r="R63" s="537">
        <f t="shared" si="19"/>
        <v>150.38958333333335</v>
      </c>
      <c r="S63" s="2231">
        <f t="shared" si="10"/>
        <v>721.87</v>
      </c>
    </row>
    <row r="64" spans="1:19" ht="13.35" customHeight="1">
      <c r="A64" s="539" t="s">
        <v>533</v>
      </c>
      <c r="B64" s="540" t="s">
        <v>247</v>
      </c>
      <c r="C64" s="660">
        <v>0</v>
      </c>
      <c r="D64" s="536">
        <f t="shared" si="0"/>
        <v>0</v>
      </c>
      <c r="E64" s="660">
        <v>0</v>
      </c>
      <c r="F64" s="536">
        <f t="shared" si="1"/>
        <v>0</v>
      </c>
      <c r="G64" s="537">
        <v>0</v>
      </c>
      <c r="H64" s="536">
        <f t="shared" si="2"/>
        <v>0</v>
      </c>
      <c r="I64" s="660">
        <v>50</v>
      </c>
      <c r="J64" s="536">
        <f t="shared" si="3"/>
        <v>1</v>
      </c>
      <c r="K64" s="660">
        <v>10</v>
      </c>
      <c r="L64" s="536">
        <f t="shared" si="4"/>
        <v>1</v>
      </c>
      <c r="M64" s="537">
        <v>743.5</v>
      </c>
      <c r="N64" s="536">
        <f t="shared" si="5"/>
        <v>1</v>
      </c>
      <c r="O64" s="535">
        <f t="shared" si="16"/>
        <v>50</v>
      </c>
      <c r="P64" s="535">
        <f t="shared" si="17"/>
        <v>10</v>
      </c>
      <c r="Q64" s="537">
        <f t="shared" si="18"/>
        <v>743.5</v>
      </c>
      <c r="R64" s="537">
        <f t="shared" si="19"/>
        <v>14.87</v>
      </c>
      <c r="S64" s="2231">
        <f t="shared" si="10"/>
        <v>74.349999999999994</v>
      </c>
    </row>
    <row r="65" spans="1:19" ht="13.35" customHeight="1">
      <c r="A65" s="539" t="s">
        <v>534</v>
      </c>
      <c r="B65" s="540" t="s">
        <v>247</v>
      </c>
      <c r="C65" s="660">
        <v>0</v>
      </c>
      <c r="D65" s="536">
        <f t="shared" si="0"/>
        <v>0</v>
      </c>
      <c r="E65" s="660">
        <v>0</v>
      </c>
      <c r="F65" s="536">
        <f t="shared" si="1"/>
        <v>0</v>
      </c>
      <c r="G65" s="537">
        <v>0</v>
      </c>
      <c r="H65" s="536">
        <f t="shared" si="2"/>
        <v>0</v>
      </c>
      <c r="I65" s="660">
        <v>20</v>
      </c>
      <c r="J65" s="536">
        <f t="shared" si="3"/>
        <v>1</v>
      </c>
      <c r="K65" s="660">
        <v>2</v>
      </c>
      <c r="L65" s="536">
        <f t="shared" si="4"/>
        <v>1</v>
      </c>
      <c r="M65" s="537">
        <v>390</v>
      </c>
      <c r="N65" s="536">
        <f t="shared" si="5"/>
        <v>1</v>
      </c>
      <c r="O65" s="535">
        <f t="shared" si="16"/>
        <v>20</v>
      </c>
      <c r="P65" s="535">
        <f t="shared" si="17"/>
        <v>2</v>
      </c>
      <c r="Q65" s="537">
        <f t="shared" si="18"/>
        <v>390</v>
      </c>
      <c r="R65" s="537">
        <f t="shared" si="19"/>
        <v>19.5</v>
      </c>
      <c r="S65" s="2231">
        <f t="shared" si="10"/>
        <v>195</v>
      </c>
    </row>
    <row r="66" spans="1:19" ht="13.35" customHeight="1">
      <c r="A66" s="539" t="s">
        <v>535</v>
      </c>
      <c r="B66" s="540" t="s">
        <v>247</v>
      </c>
      <c r="C66" s="660">
        <v>0</v>
      </c>
      <c r="D66" s="536">
        <f t="shared" si="0"/>
        <v>0</v>
      </c>
      <c r="E66" s="660">
        <v>0</v>
      </c>
      <c r="F66" s="536">
        <f t="shared" si="1"/>
        <v>0</v>
      </c>
      <c r="G66" s="537">
        <v>0</v>
      </c>
      <c r="H66" s="536">
        <f t="shared" si="2"/>
        <v>0</v>
      </c>
      <c r="I66" s="660">
        <v>696</v>
      </c>
      <c r="J66" s="536">
        <f t="shared" si="3"/>
        <v>1</v>
      </c>
      <c r="K66" s="660">
        <v>10</v>
      </c>
      <c r="L66" s="536">
        <f t="shared" si="4"/>
        <v>1</v>
      </c>
      <c r="M66" s="537">
        <v>29078.880000000001</v>
      </c>
      <c r="N66" s="536">
        <f t="shared" si="5"/>
        <v>1</v>
      </c>
      <c r="O66" s="535">
        <f t="shared" si="16"/>
        <v>696</v>
      </c>
      <c r="P66" s="535">
        <f t="shared" si="17"/>
        <v>10</v>
      </c>
      <c r="Q66" s="537">
        <f t="shared" si="18"/>
        <v>29078.880000000001</v>
      </c>
      <c r="R66" s="537">
        <f t="shared" si="19"/>
        <v>41.78</v>
      </c>
      <c r="S66" s="2231">
        <f t="shared" si="10"/>
        <v>2907.8879999999999</v>
      </c>
    </row>
    <row r="67" spans="1:19" ht="13.35" customHeight="1">
      <c r="A67" s="539" t="s">
        <v>536</v>
      </c>
      <c r="B67" s="540" t="s">
        <v>245</v>
      </c>
      <c r="C67" s="660">
        <v>0</v>
      </c>
      <c r="D67" s="536">
        <f t="shared" si="0"/>
        <v>0</v>
      </c>
      <c r="E67" s="660">
        <v>0</v>
      </c>
      <c r="F67" s="536">
        <f t="shared" si="1"/>
        <v>0</v>
      </c>
      <c r="G67" s="537">
        <v>0</v>
      </c>
      <c r="H67" s="536">
        <f t="shared" si="2"/>
        <v>0</v>
      </c>
      <c r="I67" s="660">
        <v>5</v>
      </c>
      <c r="J67" s="536">
        <f t="shared" si="3"/>
        <v>1</v>
      </c>
      <c r="K67" s="660">
        <v>1</v>
      </c>
      <c r="L67" s="536">
        <f t="shared" si="4"/>
        <v>1</v>
      </c>
      <c r="M67" s="537">
        <v>816.95</v>
      </c>
      <c r="N67" s="536">
        <f t="shared" si="5"/>
        <v>1</v>
      </c>
      <c r="O67" s="535">
        <f t="shared" si="16"/>
        <v>5</v>
      </c>
      <c r="P67" s="535">
        <f t="shared" si="17"/>
        <v>1</v>
      </c>
      <c r="Q67" s="537">
        <f t="shared" si="18"/>
        <v>816.95</v>
      </c>
      <c r="R67" s="537">
        <f t="shared" si="19"/>
        <v>163.39000000000001</v>
      </c>
      <c r="S67" s="2231">
        <f t="shared" si="10"/>
        <v>816.95</v>
      </c>
    </row>
    <row r="68" spans="1:19" ht="13.35" customHeight="1">
      <c r="A68" s="533" t="s">
        <v>191</v>
      </c>
      <c r="B68" s="658"/>
      <c r="C68" s="706"/>
      <c r="D68" s="706"/>
      <c r="E68" s="706"/>
      <c r="F68" s="706"/>
      <c r="G68" s="707"/>
      <c r="H68" s="706"/>
      <c r="I68" s="706"/>
      <c r="J68" s="706"/>
      <c r="K68" s="706"/>
      <c r="L68" s="706"/>
      <c r="M68" s="707"/>
      <c r="N68" s="706"/>
      <c r="O68" s="706"/>
      <c r="P68" s="706"/>
      <c r="Q68" s="707"/>
      <c r="R68" s="707"/>
      <c r="S68" s="2232"/>
    </row>
    <row r="69" spans="1:19" ht="13.35" customHeight="1">
      <c r="A69" s="2233" t="s">
        <v>193</v>
      </c>
      <c r="B69" s="538" t="s">
        <v>150</v>
      </c>
      <c r="C69" s="535">
        <v>575</v>
      </c>
      <c r="D69" s="536">
        <f t="shared" si="0"/>
        <v>1</v>
      </c>
      <c r="E69" s="535">
        <v>510</v>
      </c>
      <c r="F69" s="536">
        <f t="shared" si="1"/>
        <v>1</v>
      </c>
      <c r="G69" s="537">
        <v>34195.25</v>
      </c>
      <c r="H69" s="536">
        <f t="shared" si="2"/>
        <v>1</v>
      </c>
      <c r="I69" s="535">
        <v>0</v>
      </c>
      <c r="J69" s="536">
        <f t="shared" si="3"/>
        <v>0</v>
      </c>
      <c r="K69" s="535">
        <v>0</v>
      </c>
      <c r="L69" s="536">
        <f t="shared" si="4"/>
        <v>0</v>
      </c>
      <c r="M69" s="537">
        <v>0</v>
      </c>
      <c r="N69" s="536">
        <f t="shared" si="5"/>
        <v>0</v>
      </c>
      <c r="O69" s="535">
        <f t="shared" si="16"/>
        <v>575</v>
      </c>
      <c r="P69" s="535">
        <f t="shared" si="17"/>
        <v>510</v>
      </c>
      <c r="Q69" s="537">
        <f t="shared" si="18"/>
        <v>34195.25</v>
      </c>
      <c r="R69" s="537">
        <f t="shared" si="19"/>
        <v>59.47</v>
      </c>
      <c r="S69" s="2231">
        <f t="shared" si="10"/>
        <v>67.049509803921566</v>
      </c>
    </row>
    <row r="70" spans="1:19" ht="13.35" customHeight="1">
      <c r="A70" s="2233" t="s">
        <v>194</v>
      </c>
      <c r="B70" s="538" t="s">
        <v>150</v>
      </c>
      <c r="C70" s="535">
        <v>1230</v>
      </c>
      <c r="D70" s="536">
        <f t="shared" si="0"/>
        <v>1</v>
      </c>
      <c r="E70" s="535">
        <v>1051</v>
      </c>
      <c r="F70" s="536">
        <f t="shared" si="1"/>
        <v>1</v>
      </c>
      <c r="G70" s="537">
        <v>102852.6</v>
      </c>
      <c r="H70" s="536">
        <f t="shared" si="2"/>
        <v>1</v>
      </c>
      <c r="I70" s="535">
        <v>0</v>
      </c>
      <c r="J70" s="536">
        <f t="shared" si="3"/>
        <v>0</v>
      </c>
      <c r="K70" s="535">
        <v>0</v>
      </c>
      <c r="L70" s="536">
        <f t="shared" si="4"/>
        <v>0</v>
      </c>
      <c r="M70" s="537">
        <v>0</v>
      </c>
      <c r="N70" s="536">
        <f t="shared" si="5"/>
        <v>0</v>
      </c>
      <c r="O70" s="535">
        <f t="shared" si="16"/>
        <v>1230</v>
      </c>
      <c r="P70" s="535">
        <f t="shared" si="17"/>
        <v>1051</v>
      </c>
      <c r="Q70" s="537">
        <f t="shared" si="18"/>
        <v>102852.6</v>
      </c>
      <c r="R70" s="537">
        <f t="shared" si="19"/>
        <v>83.62</v>
      </c>
      <c r="S70" s="2231">
        <f t="shared" si="10"/>
        <v>97.86165556612751</v>
      </c>
    </row>
    <row r="71" spans="1:19" ht="13.35" customHeight="1">
      <c r="A71" s="2233" t="s">
        <v>256</v>
      </c>
      <c r="B71" s="538" t="s">
        <v>150</v>
      </c>
      <c r="C71" s="535">
        <v>0</v>
      </c>
      <c r="D71" s="536">
        <f t="shared" si="0"/>
        <v>0</v>
      </c>
      <c r="E71" s="535">
        <v>0</v>
      </c>
      <c r="F71" s="536">
        <f t="shared" si="1"/>
        <v>0</v>
      </c>
      <c r="G71" s="537">
        <v>0</v>
      </c>
      <c r="H71" s="536">
        <f t="shared" si="2"/>
        <v>0</v>
      </c>
      <c r="I71" s="535">
        <v>0</v>
      </c>
      <c r="J71" s="536">
        <f t="shared" si="3"/>
        <v>0</v>
      </c>
      <c r="K71" s="535">
        <v>0</v>
      </c>
      <c r="L71" s="536">
        <f t="shared" si="4"/>
        <v>0</v>
      </c>
      <c r="M71" s="537">
        <v>0</v>
      </c>
      <c r="N71" s="536">
        <f t="shared" si="5"/>
        <v>0</v>
      </c>
      <c r="O71" s="535">
        <f t="shared" ref="O71" si="20">C71+I71</f>
        <v>0</v>
      </c>
      <c r="P71" s="535">
        <f t="shared" ref="P71" si="21">E71+K71</f>
        <v>0</v>
      </c>
      <c r="Q71" s="537">
        <f t="shared" ref="Q71" si="22">G71+M71</f>
        <v>0</v>
      </c>
      <c r="R71" s="537">
        <f t="shared" ref="R71" si="23">IF(O71=0,0,Q71/O71)</f>
        <v>0</v>
      </c>
      <c r="S71" s="2231">
        <f t="shared" si="10"/>
        <v>0</v>
      </c>
    </row>
    <row r="72" spans="1:19" ht="13.35" customHeight="1">
      <c r="A72" s="2233" t="s">
        <v>537</v>
      </c>
      <c r="B72" s="538" t="s">
        <v>150</v>
      </c>
      <c r="C72" s="535">
        <v>0</v>
      </c>
      <c r="D72" s="536">
        <f t="shared" si="0"/>
        <v>0</v>
      </c>
      <c r="E72" s="535">
        <v>0</v>
      </c>
      <c r="F72" s="536">
        <f t="shared" si="1"/>
        <v>0</v>
      </c>
      <c r="G72" s="537">
        <v>0</v>
      </c>
      <c r="H72" s="536">
        <f t="shared" si="2"/>
        <v>0</v>
      </c>
      <c r="I72" s="535">
        <v>0</v>
      </c>
      <c r="J72" s="536">
        <f t="shared" si="3"/>
        <v>0</v>
      </c>
      <c r="K72" s="535">
        <v>0</v>
      </c>
      <c r="L72" s="536">
        <f t="shared" si="4"/>
        <v>0</v>
      </c>
      <c r="M72" s="537">
        <v>0</v>
      </c>
      <c r="N72" s="536">
        <f t="shared" si="5"/>
        <v>0</v>
      </c>
      <c r="O72" s="535">
        <f t="shared" si="16"/>
        <v>0</v>
      </c>
      <c r="P72" s="535">
        <f t="shared" si="17"/>
        <v>0</v>
      </c>
      <c r="Q72" s="537">
        <f t="shared" si="18"/>
        <v>0</v>
      </c>
      <c r="R72" s="537">
        <f t="shared" si="19"/>
        <v>0</v>
      </c>
      <c r="S72" s="2231">
        <f t="shared" si="10"/>
        <v>0</v>
      </c>
    </row>
    <row r="73" spans="1:19" ht="13.35" customHeight="1">
      <c r="A73" s="539" t="s">
        <v>538</v>
      </c>
      <c r="B73" s="540" t="s">
        <v>150</v>
      </c>
      <c r="C73" s="660">
        <v>0</v>
      </c>
      <c r="D73" s="536">
        <f t="shared" si="0"/>
        <v>0</v>
      </c>
      <c r="E73" s="660">
        <v>0</v>
      </c>
      <c r="F73" s="536">
        <f t="shared" si="1"/>
        <v>0</v>
      </c>
      <c r="G73" s="537">
        <v>0</v>
      </c>
      <c r="H73" s="536">
        <f t="shared" si="2"/>
        <v>0</v>
      </c>
      <c r="I73" s="660">
        <v>1</v>
      </c>
      <c r="J73" s="536">
        <f t="shared" si="3"/>
        <v>1</v>
      </c>
      <c r="K73" s="660">
        <v>1</v>
      </c>
      <c r="L73" s="536">
        <f t="shared" si="4"/>
        <v>1</v>
      </c>
      <c r="M73" s="537">
        <v>4332</v>
      </c>
      <c r="N73" s="536">
        <f t="shared" si="5"/>
        <v>1</v>
      </c>
      <c r="O73" s="535">
        <f t="shared" si="16"/>
        <v>1</v>
      </c>
      <c r="P73" s="535">
        <f t="shared" si="17"/>
        <v>1</v>
      </c>
      <c r="Q73" s="537">
        <f t="shared" si="18"/>
        <v>4332</v>
      </c>
      <c r="R73" s="537">
        <f t="shared" si="19"/>
        <v>4332</v>
      </c>
      <c r="S73" s="2231">
        <f t="shared" si="10"/>
        <v>4332</v>
      </c>
    </row>
    <row r="74" spans="1:19" ht="13.35" customHeight="1">
      <c r="A74" s="2234" t="s">
        <v>345</v>
      </c>
      <c r="B74" s="709"/>
      <c r="C74" s="706"/>
      <c r="D74" s="706"/>
      <c r="E74" s="706"/>
      <c r="F74" s="706"/>
      <c r="G74" s="707"/>
      <c r="H74" s="658"/>
      <c r="I74" s="706"/>
      <c r="J74" s="706"/>
      <c r="K74" s="706"/>
      <c r="L74" s="706"/>
      <c r="M74" s="707"/>
      <c r="N74" s="658"/>
      <c r="O74" s="706"/>
      <c r="P74" s="706"/>
      <c r="Q74" s="658"/>
      <c r="R74" s="706"/>
      <c r="S74" s="2230"/>
    </row>
    <row r="75" spans="1:19" ht="13.35" customHeight="1">
      <c r="A75" s="544" t="s">
        <v>539</v>
      </c>
      <c r="B75" s="540" t="s">
        <v>158</v>
      </c>
      <c r="C75" s="660"/>
      <c r="D75" s="536">
        <f t="shared" si="0"/>
        <v>0</v>
      </c>
      <c r="E75" s="660">
        <v>0</v>
      </c>
      <c r="F75" s="536">
        <f t="shared" si="1"/>
        <v>0</v>
      </c>
      <c r="G75" s="537">
        <v>0</v>
      </c>
      <c r="H75" s="536">
        <f t="shared" si="2"/>
        <v>0</v>
      </c>
      <c r="I75" s="660">
        <v>0</v>
      </c>
      <c r="J75" s="536">
        <f t="shared" si="3"/>
        <v>0</v>
      </c>
      <c r="K75" s="660"/>
      <c r="L75" s="536">
        <f t="shared" si="4"/>
        <v>0</v>
      </c>
      <c r="M75" s="537">
        <v>0</v>
      </c>
      <c r="N75" s="536">
        <f t="shared" si="5"/>
        <v>0</v>
      </c>
      <c r="O75" s="535">
        <f t="shared" si="16"/>
        <v>0</v>
      </c>
      <c r="P75" s="535">
        <f t="shared" si="17"/>
        <v>0</v>
      </c>
      <c r="Q75" s="537">
        <f t="shared" si="18"/>
        <v>0</v>
      </c>
      <c r="R75" s="537">
        <f t="shared" si="19"/>
        <v>0</v>
      </c>
      <c r="S75" s="2231">
        <f t="shared" si="10"/>
        <v>0</v>
      </c>
    </row>
    <row r="76" spans="1:19" ht="13.35" customHeight="1">
      <c r="A76" s="544" t="s">
        <v>540</v>
      </c>
      <c r="B76" s="540" t="s">
        <v>158</v>
      </c>
      <c r="C76" s="660"/>
      <c r="D76" s="536">
        <f t="shared" si="0"/>
        <v>0</v>
      </c>
      <c r="E76" s="660">
        <v>0</v>
      </c>
      <c r="F76" s="536">
        <f t="shared" si="1"/>
        <v>0</v>
      </c>
      <c r="G76" s="537">
        <v>0</v>
      </c>
      <c r="H76" s="536">
        <f t="shared" si="2"/>
        <v>0</v>
      </c>
      <c r="I76" s="660">
        <v>12</v>
      </c>
      <c r="J76" s="536">
        <f t="shared" si="3"/>
        <v>1</v>
      </c>
      <c r="K76" s="660"/>
      <c r="L76" s="536">
        <f t="shared" si="4"/>
        <v>0</v>
      </c>
      <c r="M76" s="537">
        <v>12969.48</v>
      </c>
      <c r="N76" s="536">
        <f t="shared" si="5"/>
        <v>1</v>
      </c>
      <c r="O76" s="535">
        <f t="shared" ref="O76" si="24">C76+I76</f>
        <v>12</v>
      </c>
      <c r="P76" s="535">
        <f t="shared" ref="P76" si="25">E76+K76</f>
        <v>0</v>
      </c>
      <c r="Q76" s="537">
        <f t="shared" ref="Q76" si="26">G76+M76</f>
        <v>12969.48</v>
      </c>
      <c r="R76" s="537">
        <f t="shared" ref="R76" si="27">IF(O76=0,0,Q76/O76)</f>
        <v>1080.79</v>
      </c>
      <c r="S76" s="2231" t="e">
        <f t="shared" si="10"/>
        <v>#DIV/0!</v>
      </c>
    </row>
    <row r="77" spans="1:19" ht="13.35" customHeight="1">
      <c r="A77" s="439" t="s">
        <v>541</v>
      </c>
      <c r="B77" s="540" t="s">
        <v>158</v>
      </c>
      <c r="C77" s="660"/>
      <c r="D77" s="536">
        <f t="shared" ref="D77:D80" si="28">IF(O77=0,0,C77/O77)</f>
        <v>0</v>
      </c>
      <c r="E77" s="660">
        <v>0</v>
      </c>
      <c r="F77" s="536">
        <f t="shared" ref="F77:F80" si="29">IF(P77=0,0,E77/P77)</f>
        <v>0</v>
      </c>
      <c r="G77" s="537">
        <v>0</v>
      </c>
      <c r="H77" s="536">
        <f t="shared" ref="H77:H80" si="30">IF(Q77=0,0,G77/Q77)</f>
        <v>0</v>
      </c>
      <c r="I77" s="660">
        <v>0</v>
      </c>
      <c r="J77" s="536">
        <f t="shared" ref="J77:J80" si="31">IF(O77=0,0,I77/O77)</f>
        <v>0</v>
      </c>
      <c r="K77" s="660"/>
      <c r="L77" s="536">
        <f t="shared" ref="L77:L80" si="32">IF(P77=0,0,K77/P77)</f>
        <v>0</v>
      </c>
      <c r="M77" s="537">
        <v>0</v>
      </c>
      <c r="N77" s="536">
        <f t="shared" ref="N77:N80" si="33">IF(Q77=0,0,M77/Q77)</f>
        <v>0</v>
      </c>
      <c r="O77" s="535">
        <f t="shared" si="16"/>
        <v>0</v>
      </c>
      <c r="P77" s="535">
        <f t="shared" si="17"/>
        <v>0</v>
      </c>
      <c r="Q77" s="537">
        <f t="shared" si="18"/>
        <v>0</v>
      </c>
      <c r="R77" s="537">
        <f t="shared" si="19"/>
        <v>0</v>
      </c>
      <c r="S77" s="2231">
        <f t="shared" ref="S77:S80" si="34">IF(O77=0,0,Q77/P77)</f>
        <v>0</v>
      </c>
    </row>
    <row r="78" spans="1:19" ht="15">
      <c r="A78" s="533" t="s">
        <v>86</v>
      </c>
      <c r="B78" s="658"/>
      <c r="C78" s="706"/>
      <c r="D78" s="706">
        <f t="shared" si="28"/>
        <v>0</v>
      </c>
      <c r="E78" s="706"/>
      <c r="F78" s="706">
        <f t="shared" si="29"/>
        <v>0</v>
      </c>
      <c r="G78" s="707"/>
      <c r="H78" s="706">
        <f t="shared" si="30"/>
        <v>0</v>
      </c>
      <c r="I78" s="706"/>
      <c r="J78" s="706">
        <f t="shared" si="31"/>
        <v>0</v>
      </c>
      <c r="K78" s="706"/>
      <c r="L78" s="706">
        <f t="shared" si="32"/>
        <v>0</v>
      </c>
      <c r="M78" s="707"/>
      <c r="N78" s="706">
        <f t="shared" si="33"/>
        <v>0</v>
      </c>
      <c r="O78" s="706"/>
      <c r="P78" s="706"/>
      <c r="Q78" s="707"/>
      <c r="R78" s="707"/>
      <c r="S78" s="2232"/>
    </row>
    <row r="79" spans="1:19" ht="15">
      <c r="A79" s="545" t="s">
        <v>198</v>
      </c>
      <c r="B79" s="538" t="s">
        <v>158</v>
      </c>
      <c r="C79" s="535">
        <v>8777</v>
      </c>
      <c r="D79" s="536">
        <f t="shared" si="28"/>
        <v>1</v>
      </c>
      <c r="E79" s="535">
        <v>8777</v>
      </c>
      <c r="F79" s="536">
        <f t="shared" si="29"/>
        <v>1</v>
      </c>
      <c r="G79" s="535">
        <v>251812.13</v>
      </c>
      <c r="H79" s="536">
        <f t="shared" si="30"/>
        <v>1</v>
      </c>
      <c r="I79" s="535"/>
      <c r="J79" s="536">
        <f t="shared" si="31"/>
        <v>0</v>
      </c>
      <c r="K79" s="535">
        <v>0</v>
      </c>
      <c r="L79" s="536">
        <f t="shared" si="32"/>
        <v>0</v>
      </c>
      <c r="M79" s="537">
        <v>0</v>
      </c>
      <c r="N79" s="536">
        <f t="shared" si="33"/>
        <v>0</v>
      </c>
      <c r="O79" s="535">
        <f t="shared" si="16"/>
        <v>8777</v>
      </c>
      <c r="P79" s="535">
        <f t="shared" si="17"/>
        <v>8777</v>
      </c>
      <c r="Q79" s="537">
        <f t="shared" si="18"/>
        <v>251812.13</v>
      </c>
      <c r="R79" s="537">
        <f t="shared" si="19"/>
        <v>28.69</v>
      </c>
      <c r="S79" s="2231">
        <f t="shared" si="34"/>
        <v>28.69</v>
      </c>
    </row>
    <row r="80" spans="1:19" ht="15.75" thickBot="1">
      <c r="A80" s="2235" t="s">
        <v>197</v>
      </c>
      <c r="B80" s="2236" t="s">
        <v>158</v>
      </c>
      <c r="C80" s="2237">
        <v>12921</v>
      </c>
      <c r="D80" s="2238">
        <f t="shared" si="28"/>
        <v>1</v>
      </c>
      <c r="E80" s="2237">
        <v>12921</v>
      </c>
      <c r="F80" s="2238">
        <f t="shared" si="29"/>
        <v>1</v>
      </c>
      <c r="G80" s="2237">
        <v>3128153.11</v>
      </c>
      <c r="H80" s="2238">
        <f t="shared" si="30"/>
        <v>1</v>
      </c>
      <c r="I80" s="2237"/>
      <c r="J80" s="2238">
        <f t="shared" si="31"/>
        <v>0</v>
      </c>
      <c r="K80" s="2237">
        <v>0</v>
      </c>
      <c r="L80" s="2238">
        <f t="shared" si="32"/>
        <v>0</v>
      </c>
      <c r="M80" s="2239">
        <v>0</v>
      </c>
      <c r="N80" s="2238">
        <f t="shared" si="33"/>
        <v>0</v>
      </c>
      <c r="O80" s="2237">
        <f t="shared" si="16"/>
        <v>12921</v>
      </c>
      <c r="P80" s="2237">
        <f t="shared" si="17"/>
        <v>12921</v>
      </c>
      <c r="Q80" s="2239">
        <f t="shared" si="18"/>
        <v>3128153.11</v>
      </c>
      <c r="R80" s="2239">
        <f t="shared" si="19"/>
        <v>242.0983755127312</v>
      </c>
      <c r="S80" s="2240">
        <f t="shared" si="34"/>
        <v>242.0983755127312</v>
      </c>
    </row>
    <row r="81" spans="1:19">
      <c r="C81" s="5"/>
      <c r="D81" s="5"/>
      <c r="E81" s="5"/>
      <c r="F81" s="5"/>
      <c r="G81" s="5"/>
      <c r="H81" s="5"/>
      <c r="I81" s="5"/>
      <c r="J81" s="5"/>
      <c r="K81" s="5"/>
      <c r="L81" s="5"/>
      <c r="M81" s="5"/>
      <c r="N81" s="5"/>
      <c r="O81" s="5"/>
      <c r="P81" s="5"/>
      <c r="Q81" s="5"/>
      <c r="R81" s="5"/>
      <c r="S81" s="5"/>
    </row>
    <row r="83" spans="1:19" ht="15.6" customHeight="1">
      <c r="A83" s="2257" t="s">
        <v>542</v>
      </c>
      <c r="B83" s="2257"/>
      <c r="C83" s="2257"/>
      <c r="D83" s="2257"/>
      <c r="E83" s="2257"/>
      <c r="F83" s="2257"/>
      <c r="G83" s="2257"/>
      <c r="H83" s="2257"/>
      <c r="I83" s="2257"/>
      <c r="J83" s="2257"/>
      <c r="K83" s="2257"/>
      <c r="L83" s="2257"/>
      <c r="M83" s="2257"/>
      <c r="N83" s="2257"/>
      <c r="O83" s="2257"/>
      <c r="P83" s="2257"/>
      <c r="Q83" s="173"/>
    </row>
    <row r="84" spans="1:19" ht="15">
      <c r="A84" s="2257"/>
      <c r="B84" s="2257"/>
      <c r="C84" s="2257"/>
      <c r="D84" s="2257"/>
      <c r="E84" s="2257"/>
      <c r="F84" s="2257"/>
      <c r="G84" s="2257"/>
      <c r="Q84" s="173"/>
    </row>
    <row r="85" spans="1:19">
      <c r="Q85" s="173"/>
    </row>
    <row r="86" spans="1:19">
      <c r="Q86" s="173"/>
    </row>
  </sheetData>
  <customSheetViews>
    <customSheetView guid="{F8F6599B-2A1F-4529-A350-AEBC686D896D}" showPageBreaks="1" fitToPage="1" printArea="1" topLeftCell="A45">
      <selection sqref="A1:S1"/>
      <pageMargins left="0" right="0" top="0" bottom="0" header="0" footer="0"/>
      <printOptions horizontalCentered="1" verticalCentered="1" headings="1" gridLines="1"/>
      <pageSetup scale="48" orientation="landscape" r:id="rId1"/>
    </customSheetView>
  </customSheetViews>
  <mergeCells count="19">
    <mergeCell ref="A84:G84"/>
    <mergeCell ref="S6:S7"/>
    <mergeCell ref="A83:P83"/>
    <mergeCell ref="M6:N6"/>
    <mergeCell ref="O6:O7"/>
    <mergeCell ref="P6:P7"/>
    <mergeCell ref="Q6:Q7"/>
    <mergeCell ref="R6:R7"/>
    <mergeCell ref="C6:D6"/>
    <mergeCell ref="E6:F6"/>
    <mergeCell ref="G6:H6"/>
    <mergeCell ref="I6:J6"/>
    <mergeCell ref="K6:L6"/>
    <mergeCell ref="A1:S1"/>
    <mergeCell ref="A2:S2"/>
    <mergeCell ref="A3:S3"/>
    <mergeCell ref="C5:H5"/>
    <mergeCell ref="I5:N5"/>
    <mergeCell ref="O5:S5"/>
  </mergeCells>
  <printOptions horizontalCentered="1" verticalCentered="1"/>
  <pageMargins left="0.25" right="0.25" top="0.5" bottom="0.5" header="0.3" footer="0.3"/>
  <pageSetup scale="42" orientation="portrait" r:id="rId2"/>
  <headerFooter scaleWithDoc="0" alignWithMargins="0"/>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M80"/>
  <sheetViews>
    <sheetView zoomScaleNormal="100" workbookViewId="0">
      <pane ySplit="5" topLeftCell="A35" activePane="bottomLeft" state="frozen"/>
      <selection activeCell="A24" sqref="A24:D24"/>
      <selection pane="bottomLeft" activeCell="A24" sqref="A24:D24"/>
    </sheetView>
  </sheetViews>
  <sheetFormatPr defaultColWidth="34.5703125" defaultRowHeight="14.25"/>
  <cols>
    <col min="1" max="1" width="45.7109375" style="5" customWidth="1"/>
    <col min="2" max="2" width="30.42578125" style="5" customWidth="1"/>
    <col min="3" max="3" width="32.42578125" style="5" customWidth="1"/>
    <col min="4" max="4" width="29.5703125" style="5" customWidth="1"/>
    <col min="5" max="5" width="31.42578125" style="5" customWidth="1"/>
    <col min="6" max="6" width="12.5703125" style="5" customWidth="1"/>
    <col min="7" max="7" width="14.5703125" style="5" customWidth="1"/>
    <col min="8" max="8" width="15.42578125" style="5" customWidth="1"/>
    <col min="9" max="10" width="14" style="5" customWidth="1"/>
    <col min="11" max="11" width="15.42578125" style="5" customWidth="1"/>
    <col min="12" max="12" width="19.5703125" style="5" customWidth="1"/>
    <col min="13" max="13" width="12.42578125" style="5" customWidth="1"/>
    <col min="14" max="14" width="12.5703125" style="5" customWidth="1"/>
    <col min="15" max="15" width="14.5703125" style="5" customWidth="1"/>
    <col min="16" max="16384" width="34.5703125" style="5"/>
  </cols>
  <sheetData>
    <row r="1" spans="1:13" customFormat="1" ht="18" customHeight="1">
      <c r="A1" s="2356" t="s">
        <v>543</v>
      </c>
      <c r="B1" s="2356"/>
      <c r="C1" s="2356"/>
      <c r="D1" s="2356"/>
      <c r="E1" s="2356"/>
      <c r="F1" s="421"/>
      <c r="G1" s="421"/>
      <c r="H1" s="421"/>
      <c r="I1" s="421"/>
      <c r="J1" s="421"/>
      <c r="K1" s="421"/>
    </row>
    <row r="2" spans="1:13" customFormat="1" ht="15.75">
      <c r="A2" s="2254" t="s">
        <v>0</v>
      </c>
      <c r="B2" s="2254"/>
      <c r="C2" s="2254"/>
      <c r="D2" s="2254"/>
      <c r="E2" s="2254"/>
      <c r="F2" s="112"/>
      <c r="G2" s="112"/>
      <c r="H2" s="112"/>
      <c r="I2" s="112"/>
      <c r="J2" s="112"/>
      <c r="K2" s="112"/>
    </row>
    <row r="3" spans="1:13" customFormat="1" ht="15.75">
      <c r="A3" s="2301" t="s">
        <v>41</v>
      </c>
      <c r="B3" s="2301"/>
      <c r="C3" s="2301"/>
      <c r="D3" s="2301"/>
      <c r="E3" s="2301"/>
      <c r="F3" s="422"/>
      <c r="G3" s="422"/>
      <c r="H3" s="422"/>
      <c r="I3" s="422"/>
      <c r="J3" s="422"/>
      <c r="K3" s="422"/>
    </row>
    <row r="4" spans="1:13" ht="20.25">
      <c r="A4" s="2430"/>
      <c r="B4" s="2430"/>
      <c r="C4" s="2430"/>
      <c r="D4" s="2430"/>
      <c r="E4" s="2430"/>
      <c r="F4" s="261"/>
      <c r="G4" s="261"/>
    </row>
    <row r="5" spans="1:13" ht="15.75">
      <c r="A5" s="546" t="s">
        <v>63</v>
      </c>
      <c r="B5" s="547" t="s">
        <v>544</v>
      </c>
      <c r="C5" s="547" t="s">
        <v>545</v>
      </c>
      <c r="D5" s="547" t="s">
        <v>486</v>
      </c>
      <c r="E5" s="548" t="s">
        <v>546</v>
      </c>
      <c r="F5" s="114"/>
      <c r="G5" s="114"/>
    </row>
    <row r="6" spans="1:13" ht="15.75">
      <c r="A6" s="661" t="s">
        <v>78</v>
      </c>
      <c r="B6" s="661"/>
      <c r="C6" s="661"/>
      <c r="D6" s="549"/>
      <c r="E6" s="549"/>
      <c r="F6" s="114"/>
      <c r="G6" s="114"/>
    </row>
    <row r="7" spans="1:13" ht="18.75">
      <c r="A7" s="1210" t="s">
        <v>547</v>
      </c>
      <c r="B7" s="661"/>
      <c r="C7" s="661"/>
      <c r="D7" s="549"/>
      <c r="E7" s="549"/>
      <c r="F7" s="114"/>
      <c r="G7" s="114"/>
    </row>
    <row r="8" spans="1:13" ht="15.75">
      <c r="A8" s="550" t="s">
        <v>79</v>
      </c>
      <c r="B8" s="1389"/>
      <c r="C8" s="1390"/>
      <c r="D8" s="1369">
        <v>909444.51999999967</v>
      </c>
      <c r="E8" s="1391">
        <f t="shared" ref="E8:E59" si="0">B8+C8+D8</f>
        <v>909444.51999999967</v>
      </c>
      <c r="F8" s="154"/>
      <c r="G8" s="154"/>
      <c r="H8" s="11"/>
      <c r="I8" s="11"/>
      <c r="J8" s="11"/>
      <c r="K8" s="11"/>
      <c r="L8" s="11"/>
      <c r="M8" s="11"/>
    </row>
    <row r="9" spans="1:13" ht="15.75">
      <c r="A9" s="550" t="s">
        <v>80</v>
      </c>
      <c r="B9" s="1389"/>
      <c r="C9" s="1390"/>
      <c r="D9" s="1369">
        <v>889304.87</v>
      </c>
      <c r="E9" s="1391">
        <f t="shared" si="0"/>
        <v>889304.87</v>
      </c>
      <c r="F9" s="154"/>
      <c r="G9" s="154"/>
      <c r="H9" s="11"/>
      <c r="I9" s="11"/>
      <c r="J9" s="11"/>
      <c r="K9" s="11"/>
      <c r="L9" s="11"/>
      <c r="M9" s="11"/>
    </row>
    <row r="10" spans="1:13" ht="15.75">
      <c r="A10" s="550" t="s">
        <v>548</v>
      </c>
      <c r="B10" s="1389"/>
      <c r="C10" s="1390"/>
      <c r="D10" s="1369">
        <v>1827954.9500000004</v>
      </c>
      <c r="E10" s="1391">
        <f t="shared" si="0"/>
        <v>1827954.9500000004</v>
      </c>
      <c r="F10" s="154"/>
      <c r="G10" s="154"/>
      <c r="H10" s="11"/>
      <c r="I10" s="11"/>
      <c r="J10" s="11"/>
      <c r="K10" s="11"/>
      <c r="L10" s="11"/>
      <c r="M10" s="11"/>
    </row>
    <row r="11" spans="1:13" ht="15.75">
      <c r="A11" s="550" t="s">
        <v>549</v>
      </c>
      <c r="B11" s="1389"/>
      <c r="C11" s="1390"/>
      <c r="D11" s="1369">
        <v>1681103.9799999995</v>
      </c>
      <c r="E11" s="1391">
        <f t="shared" si="0"/>
        <v>1681103.9799999995</v>
      </c>
      <c r="F11" s="154"/>
      <c r="G11" s="154"/>
      <c r="H11" s="11"/>
      <c r="I11" s="11"/>
      <c r="J11" s="11"/>
      <c r="K11" s="11"/>
      <c r="L11" s="11"/>
      <c r="M11" s="11"/>
    </row>
    <row r="12" spans="1:13" ht="15.75">
      <c r="A12" s="550" t="s">
        <v>83</v>
      </c>
      <c r="B12" s="1389"/>
      <c r="C12" s="1390"/>
      <c r="D12" s="1369">
        <v>0</v>
      </c>
      <c r="E12" s="1391">
        <f t="shared" si="0"/>
        <v>0</v>
      </c>
      <c r="F12" s="154"/>
      <c r="G12" s="154"/>
      <c r="H12" s="11"/>
      <c r="I12" s="11"/>
      <c r="J12" s="11"/>
      <c r="K12" s="11"/>
      <c r="L12" s="11"/>
      <c r="M12" s="11"/>
    </row>
    <row r="13" spans="1:13" ht="15.75">
      <c r="A13" s="550" t="s">
        <v>84</v>
      </c>
      <c r="B13" s="1389"/>
      <c r="C13" s="1390"/>
      <c r="D13" s="1369">
        <v>279980.18</v>
      </c>
      <c r="E13" s="1391">
        <f t="shared" si="0"/>
        <v>279980.18</v>
      </c>
      <c r="F13" s="154"/>
      <c r="G13" s="154"/>
      <c r="H13" s="11"/>
      <c r="I13" s="11"/>
      <c r="J13" s="11"/>
      <c r="K13" s="11"/>
      <c r="L13" s="11"/>
      <c r="M13" s="11"/>
    </row>
    <row r="14" spans="1:13" ht="15.75">
      <c r="A14" s="550" t="s">
        <v>85</v>
      </c>
      <c r="B14" s="1389"/>
      <c r="C14" s="1390"/>
      <c r="D14" s="1369">
        <v>137047.84999999992</v>
      </c>
      <c r="E14" s="1391">
        <f t="shared" si="0"/>
        <v>137047.84999999992</v>
      </c>
      <c r="F14" s="154"/>
      <c r="G14" s="154"/>
      <c r="H14" s="11"/>
      <c r="I14" s="11"/>
      <c r="J14" s="11"/>
      <c r="K14" s="11"/>
      <c r="L14" s="11"/>
      <c r="M14" s="11"/>
    </row>
    <row r="15" spans="1:13" ht="15.75">
      <c r="A15" s="550" t="s">
        <v>86</v>
      </c>
      <c r="B15" s="1389"/>
      <c r="C15" s="1390"/>
      <c r="D15" s="1369">
        <v>3128067.04</v>
      </c>
      <c r="E15" s="1391">
        <f t="shared" si="0"/>
        <v>3128067.04</v>
      </c>
      <c r="F15" s="154"/>
      <c r="G15" s="154"/>
      <c r="H15" s="11"/>
      <c r="I15" s="11"/>
      <c r="J15" s="11"/>
      <c r="K15" s="11"/>
      <c r="L15" s="11"/>
      <c r="M15" s="11"/>
    </row>
    <row r="16" spans="1:13" ht="15.75">
      <c r="A16" s="551" t="s">
        <v>87</v>
      </c>
      <c r="B16" s="1389"/>
      <c r="C16" s="1390"/>
      <c r="D16" s="1369">
        <v>251898.20000000007</v>
      </c>
      <c r="E16" s="1391">
        <f t="shared" si="0"/>
        <v>251898.20000000007</v>
      </c>
      <c r="F16" s="154"/>
      <c r="G16" s="154"/>
      <c r="H16" s="11"/>
      <c r="I16" s="11"/>
      <c r="J16" s="11"/>
      <c r="K16" s="11"/>
      <c r="L16" s="11"/>
      <c r="M16" s="11"/>
    </row>
    <row r="17" spans="1:13" ht="18.75">
      <c r="A17" s="1210" t="s">
        <v>550</v>
      </c>
      <c r="B17" s="1392"/>
      <c r="C17" s="1392"/>
      <c r="D17" s="1392"/>
      <c r="E17" s="1392"/>
      <c r="F17" s="1604"/>
      <c r="G17" s="154"/>
      <c r="H17" s="11"/>
      <c r="I17" s="11"/>
      <c r="J17" s="11"/>
      <c r="K17" s="11"/>
      <c r="L17" s="11"/>
      <c r="M17" s="11"/>
    </row>
    <row r="18" spans="1:13" ht="15.75">
      <c r="A18" s="550" t="s">
        <v>79</v>
      </c>
      <c r="B18" s="1390"/>
      <c r="C18" s="1390"/>
      <c r="D18" s="1390">
        <v>0</v>
      </c>
      <c r="E18" s="1390">
        <f t="shared" si="0"/>
        <v>0</v>
      </c>
      <c r="F18" s="154"/>
      <c r="G18" s="154"/>
      <c r="H18" s="11"/>
      <c r="I18" s="11"/>
      <c r="J18" s="11"/>
      <c r="K18" s="11"/>
      <c r="L18" s="11"/>
      <c r="M18" s="11"/>
    </row>
    <row r="19" spans="1:13" ht="15.75">
      <c r="A19" s="550" t="s">
        <v>80</v>
      </c>
      <c r="B19" s="1390"/>
      <c r="C19" s="1390"/>
      <c r="D19" s="1390">
        <v>1281378.25</v>
      </c>
      <c r="E19" s="1390">
        <f t="shared" si="0"/>
        <v>1281378.25</v>
      </c>
      <c r="F19" s="154"/>
      <c r="G19" s="154"/>
      <c r="H19" s="11"/>
      <c r="I19" s="11"/>
      <c r="J19" s="11"/>
      <c r="K19" s="11"/>
      <c r="L19" s="11"/>
      <c r="M19" s="11"/>
    </row>
    <row r="20" spans="1:13" ht="15.75">
      <c r="A20" s="550" t="s">
        <v>548</v>
      </c>
      <c r="B20" s="1390"/>
      <c r="C20" s="1390"/>
      <c r="D20" s="1390">
        <v>0</v>
      </c>
      <c r="E20" s="1390">
        <f t="shared" si="0"/>
        <v>0</v>
      </c>
      <c r="F20" s="154"/>
      <c r="G20" s="154"/>
      <c r="H20" s="11"/>
      <c r="I20" s="11"/>
      <c r="J20" s="11"/>
      <c r="K20" s="11"/>
      <c r="L20" s="11"/>
      <c r="M20" s="11"/>
    </row>
    <row r="21" spans="1:13" ht="15.75">
      <c r="A21" s="550" t="s">
        <v>549</v>
      </c>
      <c r="B21" s="1390"/>
      <c r="C21" s="1390"/>
      <c r="D21" s="1390">
        <v>109643.74</v>
      </c>
      <c r="E21" s="1390">
        <f t="shared" si="0"/>
        <v>109643.74</v>
      </c>
      <c r="F21" s="154"/>
      <c r="G21" s="154"/>
      <c r="H21" s="11"/>
      <c r="I21" s="11"/>
      <c r="J21" s="11"/>
      <c r="K21" s="11"/>
      <c r="L21" s="11"/>
      <c r="M21" s="11"/>
    </row>
    <row r="22" spans="1:13" ht="15.75">
      <c r="A22" s="550" t="s">
        <v>83</v>
      </c>
      <c r="B22" s="1390"/>
      <c r="C22" s="1390"/>
      <c r="D22" s="1390">
        <v>0</v>
      </c>
      <c r="E22" s="1390">
        <f t="shared" si="0"/>
        <v>0</v>
      </c>
      <c r="F22" s="154"/>
      <c r="G22" s="154"/>
      <c r="H22" s="11"/>
      <c r="I22" s="11"/>
      <c r="J22" s="11"/>
      <c r="K22" s="11"/>
      <c r="L22" s="11"/>
      <c r="M22" s="11"/>
    </row>
    <row r="23" spans="1:13" ht="15.75">
      <c r="A23" s="550" t="s">
        <v>84</v>
      </c>
      <c r="B23" s="1390"/>
      <c r="C23" s="1390"/>
      <c r="D23" s="1390">
        <v>325414.09999999998</v>
      </c>
      <c r="E23" s="1390">
        <f t="shared" si="0"/>
        <v>325414.09999999998</v>
      </c>
      <c r="F23" s="154"/>
      <c r="G23" s="154"/>
      <c r="H23" s="11"/>
      <c r="I23" s="11"/>
      <c r="J23" s="11"/>
      <c r="K23" s="11"/>
      <c r="L23" s="11"/>
      <c r="M23" s="11"/>
    </row>
    <row r="24" spans="1:13" ht="15.75">
      <c r="A24" s="550" t="s">
        <v>85</v>
      </c>
      <c r="B24" s="1390"/>
      <c r="C24" s="1390"/>
      <c r="D24" s="1390">
        <v>4332</v>
      </c>
      <c r="E24" s="1390">
        <f t="shared" si="0"/>
        <v>4332</v>
      </c>
      <c r="F24" s="154"/>
      <c r="G24" s="154"/>
      <c r="H24" s="11"/>
      <c r="I24" s="11"/>
      <c r="J24" s="11"/>
      <c r="K24" s="11"/>
      <c r="L24" s="11"/>
      <c r="M24" s="11"/>
    </row>
    <row r="25" spans="1:13" ht="15.75">
      <c r="A25" s="550" t="s">
        <v>86</v>
      </c>
      <c r="B25" s="1390"/>
      <c r="C25" s="1390"/>
      <c r="D25" s="1390">
        <v>0</v>
      </c>
      <c r="E25" s="1390">
        <f t="shared" si="0"/>
        <v>0</v>
      </c>
      <c r="F25" s="154"/>
      <c r="G25" s="154"/>
      <c r="H25" s="11"/>
      <c r="I25" s="11"/>
      <c r="J25" s="11"/>
      <c r="K25" s="11"/>
      <c r="L25" s="11"/>
      <c r="M25" s="11"/>
    </row>
    <row r="26" spans="1:13" ht="15.75">
      <c r="A26" s="551" t="s">
        <v>87</v>
      </c>
      <c r="B26" s="1390"/>
      <c r="C26" s="1390"/>
      <c r="D26" s="1390">
        <v>0</v>
      </c>
      <c r="E26" s="1839">
        <f t="shared" si="0"/>
        <v>0</v>
      </c>
      <c r="F26" s="154"/>
      <c r="G26" s="154"/>
      <c r="H26" s="11"/>
      <c r="I26" s="11"/>
      <c r="J26" s="11"/>
      <c r="K26" s="11"/>
      <c r="L26" s="11"/>
      <c r="M26" s="11"/>
    </row>
    <row r="27" spans="1:13" ht="18.75">
      <c r="A27" s="1210" t="s">
        <v>551</v>
      </c>
      <c r="B27" s="1392"/>
      <c r="C27" s="1392"/>
      <c r="D27" s="1392"/>
      <c r="E27" s="1396"/>
      <c r="F27" s="154"/>
      <c r="G27" s="154"/>
      <c r="H27" s="11"/>
      <c r="I27" s="11"/>
      <c r="J27" s="11"/>
      <c r="K27" s="11"/>
      <c r="L27" s="11"/>
      <c r="M27" s="11"/>
    </row>
    <row r="28" spans="1:13" ht="15.75">
      <c r="A28" s="550" t="s">
        <v>79</v>
      </c>
      <c r="B28" s="1390"/>
      <c r="C28" s="1390"/>
      <c r="D28" s="1390"/>
      <c r="E28" s="1605">
        <f t="shared" si="0"/>
        <v>0</v>
      </c>
      <c r="F28" s="154"/>
      <c r="G28" s="154"/>
      <c r="H28" s="11"/>
      <c r="I28" s="11"/>
      <c r="J28" s="11"/>
      <c r="K28" s="11"/>
      <c r="L28" s="11"/>
      <c r="M28" s="11"/>
    </row>
    <row r="29" spans="1:13" ht="15.75">
      <c r="A29" s="550" t="s">
        <v>80</v>
      </c>
      <c r="B29" s="1390"/>
      <c r="C29" s="1390"/>
      <c r="D29" s="1390"/>
      <c r="E29" s="1390">
        <f t="shared" si="0"/>
        <v>0</v>
      </c>
      <c r="F29" s="154"/>
      <c r="G29" s="154"/>
      <c r="H29" s="11"/>
      <c r="I29" s="11"/>
      <c r="J29" s="11"/>
      <c r="K29" s="11"/>
      <c r="L29" s="11"/>
      <c r="M29" s="11"/>
    </row>
    <row r="30" spans="1:13" ht="15.75">
      <c r="A30" s="550" t="s">
        <v>548</v>
      </c>
      <c r="B30" s="1390"/>
      <c r="C30" s="1390"/>
      <c r="D30" s="1390"/>
      <c r="E30" s="1390">
        <f t="shared" si="0"/>
        <v>0</v>
      </c>
      <c r="F30" s="154"/>
      <c r="G30" s="154"/>
      <c r="H30" s="11"/>
      <c r="I30" s="11"/>
      <c r="J30" s="11"/>
      <c r="K30" s="11"/>
      <c r="L30" s="11"/>
      <c r="M30" s="11"/>
    </row>
    <row r="31" spans="1:13" ht="15.75">
      <c r="A31" s="550" t="s">
        <v>549</v>
      </c>
      <c r="B31" s="1390"/>
      <c r="C31" s="1390"/>
      <c r="D31" s="1390"/>
      <c r="E31" s="1390">
        <f t="shared" si="0"/>
        <v>0</v>
      </c>
      <c r="F31" s="154"/>
      <c r="G31" s="154"/>
      <c r="H31" s="11"/>
      <c r="I31" s="11"/>
      <c r="J31" s="11"/>
      <c r="K31" s="11"/>
      <c r="L31" s="11"/>
      <c r="M31" s="11"/>
    </row>
    <row r="32" spans="1:13" ht="15.75">
      <c r="A32" s="550" t="s">
        <v>83</v>
      </c>
      <c r="B32" s="1390"/>
      <c r="C32" s="1390"/>
      <c r="D32" s="1390"/>
      <c r="E32" s="1390">
        <f t="shared" si="0"/>
        <v>0</v>
      </c>
      <c r="F32" s="154"/>
      <c r="G32" s="154"/>
      <c r="H32" s="11"/>
      <c r="I32" s="11"/>
      <c r="J32" s="11"/>
      <c r="K32" s="11"/>
      <c r="L32" s="11"/>
      <c r="M32" s="11"/>
    </row>
    <row r="33" spans="1:13" ht="15.75">
      <c r="A33" s="550" t="s">
        <v>84</v>
      </c>
      <c r="B33" s="1390"/>
      <c r="C33" s="1390"/>
      <c r="D33" s="1390"/>
      <c r="E33" s="1390">
        <f t="shared" si="0"/>
        <v>0</v>
      </c>
      <c r="F33" s="154"/>
      <c r="G33" s="154"/>
      <c r="H33" s="11"/>
      <c r="I33" s="11"/>
      <c r="J33" s="11"/>
      <c r="K33" s="11"/>
      <c r="L33" s="11"/>
      <c r="M33" s="11"/>
    </row>
    <row r="34" spans="1:13" ht="15.75">
      <c r="A34" s="550" t="s">
        <v>85</v>
      </c>
      <c r="B34" s="1390"/>
      <c r="C34" s="1390"/>
      <c r="D34" s="1390"/>
      <c r="E34" s="1390">
        <f t="shared" si="0"/>
        <v>0</v>
      </c>
      <c r="F34" s="154"/>
      <c r="G34" s="154"/>
      <c r="H34" s="11"/>
      <c r="I34" s="11"/>
      <c r="J34" s="11"/>
      <c r="K34" s="11"/>
      <c r="L34" s="11"/>
      <c r="M34" s="11"/>
    </row>
    <row r="35" spans="1:13" ht="15.75">
      <c r="A35" s="550" t="s">
        <v>86</v>
      </c>
      <c r="B35" s="1390"/>
      <c r="C35" s="1390"/>
      <c r="D35" s="1390"/>
      <c r="E35" s="1390">
        <f t="shared" si="0"/>
        <v>0</v>
      </c>
      <c r="F35" s="154"/>
      <c r="G35" s="154"/>
      <c r="H35" s="11"/>
      <c r="I35" s="11"/>
      <c r="J35" s="11"/>
      <c r="K35" s="11"/>
      <c r="L35" s="11"/>
      <c r="M35" s="11"/>
    </row>
    <row r="36" spans="1:13" ht="15.75">
      <c r="A36" s="551" t="s">
        <v>87</v>
      </c>
      <c r="B36" s="1390"/>
      <c r="C36" s="1390"/>
      <c r="D36" s="1390"/>
      <c r="E36" s="1839">
        <f t="shared" si="0"/>
        <v>0</v>
      </c>
      <c r="F36" s="154"/>
      <c r="G36" s="154"/>
      <c r="H36" s="11"/>
      <c r="I36" s="11"/>
      <c r="J36" s="11"/>
      <c r="K36" s="11"/>
      <c r="L36" s="11"/>
      <c r="M36" s="11"/>
    </row>
    <row r="37" spans="1:13" ht="18.75">
      <c r="A37" s="1210" t="s">
        <v>552</v>
      </c>
      <c r="B37" s="1392"/>
      <c r="C37" s="1392"/>
      <c r="D37" s="1392"/>
      <c r="E37" s="1396"/>
      <c r="F37" s="154"/>
      <c r="G37" s="154"/>
      <c r="H37" s="11"/>
      <c r="I37" s="11"/>
      <c r="J37" s="11"/>
      <c r="K37" s="11"/>
      <c r="L37" s="11"/>
      <c r="M37" s="11"/>
    </row>
    <row r="38" spans="1:13" ht="15.75">
      <c r="A38" s="550" t="s">
        <v>79</v>
      </c>
      <c r="B38" s="1393"/>
      <c r="C38" s="1393"/>
      <c r="D38" s="1393"/>
      <c r="E38" s="1605">
        <f t="shared" si="0"/>
        <v>0</v>
      </c>
      <c r="F38" s="154"/>
      <c r="G38" s="154"/>
      <c r="H38" s="11"/>
      <c r="I38" s="11"/>
      <c r="J38" s="11"/>
      <c r="K38" s="11"/>
      <c r="L38" s="11"/>
      <c r="M38" s="11"/>
    </row>
    <row r="39" spans="1:13" ht="15.75">
      <c r="A39" s="550" t="s">
        <v>80</v>
      </c>
      <c r="B39" s="1393"/>
      <c r="C39" s="1393"/>
      <c r="D39" s="1393"/>
      <c r="E39" s="1390">
        <f t="shared" si="0"/>
        <v>0</v>
      </c>
      <c r="F39" s="154"/>
      <c r="G39" s="154"/>
      <c r="H39" s="11"/>
      <c r="I39" s="11"/>
      <c r="J39" s="11"/>
      <c r="K39" s="11"/>
      <c r="L39" s="11"/>
      <c r="M39" s="11"/>
    </row>
    <row r="40" spans="1:13" ht="15.75">
      <c r="A40" s="550" t="s">
        <v>548</v>
      </c>
      <c r="B40" s="1393"/>
      <c r="C40" s="1393"/>
      <c r="D40" s="1393"/>
      <c r="E40" s="1390">
        <f t="shared" si="0"/>
        <v>0</v>
      </c>
      <c r="F40" s="154"/>
      <c r="G40" s="154"/>
      <c r="H40" s="11"/>
      <c r="I40" s="11"/>
      <c r="J40" s="11"/>
      <c r="K40" s="11"/>
      <c r="L40" s="11"/>
      <c r="M40" s="11"/>
    </row>
    <row r="41" spans="1:13" ht="15.75">
      <c r="A41" s="550" t="s">
        <v>549</v>
      </c>
      <c r="B41" s="1393"/>
      <c r="C41" s="1393"/>
      <c r="D41" s="1393"/>
      <c r="E41" s="1390">
        <f t="shared" si="0"/>
        <v>0</v>
      </c>
      <c r="F41" s="154"/>
      <c r="G41" s="154"/>
      <c r="H41" s="11"/>
      <c r="I41" s="11"/>
      <c r="J41" s="11"/>
      <c r="K41" s="11"/>
      <c r="L41" s="11"/>
      <c r="M41" s="11"/>
    </row>
    <row r="42" spans="1:13" ht="15.75">
      <c r="A42" s="550" t="s">
        <v>83</v>
      </c>
      <c r="B42" s="1393"/>
      <c r="C42" s="1393"/>
      <c r="D42" s="1393"/>
      <c r="E42" s="1390">
        <f t="shared" si="0"/>
        <v>0</v>
      </c>
      <c r="F42" s="154"/>
      <c r="G42" s="154"/>
      <c r="H42" s="11"/>
      <c r="I42" s="11"/>
      <c r="J42" s="11"/>
      <c r="K42" s="11"/>
      <c r="L42" s="11"/>
      <c r="M42" s="11"/>
    </row>
    <row r="43" spans="1:13" ht="15.75">
      <c r="A43" s="550" t="s">
        <v>84</v>
      </c>
      <c r="B43" s="1393"/>
      <c r="C43" s="1393"/>
      <c r="D43" s="1393"/>
      <c r="E43" s="1390">
        <f t="shared" si="0"/>
        <v>0</v>
      </c>
      <c r="F43" s="154"/>
      <c r="G43" s="154"/>
      <c r="H43" s="11"/>
      <c r="I43" s="11"/>
      <c r="J43" s="11"/>
      <c r="K43" s="11"/>
      <c r="L43" s="11"/>
      <c r="M43" s="11"/>
    </row>
    <row r="44" spans="1:13" ht="15.75">
      <c r="A44" s="550" t="s">
        <v>85</v>
      </c>
      <c r="B44" s="1393"/>
      <c r="C44" s="1393"/>
      <c r="D44" s="1393"/>
      <c r="E44" s="1390">
        <f t="shared" si="0"/>
        <v>0</v>
      </c>
      <c r="F44" s="154"/>
      <c r="G44" s="154"/>
      <c r="H44" s="11"/>
      <c r="I44" s="11"/>
      <c r="J44" s="11"/>
      <c r="K44" s="11"/>
      <c r="L44" s="11"/>
      <c r="M44" s="11"/>
    </row>
    <row r="45" spans="1:13" ht="15.75">
      <c r="A45" s="550" t="s">
        <v>86</v>
      </c>
      <c r="B45" s="1393"/>
      <c r="C45" s="1393"/>
      <c r="D45" s="1393"/>
      <c r="E45" s="1390">
        <f t="shared" si="0"/>
        <v>0</v>
      </c>
      <c r="F45" s="154"/>
      <c r="G45" s="154"/>
      <c r="H45" s="11"/>
      <c r="I45" s="11"/>
      <c r="J45" s="11"/>
      <c r="K45" s="11"/>
      <c r="L45" s="11"/>
      <c r="M45" s="11"/>
    </row>
    <row r="46" spans="1:13" ht="15.75">
      <c r="A46" s="551" t="s">
        <v>87</v>
      </c>
      <c r="B46" s="1393"/>
      <c r="C46" s="1393"/>
      <c r="D46" s="1393"/>
      <c r="E46" s="1839">
        <f t="shared" si="0"/>
        <v>0</v>
      </c>
      <c r="F46" s="154"/>
      <c r="G46" s="154"/>
      <c r="H46" s="11"/>
      <c r="I46" s="11"/>
      <c r="J46" s="11"/>
      <c r="K46" s="11"/>
      <c r="L46" s="11"/>
      <c r="M46" s="11"/>
    </row>
    <row r="47" spans="1:13" ht="15.75">
      <c r="A47" s="661" t="s">
        <v>553</v>
      </c>
      <c r="B47" s="1392"/>
      <c r="C47" s="1392"/>
      <c r="D47" s="1392"/>
      <c r="E47" s="1396"/>
      <c r="F47" s="154"/>
      <c r="G47" s="154"/>
      <c r="H47" s="11"/>
      <c r="I47" s="11"/>
      <c r="J47" s="11"/>
      <c r="K47" s="11"/>
      <c r="L47" s="11"/>
      <c r="M47" s="11"/>
    </row>
    <row r="48" spans="1:13" ht="15.75">
      <c r="A48" s="661" t="s">
        <v>554</v>
      </c>
      <c r="B48" s="1392"/>
      <c r="C48" s="1392"/>
      <c r="D48" s="1392"/>
      <c r="E48" s="1396"/>
      <c r="F48" s="154"/>
      <c r="G48" s="154"/>
      <c r="H48" s="11"/>
      <c r="I48" s="11"/>
      <c r="J48" s="11"/>
      <c r="K48" s="11"/>
      <c r="L48" s="11"/>
      <c r="M48" s="11"/>
    </row>
    <row r="49" spans="1:13" ht="15.75">
      <c r="A49" s="662"/>
      <c r="B49" s="1393"/>
      <c r="C49" s="1393"/>
      <c r="D49" s="1393"/>
      <c r="E49" s="1390">
        <f t="shared" si="0"/>
        <v>0</v>
      </c>
      <c r="F49" s="154"/>
      <c r="G49" s="154"/>
      <c r="H49" s="11"/>
      <c r="I49" s="11"/>
      <c r="J49" s="11"/>
      <c r="K49" s="11"/>
      <c r="L49" s="11"/>
      <c r="M49" s="11"/>
    </row>
    <row r="50" spans="1:13" ht="15.75">
      <c r="A50" s="661" t="s">
        <v>56</v>
      </c>
      <c r="B50" s="1392"/>
      <c r="C50" s="1392"/>
      <c r="D50" s="1392"/>
      <c r="E50" s="1606"/>
      <c r="F50" s="1604"/>
      <c r="G50" s="154"/>
      <c r="H50" s="11"/>
      <c r="I50" s="11"/>
      <c r="J50" s="11"/>
      <c r="K50" s="11"/>
      <c r="L50" s="11"/>
      <c r="M50" s="11"/>
    </row>
    <row r="51" spans="1:13" ht="15.75">
      <c r="A51" s="550" t="s">
        <v>79</v>
      </c>
      <c r="B51" s="1390"/>
      <c r="C51" s="1390"/>
      <c r="D51" s="1390"/>
      <c r="E51" s="1390">
        <f t="shared" si="0"/>
        <v>0</v>
      </c>
      <c r="F51" s="154"/>
      <c r="G51" s="154"/>
      <c r="H51" s="11"/>
      <c r="I51" s="11"/>
      <c r="J51" s="11"/>
      <c r="K51" s="11"/>
      <c r="L51" s="11"/>
      <c r="M51" s="11"/>
    </row>
    <row r="52" spans="1:13" ht="15.75">
      <c r="A52" s="550" t="s">
        <v>80</v>
      </c>
      <c r="B52" s="1390"/>
      <c r="C52" s="1390"/>
      <c r="D52" s="1390"/>
      <c r="E52" s="1390">
        <f t="shared" si="0"/>
        <v>0</v>
      </c>
      <c r="F52" s="154"/>
      <c r="G52" s="154"/>
      <c r="H52" s="11"/>
      <c r="I52" s="11"/>
      <c r="J52" s="11"/>
      <c r="K52" s="11"/>
      <c r="L52" s="11"/>
      <c r="M52" s="11"/>
    </row>
    <row r="53" spans="1:13" ht="15.75">
      <c r="A53" s="550" t="s">
        <v>548</v>
      </c>
      <c r="B53" s="1390"/>
      <c r="C53" s="1390"/>
      <c r="D53" s="1390"/>
      <c r="E53" s="1390">
        <f t="shared" si="0"/>
        <v>0</v>
      </c>
      <c r="F53" s="154"/>
      <c r="G53" s="154"/>
      <c r="H53" s="11"/>
      <c r="I53" s="11"/>
      <c r="J53" s="11"/>
      <c r="K53" s="11"/>
      <c r="L53" s="11"/>
      <c r="M53" s="11"/>
    </row>
    <row r="54" spans="1:13" ht="15.75">
      <c r="A54" s="550" t="s">
        <v>549</v>
      </c>
      <c r="B54" s="1390"/>
      <c r="C54" s="1390"/>
      <c r="D54" s="1390"/>
      <c r="E54" s="1390">
        <f t="shared" si="0"/>
        <v>0</v>
      </c>
      <c r="F54" s="154"/>
      <c r="G54" s="154"/>
      <c r="H54" s="11"/>
      <c r="I54" s="11"/>
      <c r="J54" s="11"/>
      <c r="K54" s="11"/>
      <c r="L54" s="11"/>
      <c r="M54" s="11"/>
    </row>
    <row r="55" spans="1:13" ht="15.75">
      <c r="A55" s="550" t="s">
        <v>83</v>
      </c>
      <c r="B55" s="1390"/>
      <c r="C55" s="1390"/>
      <c r="D55" s="1390"/>
      <c r="E55" s="1390">
        <f t="shared" si="0"/>
        <v>0</v>
      </c>
      <c r="F55" s="154"/>
      <c r="G55" s="154"/>
      <c r="H55" s="11"/>
      <c r="I55" s="11"/>
      <c r="J55" s="11"/>
      <c r="K55" s="11"/>
      <c r="L55" s="11"/>
      <c r="M55" s="11"/>
    </row>
    <row r="56" spans="1:13" ht="15.75">
      <c r="A56" s="550" t="s">
        <v>84</v>
      </c>
      <c r="B56" s="1390"/>
      <c r="C56" s="1390"/>
      <c r="D56" s="1390"/>
      <c r="E56" s="1390">
        <f t="shared" si="0"/>
        <v>0</v>
      </c>
      <c r="F56" s="154"/>
      <c r="G56" s="154"/>
      <c r="H56" s="11"/>
      <c r="I56" s="11"/>
      <c r="J56" s="11"/>
      <c r="K56" s="11"/>
      <c r="L56" s="11"/>
      <c r="M56" s="11"/>
    </row>
    <row r="57" spans="1:13" ht="15.75">
      <c r="A57" s="550" t="s">
        <v>85</v>
      </c>
      <c r="B57" s="1390"/>
      <c r="C57" s="1390"/>
      <c r="D57" s="1390"/>
      <c r="E57" s="1390">
        <f t="shared" si="0"/>
        <v>0</v>
      </c>
      <c r="F57" s="154"/>
      <c r="G57" s="154"/>
      <c r="H57" s="11"/>
      <c r="I57" s="11"/>
      <c r="J57" s="11"/>
      <c r="K57" s="11"/>
      <c r="L57" s="11"/>
      <c r="M57" s="11"/>
    </row>
    <row r="58" spans="1:13" ht="15.75">
      <c r="A58" s="550" t="s">
        <v>86</v>
      </c>
      <c r="B58" s="1390"/>
      <c r="C58" s="1390"/>
      <c r="D58" s="1390"/>
      <c r="E58" s="1390">
        <f t="shared" si="0"/>
        <v>0</v>
      </c>
      <c r="F58" s="154"/>
      <c r="G58" s="154"/>
      <c r="H58" s="11"/>
      <c r="I58" s="11"/>
      <c r="J58" s="11"/>
      <c r="K58" s="11"/>
      <c r="L58" s="11"/>
      <c r="M58" s="11"/>
    </row>
    <row r="59" spans="1:13" ht="15.75">
      <c r="A59" s="551" t="s">
        <v>87</v>
      </c>
      <c r="B59" s="1390"/>
      <c r="C59" s="1390"/>
      <c r="D59" s="1390"/>
      <c r="E59" s="1390">
        <f t="shared" si="0"/>
        <v>0</v>
      </c>
      <c r="F59" s="154"/>
      <c r="G59" s="154"/>
      <c r="H59" s="11"/>
      <c r="I59" s="11"/>
      <c r="J59" s="11"/>
      <c r="K59" s="11"/>
      <c r="L59" s="11"/>
      <c r="M59" s="11"/>
    </row>
    <row r="60" spans="1:13" ht="15.75">
      <c r="A60" s="1840"/>
      <c r="B60" s="1390"/>
      <c r="C60" s="1390"/>
      <c r="D60" s="1390"/>
      <c r="E60" s="1390"/>
      <c r="F60" s="154"/>
      <c r="G60" s="154"/>
      <c r="H60" s="11"/>
      <c r="I60" s="11"/>
      <c r="J60" s="11"/>
      <c r="K60" s="11"/>
      <c r="L60" s="11"/>
      <c r="M60" s="11"/>
    </row>
    <row r="61" spans="1:13" s="1" customFormat="1" ht="15.75">
      <c r="A61" s="1841" t="s">
        <v>90</v>
      </c>
      <c r="B61" s="1394">
        <f>SUM(B8:B59)</f>
        <v>0</v>
      </c>
      <c r="C61" s="1394">
        <f>SUM(C8:C59)</f>
        <v>0</v>
      </c>
      <c r="D61" s="1394">
        <f>SUM(D8:D59)</f>
        <v>10825569.679999998</v>
      </c>
      <c r="E61" s="1394">
        <f>SUM(E8:E59)</f>
        <v>10825569.679999998</v>
      </c>
      <c r="F61" s="155"/>
      <c r="G61" s="155"/>
      <c r="H61" s="24"/>
      <c r="I61" s="24"/>
      <c r="J61" s="24"/>
      <c r="K61" s="24"/>
      <c r="L61" s="24"/>
      <c r="M61" s="24"/>
    </row>
    <row r="62" spans="1:13" ht="15.75">
      <c r="A62" s="661"/>
      <c r="B62" s="1392"/>
      <c r="C62" s="1392"/>
      <c r="D62" s="1392"/>
      <c r="E62" s="1395"/>
      <c r="F62" s="154"/>
      <c r="G62" s="154"/>
      <c r="H62" s="11"/>
      <c r="I62" s="11"/>
      <c r="J62" s="11"/>
      <c r="K62" s="11"/>
      <c r="L62" s="11"/>
      <c r="M62" s="11"/>
    </row>
    <row r="63" spans="1:13" ht="15.95" customHeight="1">
      <c r="A63" s="146" t="s">
        <v>91</v>
      </c>
      <c r="B63" s="1390">
        <v>0</v>
      </c>
      <c r="C63" s="1390">
        <v>4788</v>
      </c>
      <c r="D63" s="1390">
        <v>0</v>
      </c>
      <c r="E63" s="1390">
        <f t="shared" ref="E63:E72" si="1">B63+C63+D63</f>
        <v>4788</v>
      </c>
      <c r="F63" s="154"/>
      <c r="G63" s="154"/>
      <c r="H63" s="11"/>
      <c r="I63" s="11"/>
      <c r="J63" s="11"/>
      <c r="K63" s="11"/>
      <c r="L63" s="11"/>
      <c r="M63" s="11"/>
    </row>
    <row r="64" spans="1:13" ht="15.75">
      <c r="A64" s="550" t="s">
        <v>555</v>
      </c>
      <c r="B64" s="1390">
        <v>0</v>
      </c>
      <c r="C64" s="1390">
        <v>0</v>
      </c>
      <c r="D64" s="1390">
        <v>0</v>
      </c>
      <c r="E64" s="1390">
        <f t="shared" si="1"/>
        <v>0</v>
      </c>
      <c r="F64" s="154"/>
      <c r="G64" s="154"/>
      <c r="H64" s="11"/>
      <c r="I64" s="11"/>
      <c r="J64" s="11"/>
      <c r="K64" s="11"/>
      <c r="L64" s="11"/>
      <c r="M64" s="11"/>
    </row>
    <row r="65" spans="1:13" ht="15.75">
      <c r="A65" s="550" t="s">
        <v>92</v>
      </c>
      <c r="B65" s="1369">
        <v>168183.59999999998</v>
      </c>
      <c r="C65" s="1369">
        <v>0</v>
      </c>
      <c r="D65" s="1390">
        <v>0</v>
      </c>
      <c r="E65" s="1391">
        <f t="shared" si="1"/>
        <v>168183.59999999998</v>
      </c>
      <c r="F65" s="154"/>
      <c r="G65" s="154"/>
      <c r="H65" s="11"/>
      <c r="I65" s="11"/>
      <c r="J65" s="11"/>
      <c r="K65" s="11"/>
      <c r="L65" s="11"/>
      <c r="M65" s="11"/>
    </row>
    <row r="66" spans="1:13" ht="15.75">
      <c r="A66" s="550" t="s">
        <v>93</v>
      </c>
      <c r="B66" s="1369">
        <v>215421.27000000005</v>
      </c>
      <c r="C66" s="1369">
        <v>618845.05999999936</v>
      </c>
      <c r="D66" s="1390">
        <v>0</v>
      </c>
      <c r="E66" s="1391">
        <f t="shared" si="1"/>
        <v>834266.32999999938</v>
      </c>
      <c r="F66" s="154"/>
      <c r="G66" s="154"/>
      <c r="H66" s="11"/>
      <c r="I66" s="11"/>
      <c r="J66" s="11"/>
      <c r="K66" s="11"/>
      <c r="L66" s="11"/>
      <c r="M66" s="11"/>
    </row>
    <row r="67" spans="1:13" ht="17.100000000000001" customHeight="1">
      <c r="A67" s="552" t="s">
        <v>94</v>
      </c>
      <c r="B67" s="1369">
        <v>0</v>
      </c>
      <c r="C67" s="1369">
        <v>0</v>
      </c>
      <c r="D67" s="1390">
        <v>0</v>
      </c>
      <c r="E67" s="1391">
        <f t="shared" si="1"/>
        <v>0</v>
      </c>
      <c r="F67" s="154"/>
      <c r="G67" s="154"/>
      <c r="H67" s="11"/>
      <c r="I67" s="11"/>
      <c r="J67" s="11"/>
      <c r="K67" s="11"/>
      <c r="L67" s="11"/>
      <c r="M67" s="11"/>
    </row>
    <row r="68" spans="1:13" ht="15.75">
      <c r="A68" s="523" t="s">
        <v>556</v>
      </c>
      <c r="B68" s="1369">
        <v>0</v>
      </c>
      <c r="C68" s="1369">
        <v>4206</v>
      </c>
      <c r="D68" s="1390">
        <v>0</v>
      </c>
      <c r="E68" s="1391">
        <f t="shared" si="1"/>
        <v>4206</v>
      </c>
      <c r="F68" s="154"/>
      <c r="G68" s="154"/>
      <c r="H68" s="11"/>
      <c r="I68" s="11"/>
      <c r="J68" s="11"/>
      <c r="K68" s="11"/>
      <c r="L68" s="11"/>
      <c r="M68" s="11"/>
    </row>
    <row r="69" spans="1:13" ht="15.75">
      <c r="A69" s="550" t="s">
        <v>557</v>
      </c>
      <c r="B69" s="1369">
        <v>223625.31000000003</v>
      </c>
      <c r="C69" s="1369">
        <v>28002.290000000005</v>
      </c>
      <c r="D69" s="1390">
        <v>0</v>
      </c>
      <c r="E69" s="1391">
        <f t="shared" si="1"/>
        <v>251627.60000000003</v>
      </c>
      <c r="F69" s="154"/>
      <c r="G69" s="154"/>
      <c r="H69" s="11"/>
      <c r="I69" s="11"/>
      <c r="J69" s="11"/>
      <c r="K69" s="11"/>
      <c r="L69" s="11"/>
      <c r="M69" s="11"/>
    </row>
    <row r="70" spans="1:13" ht="15.75">
      <c r="A70" s="550" t="s">
        <v>558</v>
      </c>
      <c r="B70" s="1369">
        <v>1078080.5899999996</v>
      </c>
      <c r="C70" s="1369">
        <v>883707.74999999953</v>
      </c>
      <c r="D70" s="1390">
        <v>0</v>
      </c>
      <c r="E70" s="1391">
        <f t="shared" si="1"/>
        <v>1961788.3399999992</v>
      </c>
      <c r="F70" s="114"/>
      <c r="G70" s="114"/>
    </row>
    <row r="71" spans="1:13" ht="15.75">
      <c r="A71" s="1842" t="s">
        <v>98</v>
      </c>
      <c r="B71" s="1369">
        <v>0</v>
      </c>
      <c r="C71" s="1369">
        <v>24802.76</v>
      </c>
      <c r="D71" s="1390">
        <v>0</v>
      </c>
      <c r="E71" s="1391">
        <f t="shared" si="1"/>
        <v>24802.76</v>
      </c>
      <c r="F71" s="114"/>
      <c r="G71" s="114"/>
    </row>
    <row r="72" spans="1:13" ht="15.75">
      <c r="A72" s="1842" t="s">
        <v>99</v>
      </c>
      <c r="B72" s="1369">
        <v>37477.43</v>
      </c>
      <c r="C72" s="1369">
        <v>147084.4</v>
      </c>
      <c r="D72" s="1390">
        <v>0</v>
      </c>
      <c r="E72" s="1391">
        <f t="shared" si="1"/>
        <v>184561.83</v>
      </c>
      <c r="F72" s="114"/>
      <c r="G72" s="114"/>
    </row>
    <row r="73" spans="1:13" ht="15.75">
      <c r="A73" s="549"/>
      <c r="B73" s="1396"/>
      <c r="C73" s="1396"/>
      <c r="D73" s="1396"/>
      <c r="E73" s="1396"/>
      <c r="F73" s="154"/>
      <c r="G73" s="114"/>
    </row>
    <row r="74" spans="1:13" ht="15.75">
      <c r="A74" s="553" t="s">
        <v>559</v>
      </c>
      <c r="B74" s="1394">
        <f>B61+SUM(B63:B72)</f>
        <v>1722788.1999999995</v>
      </c>
      <c r="C74" s="1394">
        <f>C61+SUM(C63:C72)</f>
        <v>1711436.2599999988</v>
      </c>
      <c r="D74" s="1394">
        <f>D61+SUM(D63:D72)</f>
        <v>10825569.679999998</v>
      </c>
      <c r="E74" s="1394">
        <f>E61+SUM(E63:E72)</f>
        <v>14259794.139999997</v>
      </c>
      <c r="F74" s="114"/>
      <c r="G74" s="114"/>
    </row>
    <row r="75" spans="1:13" ht="15.75">
      <c r="A75" s="2428"/>
      <c r="B75" s="2428"/>
      <c r="C75" s="2428"/>
      <c r="D75" s="2428"/>
      <c r="E75" s="2428"/>
      <c r="F75" s="2428"/>
      <c r="G75" s="2428"/>
    </row>
    <row r="76" spans="1:13" ht="15">
      <c r="A76" s="2427" t="s">
        <v>560</v>
      </c>
      <c r="B76" s="2427"/>
      <c r="C76" s="2427"/>
      <c r="D76" s="2427"/>
      <c r="E76" s="2427"/>
      <c r="F76" s="1513"/>
      <c r="G76" s="1513"/>
    </row>
    <row r="77" spans="1:13" ht="15" customHeight="1">
      <c r="A77" s="2429" t="s">
        <v>561</v>
      </c>
      <c r="B77" s="2429"/>
      <c r="C77" s="2429"/>
      <c r="D77" s="2429"/>
      <c r="E77" s="2429"/>
      <c r="F77" s="60"/>
      <c r="G77" s="60"/>
    </row>
    <row r="78" spans="1:13" ht="31.5" customHeight="1">
      <c r="A78" s="2427" t="s">
        <v>562</v>
      </c>
      <c r="B78" s="2427"/>
      <c r="C78" s="2427"/>
      <c r="D78" s="2427"/>
      <c r="E78" s="2427"/>
      <c r="F78" s="60"/>
      <c r="G78" s="60"/>
    </row>
    <row r="79" spans="1:13" ht="30.75" customHeight="1">
      <c r="A79" s="2427" t="s">
        <v>563</v>
      </c>
      <c r="B79" s="2427"/>
      <c r="C79" s="2427"/>
      <c r="D79" s="2427"/>
      <c r="E79" s="2427"/>
      <c r="F79" s="60"/>
      <c r="G79" s="60"/>
    </row>
    <row r="80" spans="1:13" ht="29.25" customHeight="1">
      <c r="A80" s="2427" t="s">
        <v>564</v>
      </c>
      <c r="B80" s="2427"/>
      <c r="C80" s="2427"/>
      <c r="D80" s="2427"/>
      <c r="E80" s="2427"/>
      <c r="F80" s="60"/>
      <c r="G80" s="60"/>
    </row>
  </sheetData>
  <customSheetViews>
    <customSheetView guid="{F8F6599B-2A1F-4529-A350-AEBC686D896D}" showPageBreaks="1" fitToPage="1" printArea="1" hiddenColumns="1">
      <selection activeCell="D14" sqref="D14"/>
      <pageMargins left="0" right="0" top="0" bottom="0" header="0" footer="0"/>
      <printOptions horizontalCentered="1" verticalCentered="1" headings="1" gridLines="1"/>
      <pageSetup scale="82" orientation="landscape" r:id="rId1"/>
    </customSheetView>
  </customSheetViews>
  <mergeCells count="10">
    <mergeCell ref="A79:E79"/>
    <mergeCell ref="A80:E80"/>
    <mergeCell ref="A76:E76"/>
    <mergeCell ref="A1:E1"/>
    <mergeCell ref="A2:E2"/>
    <mergeCell ref="A3:E3"/>
    <mergeCell ref="A75:G75"/>
    <mergeCell ref="A78:E78"/>
    <mergeCell ref="A77:E77"/>
    <mergeCell ref="A4:E4"/>
  </mergeCells>
  <printOptions horizontalCentered="1" verticalCentered="1"/>
  <pageMargins left="0.25" right="0.25" top="0.5" bottom="0.5" header="0.3" footer="0.3"/>
  <pageSetup scale="53" orientation="portrait" r:id="rId2"/>
  <headerFooter scaleWithDoc="0" alignWithMargins="0"/>
  <ignoredErrors>
    <ignoredError sqref="B61:E61"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A1:S22"/>
  <sheetViews>
    <sheetView zoomScaleNormal="100" workbookViewId="0">
      <selection activeCell="A24" sqref="A24:D24"/>
    </sheetView>
  </sheetViews>
  <sheetFormatPr defaultColWidth="9.42578125" defaultRowHeight="12.75"/>
  <cols>
    <col min="1" max="1" width="18.42578125" customWidth="1"/>
    <col min="2" max="2" width="19.5703125" customWidth="1"/>
    <col min="3" max="3" width="17.140625" customWidth="1"/>
    <col min="4" max="4" width="17.42578125" customWidth="1"/>
    <col min="5" max="5" width="19" customWidth="1"/>
    <col min="6" max="6" width="18.28515625" customWidth="1"/>
    <col min="7" max="7" width="17.5703125" customWidth="1"/>
    <col min="8" max="8" width="18" customWidth="1"/>
    <col min="10" max="10" width="25.5703125" bestFit="1" customWidth="1"/>
    <col min="12" max="12" width="24.5703125" customWidth="1"/>
  </cols>
  <sheetData>
    <row r="1" spans="1:19" ht="15.75" customHeight="1">
      <c r="A1" s="2356" t="s">
        <v>565</v>
      </c>
      <c r="B1" s="2356"/>
      <c r="C1" s="2356"/>
      <c r="D1" s="2356"/>
      <c r="E1" s="2356"/>
      <c r="F1" s="2356"/>
      <c r="G1" s="2356"/>
      <c r="H1" s="2356"/>
      <c r="I1" s="421"/>
      <c r="J1" s="421"/>
      <c r="K1" s="421"/>
      <c r="L1" s="421"/>
      <c r="M1" s="421"/>
      <c r="N1" s="421"/>
      <c r="O1" s="421"/>
      <c r="P1" s="421"/>
      <c r="Q1" s="421"/>
      <c r="R1" s="421"/>
      <c r="S1" s="421"/>
    </row>
    <row r="2" spans="1:19" ht="15.75">
      <c r="A2" s="2254" t="s">
        <v>0</v>
      </c>
      <c r="B2" s="2254"/>
      <c r="C2" s="2254"/>
      <c r="D2" s="2254"/>
      <c r="E2" s="2254"/>
      <c r="F2" s="2254"/>
      <c r="G2" s="2254"/>
      <c r="H2" s="2254"/>
      <c r="I2" s="112"/>
      <c r="J2" s="112"/>
      <c r="K2" s="112"/>
      <c r="L2" s="112"/>
      <c r="M2" s="112"/>
      <c r="N2" s="112"/>
      <c r="O2" s="112"/>
      <c r="P2" s="112"/>
      <c r="Q2" s="112"/>
      <c r="R2" s="112"/>
      <c r="S2" s="112"/>
    </row>
    <row r="3" spans="1:19" ht="15.75">
      <c r="A3" s="2301" t="s">
        <v>41</v>
      </c>
      <c r="B3" s="2301"/>
      <c r="C3" s="2301"/>
      <c r="D3" s="2301"/>
      <c r="E3" s="2301"/>
      <c r="F3" s="2301"/>
      <c r="G3" s="2301"/>
      <c r="H3" s="2301"/>
      <c r="I3" s="422"/>
      <c r="J3" s="422"/>
      <c r="K3" s="422"/>
      <c r="L3" s="422"/>
      <c r="M3" s="422"/>
      <c r="N3" s="422"/>
      <c r="O3" s="422"/>
      <c r="P3" s="422"/>
      <c r="Q3" s="422"/>
      <c r="R3" s="422"/>
      <c r="S3" s="422"/>
    </row>
    <row r="4" spans="1:19" ht="16.5" thickBot="1">
      <c r="A4" s="261"/>
      <c r="B4" s="261"/>
      <c r="C4" s="261"/>
      <c r="D4" s="261"/>
      <c r="E4" s="261"/>
      <c r="F4" s="261"/>
      <c r="G4" s="261"/>
      <c r="H4" s="261"/>
      <c r="I4" s="14"/>
      <c r="J4" s="307"/>
    </row>
    <row r="5" spans="1:19" ht="23.25" customHeight="1">
      <c r="A5" s="2433" t="s">
        <v>566</v>
      </c>
      <c r="B5" s="2434"/>
      <c r="C5" s="2434"/>
      <c r="D5" s="2434"/>
      <c r="E5" s="2434"/>
      <c r="F5" s="2434"/>
      <c r="G5" s="2434"/>
      <c r="H5" s="2435"/>
    </row>
    <row r="6" spans="1:19" ht="63">
      <c r="A6" s="958" t="s">
        <v>487</v>
      </c>
      <c r="B6" s="554" t="s">
        <v>567</v>
      </c>
      <c r="C6" s="554" t="s">
        <v>568</v>
      </c>
      <c r="D6" s="554" t="s">
        <v>569</v>
      </c>
      <c r="E6" s="554" t="s">
        <v>570</v>
      </c>
      <c r="F6" s="554" t="s">
        <v>571</v>
      </c>
      <c r="G6" s="554" t="s">
        <v>572</v>
      </c>
      <c r="H6" s="959" t="s">
        <v>573</v>
      </c>
    </row>
    <row r="7" spans="1:19" ht="20.45" customHeight="1">
      <c r="A7" s="1401" t="s">
        <v>574</v>
      </c>
      <c r="B7" s="1397">
        <v>7993</v>
      </c>
      <c r="C7" s="1397">
        <v>15842</v>
      </c>
      <c r="D7" s="1397">
        <v>15</v>
      </c>
      <c r="E7" s="1397">
        <v>0</v>
      </c>
      <c r="F7" s="1397">
        <v>3198</v>
      </c>
      <c r="G7" s="1397">
        <v>444</v>
      </c>
      <c r="H7" s="1398">
        <v>2930</v>
      </c>
      <c r="J7" s="365"/>
      <c r="K7" s="366"/>
      <c r="L7" s="366"/>
    </row>
    <row r="8" spans="1:19" ht="18.600000000000001" customHeight="1">
      <c r="A8" s="1401" t="s">
        <v>575</v>
      </c>
      <c r="B8" s="1397">
        <v>4</v>
      </c>
      <c r="C8" s="1397">
        <v>32</v>
      </c>
      <c r="D8" s="1397">
        <v>0</v>
      </c>
      <c r="E8" s="1397">
        <v>0</v>
      </c>
      <c r="F8" s="1397">
        <v>1</v>
      </c>
      <c r="G8" s="1397">
        <v>0</v>
      </c>
      <c r="H8" s="1398">
        <v>1</v>
      </c>
      <c r="J8" s="418"/>
      <c r="K8" s="366"/>
      <c r="L8" s="366"/>
    </row>
    <row r="9" spans="1:19" ht="16.5" thickBot="1">
      <c r="A9" s="1402" t="s">
        <v>48</v>
      </c>
      <c r="B9" s="1399">
        <f>SUM(B7:B8)</f>
        <v>7997</v>
      </c>
      <c r="C9" s="1399">
        <f t="shared" ref="C9:H9" si="0">SUM(C7:C8)</f>
        <v>15874</v>
      </c>
      <c r="D9" s="1399">
        <f t="shared" si="0"/>
        <v>15</v>
      </c>
      <c r="E9" s="1399">
        <f t="shared" si="0"/>
        <v>0</v>
      </c>
      <c r="F9" s="1399">
        <f t="shared" si="0"/>
        <v>3199</v>
      </c>
      <c r="G9" s="1399">
        <f t="shared" si="0"/>
        <v>444</v>
      </c>
      <c r="H9" s="1400">
        <f t="shared" si="0"/>
        <v>2931</v>
      </c>
    </row>
    <row r="10" spans="1:19" ht="15.75">
      <c r="A10" s="114"/>
      <c r="B10" s="114"/>
      <c r="C10" s="114"/>
      <c r="D10" s="114"/>
      <c r="E10" s="114"/>
      <c r="F10" s="114"/>
      <c r="G10" s="114"/>
      <c r="H10" s="114"/>
    </row>
    <row r="11" spans="1:19" ht="17.25" customHeight="1">
      <c r="A11" s="2257" t="s">
        <v>576</v>
      </c>
      <c r="B11" s="2257"/>
      <c r="C11" s="2257"/>
      <c r="D11" s="2257"/>
      <c r="E11" s="2257"/>
      <c r="F11" s="2257"/>
      <c r="G11" s="2257"/>
      <c r="H11" s="2257"/>
      <c r="I11" s="308"/>
      <c r="J11" s="308"/>
    </row>
    <row r="12" spans="1:19" ht="15.6" customHeight="1">
      <c r="A12" s="2402"/>
      <c r="B12" s="2402"/>
      <c r="C12" s="2402"/>
      <c r="D12" s="2402"/>
      <c r="E12" s="2402"/>
      <c r="F12" s="2402"/>
      <c r="G12" s="114"/>
      <c r="H12" s="114"/>
    </row>
    <row r="13" spans="1:19" ht="15.75">
      <c r="A13" s="112"/>
      <c r="B13" s="114"/>
      <c r="C13" s="114"/>
      <c r="D13" s="114"/>
      <c r="E13" s="114"/>
      <c r="F13" s="114"/>
      <c r="G13" s="114"/>
      <c r="H13" s="114"/>
    </row>
    <row r="14" spans="1:19" ht="16.5" thickBot="1">
      <c r="A14" s="112" t="s">
        <v>577</v>
      </c>
      <c r="B14" s="114"/>
      <c r="C14" s="114"/>
      <c r="D14" s="114"/>
      <c r="E14" s="114"/>
      <c r="F14" s="114"/>
      <c r="G14" s="114"/>
      <c r="H14" s="114"/>
    </row>
    <row r="15" spans="1:19" ht="44.1" customHeight="1">
      <c r="A15" s="963"/>
      <c r="B15" s="2436" t="s">
        <v>578</v>
      </c>
      <c r="C15" s="2437"/>
      <c r="D15" s="2437"/>
      <c r="E15" s="2437"/>
      <c r="F15" s="2438"/>
      <c r="G15" s="153"/>
      <c r="H15" s="153"/>
    </row>
    <row r="16" spans="1:19" ht="110.25">
      <c r="A16" s="964" t="s">
        <v>579</v>
      </c>
      <c r="B16" s="554" t="s">
        <v>580</v>
      </c>
      <c r="C16" s="554" t="s">
        <v>581</v>
      </c>
      <c r="D16" s="554" t="s">
        <v>582</v>
      </c>
      <c r="E16" s="554" t="s">
        <v>583</v>
      </c>
      <c r="F16" s="959" t="s">
        <v>584</v>
      </c>
      <c r="G16" s="250"/>
      <c r="H16" s="250"/>
    </row>
    <row r="17" spans="1:8" ht="12.6" customHeight="1">
      <c r="A17" s="965"/>
      <c r="B17" s="516"/>
      <c r="C17" s="516"/>
      <c r="D17" s="516"/>
      <c r="E17" s="516"/>
      <c r="F17" s="966"/>
      <c r="G17" s="251"/>
      <c r="H17" s="251"/>
    </row>
    <row r="18" spans="1:8" ht="15.75">
      <c r="A18" s="965"/>
      <c r="B18" s="516"/>
      <c r="C18" s="516"/>
      <c r="D18" s="516"/>
      <c r="E18" s="516"/>
      <c r="F18" s="966"/>
      <c r="G18" s="251"/>
      <c r="H18" s="251"/>
    </row>
    <row r="19" spans="1:8" ht="16.5" thickBot="1">
      <c r="A19" s="960" t="s">
        <v>48</v>
      </c>
      <c r="B19" s="961">
        <f>SUM(B17:B18)</f>
        <v>0</v>
      </c>
      <c r="C19" s="961">
        <f>SUM(C17:C18)</f>
        <v>0</v>
      </c>
      <c r="D19" s="961">
        <f>SUM(D17:D18)</f>
        <v>0</v>
      </c>
      <c r="E19" s="961">
        <f>SUM(E17:E18)</f>
        <v>0</v>
      </c>
      <c r="F19" s="962">
        <f>SUM(F17:F18)</f>
        <v>0</v>
      </c>
      <c r="G19" s="252"/>
      <c r="H19" s="252"/>
    </row>
    <row r="20" spans="1:8" ht="15.6" customHeight="1">
      <c r="A20" s="2432"/>
      <c r="B20" s="2432"/>
      <c r="C20" s="2432"/>
      <c r="D20" s="2432"/>
      <c r="E20" s="2432"/>
      <c r="F20" s="2432"/>
      <c r="G20" s="114"/>
      <c r="H20" s="114"/>
    </row>
    <row r="21" spans="1:8" s="5" customFormat="1" ht="17.25" customHeight="1">
      <c r="A21" s="2431" t="s">
        <v>585</v>
      </c>
      <c r="B21" s="2431"/>
      <c r="C21" s="2431"/>
      <c r="D21" s="2431"/>
      <c r="E21" s="2431"/>
      <c r="F21" s="36"/>
      <c r="G21" s="36"/>
    </row>
    <row r="22" spans="1:8">
      <c r="A22" s="38"/>
      <c r="B22" s="38"/>
      <c r="C22" s="38"/>
      <c r="D22" s="38"/>
      <c r="E22" s="38"/>
      <c r="F22" s="38"/>
      <c r="G22" s="38"/>
      <c r="H22" s="38"/>
    </row>
  </sheetData>
  <customSheetViews>
    <customSheetView guid="{F8F6599B-2A1F-4529-A350-AEBC686D896D}" showPageBreaks="1" fitToPage="1" printArea="1">
      <pageMargins left="0" right="0" top="0" bottom="0" header="0" footer="0"/>
      <printOptions horizontalCentered="1" verticalCentered="1" headings="1" gridLines="1"/>
      <pageSetup scale="95" orientation="landscape" r:id="rId1"/>
    </customSheetView>
  </customSheetViews>
  <mergeCells count="9">
    <mergeCell ref="A21:E21"/>
    <mergeCell ref="A20:F20"/>
    <mergeCell ref="A11:H11"/>
    <mergeCell ref="A1:H1"/>
    <mergeCell ref="A2:H2"/>
    <mergeCell ref="A3:H3"/>
    <mergeCell ref="A5:H5"/>
    <mergeCell ref="B15:F15"/>
    <mergeCell ref="A12:F12"/>
  </mergeCells>
  <printOptions horizontalCentered="1" verticalCentered="1"/>
  <pageMargins left="0.25" right="0.25" top="0.5" bottom="0.5" header="0.3" footer="0.3"/>
  <pageSetup scale="70" orientation="portrait" r:id="rId2"/>
  <headerFooter scaleWithDoc="0"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pageSetUpPr fitToPage="1"/>
  </sheetPr>
  <dimension ref="A1:S56"/>
  <sheetViews>
    <sheetView workbookViewId="0">
      <selection activeCell="A24" sqref="A24:D24"/>
    </sheetView>
  </sheetViews>
  <sheetFormatPr defaultColWidth="9.42578125" defaultRowHeight="14.25"/>
  <cols>
    <col min="1" max="1" width="21.5703125" style="13" customWidth="1"/>
    <col min="2" max="2" width="20.5703125" style="25" customWidth="1"/>
    <col min="3" max="3" width="21.28515625" style="5" customWidth="1"/>
    <col min="4" max="4" width="6.85546875" style="5" customWidth="1"/>
    <col min="5" max="5" width="20.140625" style="5" customWidth="1"/>
    <col min="6" max="6" width="21.28515625" style="5" customWidth="1"/>
    <col min="7" max="7" width="20.42578125" style="5" bestFit="1" customWidth="1"/>
    <col min="8" max="8" width="12" style="5" bestFit="1" customWidth="1"/>
    <col min="9" max="10" width="9.42578125" style="5"/>
    <col min="11" max="11" width="45.7109375" style="5" customWidth="1"/>
    <col min="12" max="16384" width="9.42578125" style="5"/>
  </cols>
  <sheetData>
    <row r="1" spans="1:19" customFormat="1" ht="15.75" customHeight="1">
      <c r="A1" s="2356" t="s">
        <v>586</v>
      </c>
      <c r="B1" s="2356"/>
      <c r="C1" s="2356"/>
      <c r="D1" s="2356"/>
      <c r="E1" s="2356"/>
      <c r="F1" s="2356"/>
      <c r="G1" s="2356"/>
      <c r="H1" s="421"/>
      <c r="I1" s="421"/>
      <c r="J1" s="421"/>
      <c r="K1" s="421"/>
      <c r="L1" s="421"/>
      <c r="M1" s="421"/>
      <c r="N1" s="421"/>
      <c r="O1" s="421"/>
      <c r="P1" s="421"/>
      <c r="Q1" s="421"/>
      <c r="R1" s="421"/>
      <c r="S1" s="421"/>
    </row>
    <row r="2" spans="1:19" customFormat="1" ht="15.75">
      <c r="A2" s="2254" t="s">
        <v>0</v>
      </c>
      <c r="B2" s="2254"/>
      <c r="C2" s="2254"/>
      <c r="D2" s="2254"/>
      <c r="E2" s="2254"/>
      <c r="F2" s="2254"/>
      <c r="G2" s="2254"/>
      <c r="H2" s="112"/>
      <c r="I2" s="112"/>
      <c r="J2" s="112"/>
      <c r="K2" s="112"/>
      <c r="L2" s="112"/>
      <c r="M2" s="112"/>
      <c r="N2" s="112"/>
      <c r="O2" s="112"/>
      <c r="P2" s="112"/>
      <c r="Q2" s="112"/>
      <c r="R2" s="112"/>
      <c r="S2" s="112"/>
    </row>
    <row r="3" spans="1:19" customFormat="1" ht="15.75">
      <c r="A3" s="2301" t="s">
        <v>41</v>
      </c>
      <c r="B3" s="2301"/>
      <c r="C3" s="2301"/>
      <c r="D3" s="2301"/>
      <c r="E3" s="2301"/>
      <c r="F3" s="2301"/>
      <c r="G3" s="2301"/>
      <c r="H3" s="422"/>
      <c r="I3" s="422"/>
      <c r="J3" s="422"/>
      <c r="K3" s="422"/>
      <c r="L3" s="422"/>
      <c r="M3" s="422"/>
      <c r="N3" s="422"/>
      <c r="O3" s="422"/>
      <c r="P3" s="422"/>
      <c r="Q3" s="422"/>
      <c r="R3" s="422"/>
      <c r="S3" s="422"/>
    </row>
    <row r="4" spans="1:19" customFormat="1" ht="16.5" thickBot="1">
      <c r="A4" s="417"/>
      <c r="B4" s="417"/>
      <c r="C4" s="417"/>
      <c r="D4" s="417"/>
      <c r="E4" s="417"/>
      <c r="F4" s="417"/>
      <c r="G4" s="417"/>
      <c r="H4" s="422"/>
      <c r="I4" s="422"/>
      <c r="J4" s="422"/>
      <c r="K4" s="422"/>
      <c r="L4" s="422"/>
      <c r="M4" s="422"/>
      <c r="N4" s="422"/>
      <c r="O4" s="422"/>
      <c r="P4" s="422"/>
      <c r="Q4" s="422"/>
      <c r="R4" s="422"/>
      <c r="S4" s="422"/>
    </row>
    <row r="5" spans="1:19" s="15" customFormat="1" ht="70.5" customHeight="1">
      <c r="A5" s="2439" t="s">
        <v>587</v>
      </c>
      <c r="B5" s="2440"/>
      <c r="C5" s="2440"/>
      <c r="D5" s="555"/>
      <c r="E5" s="2440" t="s">
        <v>588</v>
      </c>
      <c r="F5" s="2440"/>
      <c r="G5" s="2441"/>
    </row>
    <row r="6" spans="1:19" ht="27" customHeight="1" thickBot="1">
      <c r="A6" s="339" t="s">
        <v>480</v>
      </c>
      <c r="B6" s="391" t="s">
        <v>589</v>
      </c>
      <c r="C6" s="392" t="s">
        <v>590</v>
      </c>
      <c r="D6" s="340"/>
      <c r="E6" s="393" t="s">
        <v>480</v>
      </c>
      <c r="F6" s="394" t="s">
        <v>589</v>
      </c>
      <c r="G6" s="395" t="s">
        <v>590</v>
      </c>
      <c r="I6" s="365"/>
      <c r="J6" s="366"/>
      <c r="K6" s="366"/>
    </row>
    <row r="7" spans="1:19" ht="15.75">
      <c r="A7" s="522">
        <v>2023</v>
      </c>
      <c r="B7" s="556"/>
      <c r="C7" s="663"/>
      <c r="D7" s="248"/>
      <c r="E7" s="309">
        <v>2023</v>
      </c>
      <c r="F7" s="557"/>
      <c r="G7" s="557"/>
    </row>
    <row r="8" spans="1:19" ht="15.75">
      <c r="A8" s="522">
        <v>2024</v>
      </c>
      <c r="B8" s="556"/>
      <c r="C8" s="663"/>
      <c r="D8" s="248"/>
      <c r="E8" s="309">
        <v>2024</v>
      </c>
      <c r="F8" s="557"/>
      <c r="G8" s="557"/>
    </row>
    <row r="9" spans="1:19" ht="15.75">
      <c r="A9" s="522">
        <v>2025</v>
      </c>
      <c r="B9" s="556"/>
      <c r="C9" s="663"/>
      <c r="D9" s="248"/>
      <c r="E9" s="309">
        <v>2025</v>
      </c>
      <c r="F9" s="557"/>
      <c r="G9" s="557"/>
    </row>
    <row r="10" spans="1:19" ht="15.75">
      <c r="A10" s="522">
        <v>2026</v>
      </c>
      <c r="B10" s="556"/>
      <c r="C10" s="663"/>
      <c r="D10" s="248"/>
      <c r="E10" s="309">
        <v>2026</v>
      </c>
      <c r="F10" s="557"/>
      <c r="G10" s="557"/>
    </row>
    <row r="11" spans="1:19" ht="15.75">
      <c r="A11" s="522">
        <v>2027</v>
      </c>
      <c r="B11" s="556"/>
      <c r="C11" s="663"/>
      <c r="D11" s="248"/>
      <c r="E11" s="309">
        <v>2027</v>
      </c>
      <c r="F11" s="557"/>
      <c r="G11" s="557"/>
    </row>
    <row r="12" spans="1:19" ht="15.75">
      <c r="A12" s="522">
        <v>2028</v>
      </c>
      <c r="B12" s="556"/>
      <c r="C12" s="663"/>
      <c r="D12" s="248"/>
      <c r="E12" s="309">
        <v>2028</v>
      </c>
      <c r="F12" s="557"/>
      <c r="G12" s="557"/>
    </row>
    <row r="13" spans="1:19" ht="15.75">
      <c r="A13" s="522">
        <v>2029</v>
      </c>
      <c r="B13" s="556"/>
      <c r="C13" s="663"/>
      <c r="D13" s="248"/>
      <c r="E13" s="309">
        <v>2029</v>
      </c>
      <c r="F13" s="557"/>
      <c r="G13" s="557"/>
    </row>
    <row r="14" spans="1:19" ht="15.75">
      <c r="A14" s="522">
        <v>2030</v>
      </c>
      <c r="B14" s="556"/>
      <c r="C14" s="663"/>
      <c r="D14" s="248"/>
      <c r="E14" s="309">
        <v>2030</v>
      </c>
      <c r="F14" s="557"/>
      <c r="G14" s="557"/>
    </row>
    <row r="15" spans="1:19" ht="15.75">
      <c r="A15" s="522">
        <v>2031</v>
      </c>
      <c r="B15" s="556"/>
      <c r="C15" s="663"/>
      <c r="D15" s="248"/>
      <c r="E15" s="309">
        <v>2031</v>
      </c>
      <c r="F15" s="557"/>
      <c r="G15" s="557"/>
    </row>
    <row r="16" spans="1:19" ht="15.75">
      <c r="A16" s="522">
        <v>2032</v>
      </c>
      <c r="B16" s="556"/>
      <c r="C16" s="663"/>
      <c r="D16" s="248"/>
      <c r="E16" s="309">
        <v>2032</v>
      </c>
      <c r="F16" s="557"/>
      <c r="G16" s="557"/>
    </row>
    <row r="17" spans="1:7" ht="15.75">
      <c r="A17" s="522">
        <v>2033</v>
      </c>
      <c r="B17" s="556"/>
      <c r="C17" s="663"/>
      <c r="D17" s="248"/>
      <c r="E17" s="309">
        <v>2033</v>
      </c>
      <c r="F17" s="557"/>
      <c r="G17" s="557"/>
    </row>
    <row r="18" spans="1:7" ht="15.75">
      <c r="A18" s="522">
        <v>2034</v>
      </c>
      <c r="B18" s="556"/>
      <c r="C18" s="663"/>
      <c r="D18" s="248"/>
      <c r="E18" s="309">
        <v>2034</v>
      </c>
      <c r="F18" s="557"/>
      <c r="G18" s="557"/>
    </row>
    <row r="19" spans="1:7" ht="15.75">
      <c r="A19" s="522">
        <v>2035</v>
      </c>
      <c r="B19" s="556"/>
      <c r="C19" s="663"/>
      <c r="D19" s="248"/>
      <c r="E19" s="309">
        <v>2035</v>
      </c>
      <c r="F19" s="557"/>
      <c r="G19" s="557"/>
    </row>
    <row r="20" spans="1:7" ht="15.75">
      <c r="A20" s="522">
        <v>2036</v>
      </c>
      <c r="B20" s="556"/>
      <c r="C20" s="663"/>
      <c r="D20" s="248"/>
      <c r="E20" s="309">
        <v>2036</v>
      </c>
      <c r="F20" s="557"/>
      <c r="G20" s="557"/>
    </row>
    <row r="21" spans="1:7" ht="15.75">
      <c r="A21" s="522">
        <v>2037</v>
      </c>
      <c r="B21" s="556"/>
      <c r="C21" s="663"/>
      <c r="D21" s="248"/>
      <c r="E21" s="309">
        <v>2037</v>
      </c>
      <c r="F21" s="557"/>
      <c r="G21" s="557"/>
    </row>
    <row r="22" spans="1:7" ht="15.75">
      <c r="A22" s="522">
        <v>2038</v>
      </c>
      <c r="B22" s="556"/>
      <c r="C22" s="663"/>
      <c r="D22" s="248"/>
      <c r="E22" s="309">
        <v>2038</v>
      </c>
      <c r="F22" s="557"/>
      <c r="G22" s="557"/>
    </row>
    <row r="23" spans="1:7" ht="15.75">
      <c r="A23" s="522">
        <v>2039</v>
      </c>
      <c r="B23" s="556"/>
      <c r="C23" s="663"/>
      <c r="D23" s="248"/>
      <c r="E23" s="309">
        <v>2039</v>
      </c>
      <c r="F23" s="557"/>
      <c r="G23" s="557"/>
    </row>
    <row r="24" spans="1:7" ht="15.75">
      <c r="A24" s="522">
        <v>2040</v>
      </c>
      <c r="B24" s="556"/>
      <c r="C24" s="663"/>
      <c r="D24" s="248"/>
      <c r="E24" s="309">
        <v>2040</v>
      </c>
      <c r="F24" s="557"/>
      <c r="G24" s="557"/>
    </row>
    <row r="25" spans="1:7" ht="15.75">
      <c r="A25" s="522">
        <v>2041</v>
      </c>
      <c r="B25" s="556"/>
      <c r="C25" s="663"/>
      <c r="D25" s="248"/>
      <c r="E25" s="309">
        <v>2041</v>
      </c>
      <c r="F25" s="557"/>
      <c r="G25" s="557"/>
    </row>
    <row r="26" spans="1:7" ht="15.75">
      <c r="A26" s="522">
        <v>2042</v>
      </c>
      <c r="B26" s="556"/>
      <c r="C26" s="663"/>
      <c r="D26" s="248"/>
      <c r="E26" s="309">
        <v>2042</v>
      </c>
      <c r="F26" s="557"/>
      <c r="G26" s="557"/>
    </row>
    <row r="27" spans="1:7" ht="15.75">
      <c r="A27" s="522">
        <v>2043</v>
      </c>
      <c r="B27" s="556"/>
      <c r="C27" s="663"/>
      <c r="D27" s="248"/>
      <c r="E27" s="309">
        <v>2043</v>
      </c>
      <c r="F27" s="557"/>
      <c r="G27" s="557"/>
    </row>
    <row r="28" spans="1:7" ht="15.75">
      <c r="A28" s="522">
        <v>2044</v>
      </c>
      <c r="B28" s="556"/>
      <c r="C28" s="663"/>
      <c r="D28" s="248"/>
      <c r="E28" s="309">
        <v>2044</v>
      </c>
      <c r="F28" s="557"/>
      <c r="G28" s="557"/>
    </row>
    <row r="29" spans="1:7" ht="15.75">
      <c r="A29" s="522">
        <v>2045</v>
      </c>
      <c r="B29" s="556"/>
      <c r="C29" s="663"/>
      <c r="D29" s="248"/>
      <c r="E29" s="309">
        <v>2045</v>
      </c>
      <c r="F29" s="557"/>
      <c r="G29" s="557"/>
    </row>
    <row r="30" spans="1:7" ht="18">
      <c r="A30" s="522">
        <v>2046</v>
      </c>
      <c r="B30" s="556"/>
      <c r="C30" s="663"/>
      <c r="D30" s="249"/>
      <c r="E30" s="309">
        <v>2046</v>
      </c>
      <c r="F30" s="557"/>
      <c r="G30" s="557"/>
    </row>
    <row r="31" spans="1:7" ht="16.5" thickBot="1">
      <c r="A31" s="522">
        <v>2047</v>
      </c>
      <c r="B31" s="556"/>
      <c r="C31" s="663"/>
      <c r="D31" s="396"/>
      <c r="E31" s="309">
        <v>2047</v>
      </c>
      <c r="F31" s="557"/>
      <c r="G31" s="557"/>
    </row>
    <row r="32" spans="1:7" ht="15.75">
      <c r="A32" s="151"/>
      <c r="B32" s="152"/>
      <c r="C32" s="152"/>
    </row>
    <row r="33" spans="1:10" ht="47.1" customHeight="1">
      <c r="A33" s="2029"/>
      <c r="B33" s="2029"/>
      <c r="C33" s="2029"/>
      <c r="D33" s="2029"/>
      <c r="E33" s="2029"/>
      <c r="F33" s="2029"/>
      <c r="G33" s="2029"/>
    </row>
    <row r="34" spans="1:10" ht="35.1" customHeight="1">
      <c r="A34" s="2029"/>
      <c r="B34" s="2029"/>
      <c r="C34" s="2029"/>
      <c r="D34" s="2029"/>
      <c r="E34" s="2029"/>
      <c r="F34" s="2029"/>
      <c r="G34" s="2029"/>
      <c r="H34" s="308"/>
      <c r="I34" s="308"/>
      <c r="J34" s="308"/>
    </row>
    <row r="35" spans="1:10" ht="21.6" customHeight="1">
      <c r="A35" s="2030"/>
      <c r="B35" s="2030"/>
      <c r="C35" s="2030"/>
      <c r="D35" s="2030"/>
      <c r="E35" s="2030"/>
      <c r="F35" s="2030"/>
      <c r="G35" s="2030"/>
      <c r="H35" s="308"/>
      <c r="I35" s="308"/>
      <c r="J35" s="308"/>
    </row>
    <row r="36" spans="1:10">
      <c r="B36" s="967"/>
      <c r="C36" s="26"/>
    </row>
    <row r="37" spans="1:10">
      <c r="B37" s="967"/>
      <c r="C37" s="26"/>
    </row>
    <row r="38" spans="1:10">
      <c r="B38" s="967"/>
      <c r="C38" s="26"/>
    </row>
    <row r="39" spans="1:10">
      <c r="C39" s="26"/>
    </row>
    <row r="40" spans="1:10">
      <c r="C40" s="26"/>
    </row>
    <row r="41" spans="1:10">
      <c r="C41" s="26"/>
    </row>
    <row r="42" spans="1:10">
      <c r="C42" s="26"/>
    </row>
    <row r="43" spans="1:10">
      <c r="C43" s="26"/>
    </row>
    <row r="44" spans="1:10">
      <c r="C44" s="26"/>
    </row>
    <row r="45" spans="1:10">
      <c r="C45" s="26"/>
    </row>
    <row r="46" spans="1:10">
      <c r="C46" s="26"/>
    </row>
    <row r="47" spans="1:10">
      <c r="C47" s="26"/>
    </row>
    <row r="48" spans="1:10">
      <c r="C48" s="26"/>
    </row>
    <row r="49" spans="3:3">
      <c r="C49" s="26"/>
    </row>
    <row r="50" spans="3:3">
      <c r="C50" s="26"/>
    </row>
    <row r="51" spans="3:3">
      <c r="C51" s="26"/>
    </row>
    <row r="52" spans="3:3">
      <c r="C52" s="26"/>
    </row>
    <row r="53" spans="3:3">
      <c r="C53" s="26"/>
    </row>
    <row r="54" spans="3:3">
      <c r="C54" s="26"/>
    </row>
    <row r="55" spans="3:3">
      <c r="C55" s="26"/>
    </row>
    <row r="56" spans="3:3">
      <c r="C56" s="26"/>
    </row>
  </sheetData>
  <customSheetViews>
    <customSheetView guid="{F8F6599B-2A1F-4529-A350-AEBC686D896D}" showPageBreaks="1" fitToPage="1" printArea="1">
      <pageMargins left="0" right="0" top="0" bottom="0" header="0" footer="0"/>
      <printOptions horizontalCentered="1" verticalCentered="1" headings="1" gridLines="1"/>
      <pageSetup orientation="portrait" r:id="rId1"/>
    </customSheetView>
  </customSheetViews>
  <mergeCells count="5">
    <mergeCell ref="A1:G1"/>
    <mergeCell ref="A2:G2"/>
    <mergeCell ref="A3:G3"/>
    <mergeCell ref="A5:C5"/>
    <mergeCell ref="E5:G5"/>
  </mergeCells>
  <printOptions horizontalCentered="1" verticalCentered="1"/>
  <pageMargins left="0.25" right="0.25" top="0.5" bottom="0.5" header="0.3" footer="0.3"/>
  <pageSetup scale="77" orientation="portrait" r:id="rId2"/>
  <headerFooter scaleWithDoc="0"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pageSetUpPr fitToPage="1"/>
  </sheetPr>
  <dimension ref="A1:S50"/>
  <sheetViews>
    <sheetView workbookViewId="0">
      <selection activeCell="F15" sqref="F15"/>
    </sheetView>
  </sheetViews>
  <sheetFormatPr defaultColWidth="15.42578125" defaultRowHeight="48.6" customHeight="1"/>
  <cols>
    <col min="1" max="1" width="20" style="5" customWidth="1"/>
    <col min="2" max="2" width="21.42578125" style="5" customWidth="1"/>
    <col min="3" max="3" width="16" style="5" customWidth="1"/>
    <col min="4" max="4" width="20.5703125" style="5" customWidth="1"/>
    <col min="5" max="5" width="25.5703125" style="5" customWidth="1"/>
    <col min="6" max="6" width="22.7109375" style="5" customWidth="1"/>
    <col min="7" max="7" width="30.42578125" style="5" customWidth="1"/>
    <col min="8" max="8" width="15.42578125" style="5"/>
    <col min="9" max="9" width="21" style="5" customWidth="1"/>
    <col min="10" max="10" width="23.28515625" style="5" customWidth="1"/>
    <col min="11" max="11" width="15.42578125" style="5"/>
    <col min="12" max="12" width="23" style="5" customWidth="1"/>
    <col min="13" max="16384" width="15.42578125" style="5"/>
  </cols>
  <sheetData>
    <row r="1" spans="1:19" customFormat="1" ht="15.75" customHeight="1">
      <c r="A1" s="2356" t="s">
        <v>591</v>
      </c>
      <c r="B1" s="2356"/>
      <c r="C1" s="2356"/>
      <c r="D1" s="2356"/>
      <c r="E1" s="2356"/>
      <c r="F1" s="2356"/>
      <c r="G1" s="2356"/>
      <c r="H1" s="2356"/>
      <c r="I1" s="2356"/>
      <c r="J1" s="2356"/>
      <c r="K1" s="2356"/>
      <c r="L1" s="2356"/>
      <c r="M1" s="421"/>
      <c r="N1" s="421"/>
      <c r="O1" s="421"/>
      <c r="P1" s="421"/>
      <c r="Q1" s="421"/>
      <c r="R1" s="421"/>
      <c r="S1" s="421"/>
    </row>
    <row r="2" spans="1:19" customFormat="1" ht="15.75">
      <c r="A2" s="2254" t="s">
        <v>0</v>
      </c>
      <c r="B2" s="2254"/>
      <c r="C2" s="2254"/>
      <c r="D2" s="2254"/>
      <c r="E2" s="2254"/>
      <c r="F2" s="2254"/>
      <c r="G2" s="2254"/>
      <c r="H2" s="2254"/>
      <c r="I2" s="2254"/>
      <c r="J2" s="2254"/>
      <c r="K2" s="2254"/>
      <c r="L2" s="2254"/>
      <c r="M2" s="112"/>
      <c r="N2" s="112"/>
      <c r="O2" s="112"/>
      <c r="P2" s="112"/>
      <c r="Q2" s="112"/>
      <c r="R2" s="112"/>
      <c r="S2" s="112"/>
    </row>
    <row r="3" spans="1:19" customFormat="1" ht="15.75">
      <c r="A3" s="2301" t="s">
        <v>41</v>
      </c>
      <c r="B3" s="2301"/>
      <c r="C3" s="2301"/>
      <c r="D3" s="2301"/>
      <c r="E3" s="2301"/>
      <c r="F3" s="2301"/>
      <c r="G3" s="2301"/>
      <c r="H3" s="2301"/>
      <c r="I3" s="2301"/>
      <c r="J3" s="2301"/>
      <c r="K3" s="2301"/>
      <c r="L3" s="2301"/>
      <c r="M3" s="422"/>
      <c r="N3" s="422"/>
      <c r="O3" s="422"/>
      <c r="P3" s="422"/>
      <c r="Q3" s="422"/>
      <c r="R3" s="422"/>
      <c r="S3" s="422"/>
    </row>
    <row r="4" spans="1:19" customFormat="1" ht="16.5" thickBot="1">
      <c r="A4" s="417"/>
      <c r="B4" s="417"/>
      <c r="C4" s="417"/>
      <c r="D4" s="417"/>
      <c r="E4" s="417"/>
      <c r="F4" s="417"/>
      <c r="G4" s="417"/>
      <c r="H4" s="422"/>
      <c r="I4" s="422"/>
      <c r="J4" s="422"/>
      <c r="K4" s="422"/>
      <c r="L4" s="422"/>
      <c r="M4" s="422"/>
      <c r="N4" s="422"/>
      <c r="O4" s="422"/>
      <c r="P4" s="422"/>
      <c r="Q4" s="422"/>
      <c r="R4" s="422"/>
      <c r="S4" s="422"/>
    </row>
    <row r="5" spans="1:19" s="15" customFormat="1" ht="24" customHeight="1">
      <c r="A5" s="2446" t="s">
        <v>592</v>
      </c>
      <c r="B5" s="2447"/>
      <c r="C5" s="2447"/>
      <c r="D5" s="2447"/>
      <c r="E5" s="2448"/>
      <c r="F5" s="307"/>
      <c r="G5" s="307"/>
      <c r="H5" s="2446" t="s">
        <v>593</v>
      </c>
      <c r="I5" s="2447"/>
      <c r="J5" s="2447"/>
      <c r="K5" s="2447"/>
      <c r="L5" s="2448"/>
    </row>
    <row r="6" spans="1:19" s="15" customFormat="1" ht="24" customHeight="1" thickBot="1">
      <c r="A6" s="2449" t="s">
        <v>594</v>
      </c>
      <c r="B6" s="2450"/>
      <c r="C6" s="2450"/>
      <c r="D6" s="2450"/>
      <c r="E6" s="2451"/>
      <c r="F6" s="307"/>
      <c r="G6" s="307"/>
      <c r="H6" s="2449" t="s">
        <v>595</v>
      </c>
      <c r="I6" s="2450"/>
      <c r="J6" s="2450"/>
      <c r="K6" s="2450"/>
      <c r="L6" s="2451"/>
    </row>
    <row r="7" spans="1:19" ht="48.6" customHeight="1">
      <c r="A7" s="968" t="s">
        <v>596</v>
      </c>
      <c r="B7" s="310" t="s">
        <v>597</v>
      </c>
      <c r="C7" s="310" t="s">
        <v>598</v>
      </c>
      <c r="D7" s="310" t="s">
        <v>599</v>
      </c>
      <c r="E7" s="969" t="s">
        <v>600</v>
      </c>
      <c r="F7" s="33"/>
      <c r="G7" s="33"/>
      <c r="H7" s="968" t="s">
        <v>596</v>
      </c>
      <c r="I7" s="310" t="s">
        <v>597</v>
      </c>
      <c r="J7" s="310" t="s">
        <v>598</v>
      </c>
      <c r="K7" s="310" t="s">
        <v>599</v>
      </c>
      <c r="L7" s="969" t="s">
        <v>600</v>
      </c>
      <c r="M7" s="365"/>
      <c r="N7" s="366"/>
      <c r="O7" s="366"/>
    </row>
    <row r="8" spans="1:19" ht="15.75">
      <c r="A8" s="980">
        <v>2013</v>
      </c>
      <c r="B8" s="1880">
        <v>17874649</v>
      </c>
      <c r="C8" s="1880">
        <v>7897313</v>
      </c>
      <c r="D8" s="1883">
        <v>0.44</v>
      </c>
      <c r="E8" s="1882">
        <v>450</v>
      </c>
      <c r="F8" s="704"/>
      <c r="G8" s="704"/>
      <c r="H8" s="980">
        <v>2013</v>
      </c>
      <c r="I8" s="558"/>
      <c r="J8" s="558"/>
      <c r="K8" s="559"/>
      <c r="L8" s="972"/>
      <c r="M8" s="2442"/>
      <c r="N8" s="2442"/>
      <c r="O8" s="2442"/>
      <c r="P8" s="2442"/>
    </row>
    <row r="9" spans="1:19" ht="15.75">
      <c r="A9" s="981">
        <v>2014</v>
      </c>
      <c r="B9" s="1880">
        <v>19143282</v>
      </c>
      <c r="C9" s="1880">
        <v>9030922</v>
      </c>
      <c r="D9" s="1881">
        <v>0.47</v>
      </c>
      <c r="E9" s="1882">
        <v>410</v>
      </c>
      <c r="H9" s="981">
        <v>2014</v>
      </c>
      <c r="I9" s="558"/>
      <c r="J9" s="558"/>
      <c r="K9" s="559"/>
      <c r="L9" s="972"/>
      <c r="M9" s="2442"/>
      <c r="N9" s="2442"/>
      <c r="O9" s="2442"/>
      <c r="P9" s="2442"/>
    </row>
    <row r="10" spans="1:19" ht="15.75">
      <c r="A10" s="974">
        <v>2015</v>
      </c>
      <c r="B10" s="1880">
        <v>17355596</v>
      </c>
      <c r="C10" s="1880">
        <v>5632584</v>
      </c>
      <c r="D10" s="1881">
        <v>0.32</v>
      </c>
      <c r="E10" s="1882">
        <v>279</v>
      </c>
      <c r="H10" s="974">
        <v>2015</v>
      </c>
      <c r="I10" s="558"/>
      <c r="J10" s="558"/>
      <c r="K10" s="559"/>
      <c r="L10" s="972"/>
      <c r="M10" s="2442"/>
      <c r="N10" s="2442"/>
      <c r="O10" s="2442"/>
      <c r="P10" s="2442"/>
    </row>
    <row r="11" spans="1:19" ht="15.75">
      <c r="A11" s="974">
        <v>2016</v>
      </c>
      <c r="B11" s="1880">
        <v>17511142</v>
      </c>
      <c r="C11" s="1880">
        <v>5435882</v>
      </c>
      <c r="D11" s="1881">
        <v>0.31</v>
      </c>
      <c r="E11" s="1882">
        <v>275</v>
      </c>
      <c r="H11" s="974">
        <v>2016</v>
      </c>
      <c r="I11" s="558"/>
      <c r="J11" s="558"/>
      <c r="K11" s="559"/>
      <c r="L11" s="972"/>
      <c r="M11" s="2442"/>
      <c r="N11" s="2442"/>
      <c r="O11" s="2442"/>
      <c r="P11" s="2442"/>
    </row>
    <row r="12" spans="1:19" ht="15.75">
      <c r="A12" s="974">
        <v>2017</v>
      </c>
      <c r="B12" s="1880">
        <v>30649505</v>
      </c>
      <c r="C12" s="1880">
        <v>5891654</v>
      </c>
      <c r="D12" s="1881">
        <v>0.19</v>
      </c>
      <c r="E12" s="1882">
        <v>272</v>
      </c>
      <c r="H12" s="974">
        <v>2017</v>
      </c>
      <c r="I12" s="558"/>
      <c r="J12" s="558"/>
      <c r="K12" s="559"/>
      <c r="L12" s="972"/>
      <c r="M12" s="2442"/>
      <c r="N12" s="2442"/>
      <c r="O12" s="2442"/>
      <c r="P12" s="2442"/>
    </row>
    <row r="13" spans="1:19" ht="15.75">
      <c r="A13" s="974">
        <v>2018</v>
      </c>
      <c r="B13" s="1880">
        <v>22780528</v>
      </c>
      <c r="C13" s="1880">
        <v>15889992</v>
      </c>
      <c r="D13" s="1881">
        <v>0.7</v>
      </c>
      <c r="E13" s="1882">
        <v>743</v>
      </c>
      <c r="H13" s="974">
        <v>2018</v>
      </c>
      <c r="I13" s="558"/>
      <c r="J13" s="558"/>
      <c r="K13" s="559"/>
      <c r="L13" s="972"/>
      <c r="M13" s="2442"/>
      <c r="N13" s="2442"/>
      <c r="O13" s="2442"/>
      <c r="P13" s="2442"/>
    </row>
    <row r="14" spans="1:19" ht="15.75">
      <c r="A14" s="974">
        <v>2019</v>
      </c>
      <c r="B14" s="1880">
        <v>18146973</v>
      </c>
      <c r="C14" s="1880">
        <v>2988782</v>
      </c>
      <c r="D14" s="1881">
        <v>0.16</v>
      </c>
      <c r="E14" s="1882">
        <v>184</v>
      </c>
      <c r="H14" s="974">
        <v>2019</v>
      </c>
      <c r="I14" s="558"/>
      <c r="J14" s="558"/>
      <c r="K14" s="559"/>
      <c r="L14" s="972"/>
      <c r="M14" s="2442"/>
      <c r="N14" s="2442"/>
      <c r="O14" s="2442"/>
      <c r="P14" s="2442"/>
    </row>
    <row r="15" spans="1:19" ht="15.75">
      <c r="A15" s="974">
        <v>2020</v>
      </c>
      <c r="B15" s="1880">
        <v>12620852</v>
      </c>
      <c r="C15" s="1880">
        <v>2315240</v>
      </c>
      <c r="D15" s="1881">
        <v>0.18</v>
      </c>
      <c r="E15" s="1882">
        <v>198</v>
      </c>
      <c r="H15" s="974">
        <v>2020</v>
      </c>
      <c r="I15" s="558"/>
      <c r="J15" s="558"/>
      <c r="K15" s="559"/>
      <c r="L15" s="972"/>
    </row>
    <row r="16" spans="1:19" ht="15.75">
      <c r="A16" s="974">
        <v>2021</v>
      </c>
      <c r="B16" s="1877">
        <v>14510984</v>
      </c>
      <c r="C16" s="1877">
        <v>2571105</v>
      </c>
      <c r="D16" s="1878">
        <v>0.18</v>
      </c>
      <c r="E16" s="1879">
        <v>188</v>
      </c>
      <c r="H16" s="974">
        <v>2021</v>
      </c>
      <c r="I16" s="558"/>
      <c r="J16" s="558"/>
      <c r="K16" s="559"/>
      <c r="L16" s="972"/>
    </row>
    <row r="17" spans="1:13" ht="15.75">
      <c r="A17" s="974">
        <v>2022</v>
      </c>
      <c r="B17" s="1877">
        <v>14369754</v>
      </c>
      <c r="C17" s="1877">
        <v>2329568</v>
      </c>
      <c r="D17" s="1878">
        <v>0.16</v>
      </c>
      <c r="E17" s="1879">
        <v>184</v>
      </c>
      <c r="H17" s="974">
        <v>2022</v>
      </c>
      <c r="I17" s="558"/>
      <c r="J17" s="558"/>
      <c r="K17" s="559"/>
      <c r="L17" s="972"/>
    </row>
    <row r="18" spans="1:13" ht="16.5" thickBot="1">
      <c r="A18" s="975">
        <v>2023</v>
      </c>
      <c r="B18" s="977">
        <f>'ESA Table 2 Main'!F82</f>
        <v>13751895.91</v>
      </c>
      <c r="C18" s="977">
        <v>577658</v>
      </c>
      <c r="D18" s="978">
        <f>C18/B18</f>
        <v>4.200569898001795E-2</v>
      </c>
      <c r="E18" s="979">
        <f>C18/'ESA Table 2 Main'!E70</f>
        <v>127.4339289653651</v>
      </c>
      <c r="H18" s="975">
        <v>2023</v>
      </c>
      <c r="I18" s="977"/>
      <c r="J18" s="1746" t="s">
        <v>24</v>
      </c>
      <c r="K18" s="978" t="s">
        <v>24</v>
      </c>
      <c r="L18" s="979" t="s">
        <v>24</v>
      </c>
    </row>
    <row r="19" spans="1:13" ht="18">
      <c r="A19" s="2257"/>
      <c r="B19" s="2257"/>
      <c r="C19" s="2257"/>
      <c r="D19" s="2257"/>
      <c r="E19" s="308"/>
      <c r="F19" s="237"/>
      <c r="G19" s="237"/>
      <c r="H19" s="2443" t="s">
        <v>601</v>
      </c>
      <c r="I19" s="2443"/>
      <c r="J19" s="2443"/>
      <c r="K19" s="2443"/>
      <c r="L19" s="2443"/>
    </row>
    <row r="20" spans="1:13" ht="19.5" customHeight="1" thickBot="1">
      <c r="A20" s="263"/>
      <c r="B20" s="263"/>
      <c r="C20" s="263"/>
      <c r="D20" s="263"/>
      <c r="E20" s="308"/>
      <c r="F20" s="237"/>
      <c r="G20" s="237"/>
      <c r="H20" s="308"/>
      <c r="I20" s="308"/>
      <c r="J20" s="308"/>
      <c r="K20" s="308"/>
    </row>
    <row r="21" spans="1:13" ht="24" customHeight="1">
      <c r="A21" s="2461" t="s">
        <v>602</v>
      </c>
      <c r="B21" s="2462"/>
      <c r="C21" s="2462"/>
      <c r="D21" s="2462"/>
      <c r="E21" s="2462"/>
      <c r="F21" s="2463"/>
      <c r="G21" s="237"/>
      <c r="H21" s="2452" t="s">
        <v>603</v>
      </c>
      <c r="I21" s="2453"/>
      <c r="J21" s="2453"/>
      <c r="K21" s="2453"/>
      <c r="L21" s="2454"/>
    </row>
    <row r="22" spans="1:13" ht="24" customHeight="1" thickBot="1">
      <c r="A22" s="2458" t="s">
        <v>604</v>
      </c>
      <c r="B22" s="2459"/>
      <c r="C22" s="2459"/>
      <c r="D22" s="2459"/>
      <c r="E22" s="2459"/>
      <c r="F22" s="2460"/>
      <c r="H22" s="2455" t="s">
        <v>605</v>
      </c>
      <c r="I22" s="2456"/>
      <c r="J22" s="2456"/>
      <c r="K22" s="2456"/>
      <c r="L22" s="2457"/>
    </row>
    <row r="23" spans="1:13" ht="48.6" customHeight="1">
      <c r="A23" s="968" t="s">
        <v>596</v>
      </c>
      <c r="B23" s="310" t="s">
        <v>597</v>
      </c>
      <c r="C23" s="310" t="s">
        <v>598</v>
      </c>
      <c r="D23" s="310" t="s">
        <v>599</v>
      </c>
      <c r="E23" s="310" t="s">
        <v>606</v>
      </c>
      <c r="F23" s="969" t="s">
        <v>607</v>
      </c>
      <c r="H23" s="968" t="s">
        <v>596</v>
      </c>
      <c r="I23" s="310" t="s">
        <v>597</v>
      </c>
      <c r="J23" s="310" t="s">
        <v>598</v>
      </c>
      <c r="K23" s="310" t="s">
        <v>599</v>
      </c>
      <c r="L23" s="969" t="s">
        <v>600</v>
      </c>
      <c r="M23" s="308"/>
    </row>
    <row r="24" spans="1:13" ht="24.95" customHeight="1">
      <c r="A24" s="970">
        <v>2011</v>
      </c>
      <c r="B24" s="558"/>
      <c r="C24" s="558"/>
      <c r="D24" s="559"/>
      <c r="E24" s="560"/>
      <c r="F24" s="971"/>
      <c r="H24" s="970">
        <v>2011</v>
      </c>
      <c r="I24" s="558"/>
      <c r="J24" s="558"/>
      <c r="K24" s="559"/>
      <c r="L24" s="971"/>
      <c r="M24" s="114"/>
    </row>
    <row r="25" spans="1:13" ht="24.6" customHeight="1">
      <c r="A25" s="970">
        <v>2012</v>
      </c>
      <c r="B25" s="558"/>
      <c r="C25" s="558"/>
      <c r="D25" s="559"/>
      <c r="E25" s="561"/>
      <c r="F25" s="972"/>
      <c r="H25" s="970">
        <v>2012</v>
      </c>
      <c r="I25" s="558"/>
      <c r="J25" s="558"/>
      <c r="K25" s="559"/>
      <c r="L25" s="972"/>
    </row>
    <row r="26" spans="1:13" ht="24.6" customHeight="1">
      <c r="A26" s="970">
        <v>2013</v>
      </c>
      <c r="B26" s="558"/>
      <c r="C26" s="558"/>
      <c r="D26" s="559"/>
      <c r="E26" s="561"/>
      <c r="F26" s="972"/>
      <c r="H26" s="970">
        <v>2013</v>
      </c>
      <c r="I26" s="558"/>
      <c r="J26" s="558"/>
      <c r="K26" s="559"/>
      <c r="L26" s="972"/>
    </row>
    <row r="27" spans="1:13" ht="24.95" customHeight="1">
      <c r="A27" s="970">
        <v>2014</v>
      </c>
      <c r="B27" s="558"/>
      <c r="C27" s="558"/>
      <c r="D27" s="559"/>
      <c r="E27" s="561"/>
      <c r="F27" s="972"/>
      <c r="H27" s="970">
        <v>2014</v>
      </c>
      <c r="I27" s="558"/>
      <c r="J27" s="558"/>
      <c r="K27" s="559"/>
      <c r="L27" s="972"/>
    </row>
    <row r="28" spans="1:13" ht="24" customHeight="1">
      <c r="A28" s="973">
        <v>2015</v>
      </c>
      <c r="B28" s="558"/>
      <c r="C28" s="558"/>
      <c r="D28" s="559"/>
      <c r="E28" s="561"/>
      <c r="F28" s="972"/>
      <c r="H28" s="973">
        <v>2015</v>
      </c>
      <c r="I28" s="558"/>
      <c r="J28" s="558"/>
      <c r="K28" s="559"/>
      <c r="L28" s="972"/>
    </row>
    <row r="29" spans="1:13" ht="22.5" customHeight="1">
      <c r="A29" s="973">
        <v>2016</v>
      </c>
      <c r="B29" s="558"/>
      <c r="C29" s="558"/>
      <c r="D29" s="559"/>
      <c r="E29" s="561"/>
      <c r="F29" s="972"/>
      <c r="H29" s="973">
        <v>2016</v>
      </c>
      <c r="I29" s="558"/>
      <c r="J29" s="558"/>
      <c r="K29" s="559"/>
      <c r="L29" s="972"/>
    </row>
    <row r="30" spans="1:13" ht="21" customHeight="1">
      <c r="A30" s="973">
        <v>2017</v>
      </c>
      <c r="B30" s="558"/>
      <c r="C30" s="558"/>
      <c r="D30" s="559"/>
      <c r="E30" s="561"/>
      <c r="F30" s="972"/>
      <c r="H30" s="973">
        <v>2017</v>
      </c>
      <c r="I30" s="558"/>
      <c r="J30" s="558"/>
      <c r="K30" s="559"/>
      <c r="L30" s="972"/>
    </row>
    <row r="31" spans="1:13" ht="22.5" customHeight="1">
      <c r="A31" s="973">
        <v>2018</v>
      </c>
      <c r="B31" s="558"/>
      <c r="C31" s="558"/>
      <c r="D31" s="559"/>
      <c r="E31" s="561"/>
      <c r="F31" s="972"/>
      <c r="H31" s="973">
        <v>2018</v>
      </c>
      <c r="I31" s="558"/>
      <c r="J31" s="558"/>
      <c r="K31" s="559"/>
      <c r="L31" s="972"/>
    </row>
    <row r="32" spans="1:13" ht="21" customHeight="1">
      <c r="A32" s="973">
        <v>2019</v>
      </c>
      <c r="B32" s="558"/>
      <c r="C32" s="558"/>
      <c r="D32" s="559"/>
      <c r="E32" s="561"/>
      <c r="F32" s="972"/>
      <c r="H32" s="973">
        <v>2019</v>
      </c>
      <c r="I32" s="558"/>
      <c r="J32" s="558"/>
      <c r="K32" s="559"/>
      <c r="L32" s="972"/>
    </row>
    <row r="33" spans="1:12" ht="22.5" customHeight="1">
      <c r="A33" s="973">
        <v>2020</v>
      </c>
      <c r="B33" s="558"/>
      <c r="C33" s="558"/>
      <c r="D33" s="559"/>
      <c r="E33" s="561"/>
      <c r="F33" s="972"/>
      <c r="H33" s="973">
        <v>2020</v>
      </c>
      <c r="I33" s="558"/>
      <c r="J33" s="558"/>
      <c r="K33" s="559"/>
      <c r="L33" s="972"/>
    </row>
    <row r="34" spans="1:12" ht="21.95" customHeight="1">
      <c r="A34" s="973">
        <v>2021</v>
      </c>
      <c r="B34" s="558"/>
      <c r="C34" s="558"/>
      <c r="D34" s="559"/>
      <c r="E34" s="561"/>
      <c r="F34" s="972"/>
      <c r="H34" s="973">
        <v>2021</v>
      </c>
      <c r="I34" s="558"/>
      <c r="J34" s="558"/>
      <c r="K34" s="559"/>
      <c r="L34" s="972"/>
    </row>
    <row r="35" spans="1:12" ht="21.95" customHeight="1">
      <c r="A35" s="973">
        <v>2022</v>
      </c>
      <c r="B35" s="558"/>
      <c r="C35" s="558"/>
      <c r="D35" s="559"/>
      <c r="E35" s="561"/>
      <c r="F35" s="972"/>
      <c r="H35" s="973">
        <v>2022</v>
      </c>
      <c r="I35" s="558"/>
      <c r="J35" s="558"/>
      <c r="K35" s="559"/>
      <c r="L35" s="972"/>
    </row>
    <row r="36" spans="1:12" ht="24" customHeight="1" thickBot="1">
      <c r="A36" s="975">
        <v>2023</v>
      </c>
      <c r="B36" s="1751">
        <f>'ESA Table 2A MF CAM'!D53</f>
        <v>1955093.37</v>
      </c>
      <c r="C36" s="1751">
        <v>1213146.7850460445</v>
      </c>
      <c r="D36" s="1750">
        <f>C36/B36</f>
        <v>0.62050580481792772</v>
      </c>
      <c r="E36" s="976" t="s">
        <v>24</v>
      </c>
      <c r="F36" s="1752">
        <f>C36/'ESA Table 2A MF CAM'!B41</f>
        <v>71361.575590943801</v>
      </c>
      <c r="H36" s="975">
        <v>2023</v>
      </c>
      <c r="I36" s="1874" t="s">
        <v>24</v>
      </c>
      <c r="J36" s="1874" t="s">
        <v>24</v>
      </c>
      <c r="K36" s="978" t="s">
        <v>24</v>
      </c>
      <c r="L36" s="1875" t="s">
        <v>24</v>
      </c>
    </row>
    <row r="37" spans="1:12" ht="23.1" customHeight="1">
      <c r="A37" s="369"/>
      <c r="H37" s="368"/>
      <c r="I37" s="36"/>
      <c r="J37" s="36"/>
      <c r="K37" s="36"/>
      <c r="L37" s="36"/>
    </row>
    <row r="38" spans="1:12" ht="15.75">
      <c r="A38" s="2444" t="s">
        <v>608</v>
      </c>
      <c r="B38" s="2444"/>
      <c r="C38" s="2444"/>
      <c r="D38" s="2444"/>
      <c r="E38" s="2444"/>
      <c r="F38" s="2444"/>
      <c r="G38" s="72"/>
      <c r="H38" s="2445" t="s">
        <v>609</v>
      </c>
      <c r="I38" s="2445"/>
      <c r="J38" s="2445"/>
      <c r="K38" s="2445"/>
      <c r="L38" s="2445"/>
    </row>
    <row r="39" spans="1:12" ht="15.75">
      <c r="A39" s="114"/>
      <c r="B39" s="114"/>
      <c r="C39" s="114"/>
      <c r="D39" s="114"/>
      <c r="E39" s="114"/>
      <c r="F39" s="114"/>
      <c r="G39" s="114"/>
      <c r="H39" s="2257"/>
      <c r="I39" s="2257"/>
      <c r="J39" s="2257"/>
      <c r="K39" s="2257"/>
      <c r="L39" s="2257"/>
    </row>
    <row r="40" spans="1:12" ht="14.25"/>
    <row r="41" spans="1:12" ht="14.25"/>
    <row r="42" spans="1:12" ht="14.25"/>
    <row r="43" spans="1:12" ht="14.25"/>
    <row r="44" spans="1:12" ht="14.25"/>
    <row r="45" spans="1:12" ht="14.25"/>
    <row r="46" spans="1:12" ht="14.25"/>
    <row r="47" spans="1:12" ht="14.25"/>
    <row r="48" spans="1:12" ht="14.25"/>
    <row r="49" ht="14.25"/>
    <row r="50" ht="14.25"/>
  </sheetData>
  <customSheetViews>
    <customSheetView guid="{F8F6599B-2A1F-4529-A350-AEBC686D896D}" showPageBreaks="1" fitToPage="1" printArea="1">
      <selection sqref="A1:E1"/>
      <pageMargins left="0" right="0" top="0" bottom="0" header="0" footer="0"/>
      <printOptions horizontalCentered="1" verticalCentered="1" headings="1" gridLines="1"/>
      <pageSetup orientation="landscape" r:id="rId1"/>
    </customSheetView>
  </customSheetViews>
  <mergeCells count="17">
    <mergeCell ref="A38:F38"/>
    <mergeCell ref="H38:L38"/>
    <mergeCell ref="H39:L39"/>
    <mergeCell ref="A5:E5"/>
    <mergeCell ref="A6:E6"/>
    <mergeCell ref="H5:L5"/>
    <mergeCell ref="H6:L6"/>
    <mergeCell ref="H21:L21"/>
    <mergeCell ref="H22:L22"/>
    <mergeCell ref="A19:D19"/>
    <mergeCell ref="A22:F22"/>
    <mergeCell ref="A21:F21"/>
    <mergeCell ref="A1:L1"/>
    <mergeCell ref="A2:L2"/>
    <mergeCell ref="A3:L3"/>
    <mergeCell ref="M8:P14"/>
    <mergeCell ref="H19:L19"/>
  </mergeCells>
  <printOptions horizontalCentered="1" verticalCentered="1"/>
  <pageMargins left="0.25" right="0.25" top="0.75" bottom="0.75" header="0.3" footer="0.3"/>
  <pageSetup scale="40" orientation="portrait" r:id="rId2"/>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51ADC-DBE9-4B29-B8AC-2FE106255CBC}">
  <sheetPr>
    <pageSetUpPr fitToPage="1"/>
  </sheetPr>
  <dimension ref="A1:K44"/>
  <sheetViews>
    <sheetView topLeftCell="A22" zoomScale="110" zoomScaleNormal="110" workbookViewId="0">
      <selection activeCell="A24" sqref="A24:J24"/>
    </sheetView>
  </sheetViews>
  <sheetFormatPr defaultColWidth="8.7109375" defaultRowHeight="12.75"/>
  <cols>
    <col min="1" max="1" width="43.5703125" style="182" customWidth="1"/>
    <col min="2" max="4" width="14" style="182" bestFit="1" customWidth="1"/>
    <col min="5" max="6" width="12.7109375" style="182" bestFit="1" customWidth="1"/>
    <col min="7" max="7" width="14" style="182" bestFit="1" customWidth="1"/>
    <col min="8" max="8" width="13.42578125" style="182" customWidth="1"/>
    <col min="9" max="10" width="8.28515625" style="182" bestFit="1" customWidth="1"/>
    <col min="11" max="11" width="11.85546875" style="182" customWidth="1"/>
    <col min="12" max="16384" width="8.7109375" style="182"/>
  </cols>
  <sheetData>
    <row r="1" spans="1:11" ht="15.75">
      <c r="A1" s="2254" t="s">
        <v>40</v>
      </c>
      <c r="B1" s="2265"/>
      <c r="C1" s="2265"/>
      <c r="D1" s="2265"/>
      <c r="E1" s="2265"/>
      <c r="F1" s="2265"/>
      <c r="G1" s="2265"/>
      <c r="H1" s="2265"/>
      <c r="I1" s="2265"/>
      <c r="J1" s="2265"/>
    </row>
    <row r="2" spans="1:11" ht="18" customHeight="1">
      <c r="A2" s="2271" t="s">
        <v>0</v>
      </c>
      <c r="B2" s="2271"/>
      <c r="C2" s="2271"/>
      <c r="D2" s="2271"/>
      <c r="E2" s="2271"/>
      <c r="F2" s="2271"/>
      <c r="G2" s="2271"/>
      <c r="H2" s="2271"/>
      <c r="I2" s="2271"/>
      <c r="J2" s="2271"/>
    </row>
    <row r="3" spans="1:11" ht="18" customHeight="1">
      <c r="A3" s="2271" t="s">
        <v>41</v>
      </c>
      <c r="B3" s="2272"/>
      <c r="C3" s="2272"/>
      <c r="D3" s="2272"/>
      <c r="E3" s="2272"/>
      <c r="F3" s="2272"/>
      <c r="G3" s="2272"/>
      <c r="H3" s="2272"/>
      <c r="I3" s="2272"/>
      <c r="J3" s="2272"/>
    </row>
    <row r="4" spans="1:11" ht="15.75">
      <c r="A4" s="334"/>
      <c r="B4" s="335"/>
      <c r="C4" s="335"/>
      <c r="D4" s="335"/>
      <c r="E4" s="335"/>
      <c r="F4" s="335"/>
      <c r="G4" s="335"/>
      <c r="H4" s="335"/>
      <c r="I4" s="335"/>
      <c r="J4" s="335"/>
    </row>
    <row r="5" spans="1:11" ht="17.100000000000001" customHeight="1">
      <c r="A5" s="2266" t="s">
        <v>42</v>
      </c>
      <c r="B5" s="2267"/>
      <c r="C5" s="2267"/>
      <c r="D5" s="2267"/>
      <c r="E5" s="2267"/>
      <c r="F5" s="2267"/>
      <c r="G5" s="2267"/>
      <c r="H5" s="2267"/>
      <c r="I5" s="2267"/>
      <c r="J5" s="2268"/>
    </row>
    <row r="6" spans="1:11" ht="15" customHeight="1">
      <c r="A6" s="2076"/>
      <c r="B6" s="2273" t="s">
        <v>20</v>
      </c>
      <c r="C6" s="2274"/>
      <c r="D6" s="2275"/>
      <c r="E6" s="2276" t="s">
        <v>43</v>
      </c>
      <c r="F6" s="2274"/>
      <c r="G6" s="2275"/>
      <c r="H6" s="2277" t="s">
        <v>44</v>
      </c>
      <c r="I6" s="2278"/>
      <c r="J6" s="2279"/>
      <c r="K6" s="36"/>
    </row>
    <row r="7" spans="1:11" ht="15">
      <c r="A7" s="807" t="s">
        <v>45</v>
      </c>
      <c r="B7" s="808" t="s">
        <v>46</v>
      </c>
      <c r="C7" s="809" t="s">
        <v>47</v>
      </c>
      <c r="D7" s="810" t="s">
        <v>48</v>
      </c>
      <c r="E7" s="811" t="s">
        <v>46</v>
      </c>
      <c r="F7" s="809" t="s">
        <v>47</v>
      </c>
      <c r="G7" s="810" t="s">
        <v>48</v>
      </c>
      <c r="H7" s="808" t="s">
        <v>46</v>
      </c>
      <c r="I7" s="809" t="s">
        <v>47</v>
      </c>
      <c r="J7" s="810" t="s">
        <v>48</v>
      </c>
      <c r="K7" s="36"/>
    </row>
    <row r="8" spans="1:11" ht="15.75" thickBot="1">
      <c r="A8" s="814"/>
      <c r="B8" s="813"/>
      <c r="C8" s="813"/>
      <c r="D8" s="814"/>
      <c r="E8" s="813"/>
      <c r="F8" s="813"/>
      <c r="G8" s="814"/>
      <c r="H8" s="815"/>
      <c r="I8" s="813"/>
      <c r="J8" s="814"/>
      <c r="K8" s="36"/>
    </row>
    <row r="9" spans="1:11" ht="15">
      <c r="A9" s="1630" t="s">
        <v>49</v>
      </c>
      <c r="B9" s="1611">
        <f>'ESA Table 1'!B32</f>
        <v>8977351.0947852507</v>
      </c>
      <c r="C9" s="1612">
        <f>'ESA Table 1'!C32</f>
        <v>8675364.9052147493</v>
      </c>
      <c r="D9" s="1613">
        <f>B9+C9</f>
        <v>17652716</v>
      </c>
      <c r="E9" s="1614">
        <f>'ESA Table 1'!E32</f>
        <v>5156261.4853059873</v>
      </c>
      <c r="F9" s="1615">
        <f>'ESA Table 1'!F32</f>
        <v>6796586.169705987</v>
      </c>
      <c r="G9" s="1616">
        <f t="shared" ref="G9:G16" si="0">E9+F9</f>
        <v>11952847.655011974</v>
      </c>
      <c r="H9" s="1617">
        <f>E9/B9</f>
        <v>0.57436335405230488</v>
      </c>
      <c r="I9" s="1618">
        <f>F9/C9</f>
        <v>0.78343519194455657</v>
      </c>
      <c r="J9" s="1619">
        <f t="shared" ref="J9:J17" si="1">IFERROR(G9/D9,0)</f>
        <v>0.67711097006330212</v>
      </c>
      <c r="K9" s="36"/>
    </row>
    <row r="10" spans="1:11" ht="15">
      <c r="A10" s="1630" t="s">
        <v>50</v>
      </c>
      <c r="B10" s="1620">
        <f>'ESA Table 1A'!B7</f>
        <v>1129217.2742351543</v>
      </c>
      <c r="C10" s="1612">
        <f>'ESA Table 1A'!C7</f>
        <v>1036893.725764846</v>
      </c>
      <c r="D10" s="1613">
        <f t="shared" ref="D10:D17" si="2">B10+C10</f>
        <v>2166111</v>
      </c>
      <c r="E10" s="1614">
        <f>'ESA Table 1A'!E7</f>
        <v>937864.1196940121</v>
      </c>
      <c r="F10" s="1615">
        <f>'ESA Table 1A'!F7</f>
        <v>861184.13529401203</v>
      </c>
      <c r="G10" s="1616">
        <f t="shared" si="0"/>
        <v>1799048.254988024</v>
      </c>
      <c r="H10" s="1617">
        <f>E10/B10</f>
        <v>0.83054354648377993</v>
      </c>
      <c r="I10" s="1618">
        <f>F10/C10</f>
        <v>0.83054233418065582</v>
      </c>
      <c r="J10" s="1619">
        <f t="shared" si="1"/>
        <v>0.83054296616748824</v>
      </c>
      <c r="K10" s="36"/>
    </row>
    <row r="11" spans="1:11" ht="15">
      <c r="A11" s="1630" t="s">
        <v>51</v>
      </c>
      <c r="B11" s="1620">
        <f>'ESA Table 1A'!B8</f>
        <v>2540892.7449036562</v>
      </c>
      <c r="C11" s="1612">
        <f>'ESA Table 1A'!C8</f>
        <v>267135.25509634352</v>
      </c>
      <c r="D11" s="1613">
        <f t="shared" si="2"/>
        <v>2808027.9999999995</v>
      </c>
      <c r="E11" s="1614">
        <f>'ESA Table 1A'!E8</f>
        <v>1769100.08</v>
      </c>
      <c r="F11" s="1615">
        <f>'ESA Table 1A'!F8</f>
        <v>185993.28999999998</v>
      </c>
      <c r="G11" s="1616">
        <f t="shared" si="0"/>
        <v>1955093.37</v>
      </c>
      <c r="H11" s="1617">
        <f t="shared" ref="H11:I17" si="3">E11/B11</f>
        <v>0.69625137997199471</v>
      </c>
      <c r="I11" s="1618">
        <f t="shared" si="3"/>
        <v>0.6962513799719946</v>
      </c>
      <c r="J11" s="1619">
        <f t="shared" si="1"/>
        <v>0.69625137997199471</v>
      </c>
      <c r="K11" s="36"/>
    </row>
    <row r="12" spans="1:11" ht="15">
      <c r="A12" s="1630" t="s">
        <v>52</v>
      </c>
      <c r="B12" s="1620">
        <f>'ESA Table 1A'!B9</f>
        <v>2849237.5504784798</v>
      </c>
      <c r="C12" s="1612">
        <f>'ESA Table 1A'!C9</f>
        <v>2849232.4495215239</v>
      </c>
      <c r="D12" s="1613">
        <f t="shared" si="2"/>
        <v>5698470.0000000037</v>
      </c>
      <c r="E12" s="1614">
        <f>'ESA Table 1A'!E9</f>
        <v>479389.37500000023</v>
      </c>
      <c r="F12" s="1615">
        <f>'ESA Table 1A'!F9</f>
        <v>479388.51500000013</v>
      </c>
      <c r="G12" s="1616">
        <f t="shared" si="0"/>
        <v>958777.89000000036</v>
      </c>
      <c r="H12" s="1617">
        <f t="shared" si="3"/>
        <v>0.16825181000422204</v>
      </c>
      <c r="I12" s="1618">
        <f t="shared" si="3"/>
        <v>0.1682518093883511</v>
      </c>
      <c r="J12" s="1619">
        <f t="shared" si="1"/>
        <v>0.16825180969628686</v>
      </c>
      <c r="K12" s="1655"/>
    </row>
    <row r="13" spans="1:11" ht="15">
      <c r="A13" s="1630" t="s">
        <v>53</v>
      </c>
      <c r="B13" s="1621">
        <f>'ESA Table 1A'!B20</f>
        <v>1462843.03</v>
      </c>
      <c r="C13" s="1612">
        <f>'ESA Table 1A'!C22</f>
        <v>1462843.06</v>
      </c>
      <c r="D13" s="1613">
        <f t="shared" si="2"/>
        <v>2925686.09</v>
      </c>
      <c r="E13" s="1614">
        <f>'ESA Table 1A'!E22</f>
        <v>50410.334999999999</v>
      </c>
      <c r="F13" s="1615">
        <f>'ESA Table 1A'!F22</f>
        <v>50410.205000000016</v>
      </c>
      <c r="G13" s="1616">
        <f t="shared" si="0"/>
        <v>100820.54000000001</v>
      </c>
      <c r="H13" s="1617">
        <f t="shared" si="3"/>
        <v>3.4460522397949972E-2</v>
      </c>
      <c r="I13" s="1618">
        <f t="shared" si="3"/>
        <v>3.4460432823190217E-2</v>
      </c>
      <c r="J13" s="1619">
        <f t="shared" si="1"/>
        <v>3.4460477610569633E-2</v>
      </c>
      <c r="K13" s="36"/>
    </row>
    <row r="14" spans="1:11" ht="18">
      <c r="A14" s="1631" t="s">
        <v>54</v>
      </c>
      <c r="B14" s="1620">
        <f>'ESA Table 1A'!B32</f>
        <v>0</v>
      </c>
      <c r="C14" s="1612">
        <v>0</v>
      </c>
      <c r="D14" s="1613">
        <f t="shared" si="2"/>
        <v>0</v>
      </c>
      <c r="E14" s="1622">
        <f>'ESA Table 1A'!E32</f>
        <v>0</v>
      </c>
      <c r="F14" s="1623">
        <v>0</v>
      </c>
      <c r="G14" s="1624">
        <f t="shared" si="0"/>
        <v>0</v>
      </c>
      <c r="H14" s="1617">
        <v>0</v>
      </c>
      <c r="I14" s="1618">
        <v>0</v>
      </c>
      <c r="J14" s="1619">
        <f t="shared" si="1"/>
        <v>0</v>
      </c>
      <c r="K14" s="36"/>
    </row>
    <row r="15" spans="1:11" ht="18">
      <c r="A15" s="1632" t="s">
        <v>55</v>
      </c>
      <c r="B15" s="1620">
        <f>'ESA Table 1A'!B42</f>
        <v>0</v>
      </c>
      <c r="C15" s="1612">
        <v>0</v>
      </c>
      <c r="D15" s="1613">
        <f t="shared" si="2"/>
        <v>0</v>
      </c>
      <c r="E15" s="1622">
        <f>'ESA Table 1A'!E42</f>
        <v>0</v>
      </c>
      <c r="F15" s="1623">
        <v>0</v>
      </c>
      <c r="G15" s="1624">
        <f t="shared" si="0"/>
        <v>0</v>
      </c>
      <c r="H15" s="1617">
        <v>0</v>
      </c>
      <c r="I15" s="1618">
        <v>0</v>
      </c>
      <c r="J15" s="1619">
        <f t="shared" si="1"/>
        <v>0</v>
      </c>
      <c r="K15" s="36"/>
    </row>
    <row r="16" spans="1:11" ht="15">
      <c r="A16" s="1630" t="s">
        <v>56</v>
      </c>
      <c r="B16" s="1620">
        <f>'ESA Table 1A'!B52</f>
        <v>0</v>
      </c>
      <c r="C16" s="1612">
        <f>'ESA Table 1A'!C52</f>
        <v>0</v>
      </c>
      <c r="D16" s="1613">
        <f t="shared" si="2"/>
        <v>0</v>
      </c>
      <c r="E16" s="1622">
        <f>'ESA Table 1A'!E52</f>
        <v>0</v>
      </c>
      <c r="F16" s="1623">
        <f>'ESA Table 1A'!F52</f>
        <v>0</v>
      </c>
      <c r="G16" s="1624">
        <f t="shared" si="0"/>
        <v>0</v>
      </c>
      <c r="H16" s="1617">
        <v>0</v>
      </c>
      <c r="I16" s="1618">
        <v>0</v>
      </c>
      <c r="J16" s="1619">
        <f t="shared" si="1"/>
        <v>0</v>
      </c>
      <c r="K16" s="36"/>
    </row>
    <row r="17" spans="1:11" ht="18">
      <c r="A17" s="1630" t="s">
        <v>57</v>
      </c>
      <c r="B17" s="1620">
        <v>315260</v>
      </c>
      <c r="C17" s="1612">
        <v>0</v>
      </c>
      <c r="D17" s="1613">
        <f t="shared" si="2"/>
        <v>315260</v>
      </c>
      <c r="E17" s="1622">
        <v>0</v>
      </c>
      <c r="F17" s="1623">
        <v>0</v>
      </c>
      <c r="G17" s="1624">
        <f t="shared" ref="G17" si="4">E17+F17</f>
        <v>0</v>
      </c>
      <c r="H17" s="1617">
        <f t="shared" si="3"/>
        <v>0</v>
      </c>
      <c r="I17" s="1618">
        <v>0</v>
      </c>
      <c r="J17" s="1619">
        <f t="shared" si="1"/>
        <v>0</v>
      </c>
      <c r="K17" s="36"/>
    </row>
    <row r="18" spans="1:11" ht="15">
      <c r="A18" s="1633"/>
      <c r="B18" s="1620"/>
      <c r="C18" s="1623"/>
      <c r="D18" s="1624"/>
      <c r="E18" s="1622"/>
      <c r="F18" s="1623"/>
      <c r="G18" s="1624"/>
      <c r="H18" s="1617"/>
      <c r="I18" s="1618"/>
      <c r="J18" s="1625"/>
      <c r="K18" s="36"/>
    </row>
    <row r="19" spans="1:11" ht="15.75" thickBot="1">
      <c r="A19" s="1634" t="s">
        <v>58</v>
      </c>
      <c r="B19" s="1626">
        <f t="shared" ref="B19:C19" si="5">SUM(B9:B17)</f>
        <v>17274801.694402542</v>
      </c>
      <c r="C19" s="1792">
        <f t="shared" si="5"/>
        <v>14291469.395597463</v>
      </c>
      <c r="D19" s="1627">
        <f t="shared" ref="D19:G19" si="6">SUM(D9:D17)</f>
        <v>31566271.090000004</v>
      </c>
      <c r="E19" s="1628">
        <f t="shared" si="6"/>
        <v>8393025.3949999996</v>
      </c>
      <c r="F19" s="1792">
        <f t="shared" si="6"/>
        <v>8373562.3149999995</v>
      </c>
      <c r="G19" s="1627">
        <f t="shared" si="6"/>
        <v>16766587.709999997</v>
      </c>
      <c r="H19" s="1629">
        <f>E19/B19</f>
        <v>0.48585364645427709</v>
      </c>
      <c r="I19" s="1793">
        <f>F19/C19</f>
        <v>0.58591332236134541</v>
      </c>
      <c r="J19" s="1794">
        <f>G19/D19</f>
        <v>0.53115515805449531</v>
      </c>
      <c r="K19" s="36"/>
    </row>
    <row r="20" spans="1:11" ht="15">
      <c r="A20" s="36"/>
      <c r="B20" s="36"/>
      <c r="C20" s="36"/>
      <c r="D20" s="36"/>
      <c r="E20" s="36"/>
      <c r="F20" s="36"/>
      <c r="G20" s="36"/>
      <c r="H20" s="36"/>
      <c r="I20" s="36"/>
      <c r="J20" s="36"/>
      <c r="K20" s="36"/>
    </row>
    <row r="21" spans="1:11" ht="18">
      <c r="A21" s="178" t="s">
        <v>59</v>
      </c>
      <c r="B21" s="36"/>
      <c r="C21" s="36"/>
      <c r="D21" s="36"/>
      <c r="E21" s="36"/>
      <c r="F21" s="36"/>
      <c r="G21" s="36"/>
      <c r="H21" s="36"/>
      <c r="I21" s="36"/>
      <c r="J21" s="36"/>
      <c r="K21" s="36" t="s">
        <v>60</v>
      </c>
    </row>
    <row r="22" spans="1:11" ht="65.25" customHeight="1">
      <c r="A22" s="2256" t="s">
        <v>61</v>
      </c>
      <c r="B22" s="2256"/>
      <c r="C22" s="2256"/>
      <c r="D22" s="2256"/>
      <c r="E22" s="2256"/>
      <c r="F22" s="2256"/>
      <c r="G22" s="2256"/>
      <c r="H22" s="2256"/>
      <c r="I22" s="2256"/>
      <c r="J22" s="2256"/>
      <c r="K22" s="36"/>
    </row>
    <row r="23" spans="1:11" ht="15">
      <c r="A23" s="36"/>
      <c r="B23" s="36"/>
      <c r="C23" s="36"/>
      <c r="D23" s="171"/>
      <c r="E23" s="36"/>
      <c r="F23" s="36"/>
      <c r="G23" s="36"/>
      <c r="H23" s="36"/>
      <c r="I23" s="36"/>
      <c r="J23" s="36"/>
      <c r="K23" s="36"/>
    </row>
    <row r="24" spans="1:11" ht="17.25" customHeight="1">
      <c r="A24" s="2262" t="s">
        <v>62</v>
      </c>
      <c r="B24" s="2263"/>
      <c r="C24" s="2263"/>
      <c r="D24" s="2263"/>
      <c r="E24" s="2263"/>
      <c r="F24" s="2263"/>
      <c r="G24" s="2263"/>
      <c r="H24" s="2263"/>
      <c r="I24" s="2263"/>
      <c r="J24" s="2264"/>
      <c r="K24" s="36"/>
    </row>
    <row r="25" spans="1:11" ht="15">
      <c r="A25" s="2059"/>
      <c r="B25" s="2258" t="s">
        <v>7</v>
      </c>
      <c r="C25" s="2259"/>
      <c r="D25" s="2259"/>
      <c r="E25" s="2258" t="s">
        <v>8</v>
      </c>
      <c r="F25" s="2259"/>
      <c r="G25" s="2260"/>
      <c r="H25" s="2258" t="s">
        <v>9</v>
      </c>
      <c r="I25" s="2259"/>
      <c r="J25" s="2261"/>
      <c r="K25" s="36"/>
    </row>
    <row r="26" spans="1:11" ht="15">
      <c r="A26" s="2060" t="s">
        <v>63</v>
      </c>
      <c r="B26" s="808" t="s">
        <v>64</v>
      </c>
      <c r="C26" s="809" t="s">
        <v>65</v>
      </c>
      <c r="D26" s="818" t="s">
        <v>66</v>
      </c>
      <c r="E26" s="808" t="s">
        <v>64</v>
      </c>
      <c r="F26" s="809" t="s">
        <v>65</v>
      </c>
      <c r="G26" s="810" t="s">
        <v>66</v>
      </c>
      <c r="H26" s="808" t="s">
        <v>64</v>
      </c>
      <c r="I26" s="809" t="s">
        <v>65</v>
      </c>
      <c r="J26" s="2061" t="s">
        <v>66</v>
      </c>
      <c r="K26" s="36"/>
    </row>
    <row r="27" spans="1:11" ht="15">
      <c r="A27" s="2060"/>
      <c r="B27" s="812"/>
      <c r="C27" s="819"/>
      <c r="D27" s="819"/>
      <c r="E27" s="1283"/>
      <c r="F27" s="1284"/>
      <c r="G27" s="1302"/>
      <c r="H27" s="820"/>
      <c r="I27" s="821"/>
      <c r="J27" s="2062"/>
      <c r="K27" s="36"/>
    </row>
    <row r="28" spans="1:11" ht="18">
      <c r="A28" s="2063" t="s">
        <v>67</v>
      </c>
      <c r="B28" s="2041">
        <v>1997137</v>
      </c>
      <c r="C28" s="822">
        <v>166</v>
      </c>
      <c r="D28" s="2038">
        <v>74629</v>
      </c>
      <c r="E28" s="1463">
        <v>608448</v>
      </c>
      <c r="F28" s="1303">
        <v>63.134160399999999</v>
      </c>
      <c r="G28" s="2044">
        <v>3230.9422650000001</v>
      </c>
      <c r="H28" s="1301">
        <f t="shared" ref="H28:J29" si="7">E28/B$28</f>
        <v>0.30466012096315875</v>
      </c>
      <c r="I28" s="826">
        <f t="shared" si="7"/>
        <v>0.38032626746987952</v>
      </c>
      <c r="J28" s="2064">
        <f t="shared" si="7"/>
        <v>4.3293388160098624E-2</v>
      </c>
      <c r="K28" s="36"/>
    </row>
    <row r="29" spans="1:11" ht="18">
      <c r="A29" s="2063" t="s">
        <v>68</v>
      </c>
      <c r="B29" s="2042">
        <v>0</v>
      </c>
      <c r="C29" s="824">
        <v>0</v>
      </c>
      <c r="D29" s="2039">
        <v>0</v>
      </c>
      <c r="E29" s="1464">
        <v>131573</v>
      </c>
      <c r="F29" s="1305">
        <v>9.1308399999999992</v>
      </c>
      <c r="G29" s="2045">
        <v>2559.1664049999999</v>
      </c>
      <c r="H29" s="1301">
        <f>E29/B$28</f>
        <v>6.5880808377191943E-2</v>
      </c>
      <c r="I29" s="826">
        <f t="shared" si="7"/>
        <v>5.5005060240963848E-2</v>
      </c>
      <c r="J29" s="2064">
        <f t="shared" si="7"/>
        <v>3.4291849080116309E-2</v>
      </c>
      <c r="K29" s="36"/>
    </row>
    <row r="30" spans="1:11" ht="15">
      <c r="A30" s="2063" t="s">
        <v>51</v>
      </c>
      <c r="B30" s="2042">
        <v>200000</v>
      </c>
      <c r="C30" s="824">
        <v>0</v>
      </c>
      <c r="D30" s="2039">
        <v>3600</v>
      </c>
      <c r="E30" s="1464">
        <f>'ESA Table 2A MF CAM'!E38</f>
        <v>203993.09000000003</v>
      </c>
      <c r="F30" s="1305">
        <f>'ESA Table 2A MF CAM'!F38</f>
        <v>37.24140280000001</v>
      </c>
      <c r="G30" s="2045">
        <f>'ESA Table 2A MF CAM'!G38</f>
        <v>21070.776199999997</v>
      </c>
      <c r="H30" s="1301">
        <f t="shared" ref="H30" si="8">E30/B30</f>
        <v>1.0199654500000002</v>
      </c>
      <c r="I30" s="826">
        <f t="shared" ref="I30:I35" si="9">IF(ISERROR(F30/C30),0,(F30/C30))</f>
        <v>0</v>
      </c>
      <c r="J30" s="2064">
        <f t="shared" ref="J30:J31" si="10">G30/D30</f>
        <v>5.8529933888888879</v>
      </c>
      <c r="K30" s="36"/>
    </row>
    <row r="31" spans="1:11" ht="15">
      <c r="A31" s="2063" t="s">
        <v>52</v>
      </c>
      <c r="B31" s="2042">
        <v>426674</v>
      </c>
      <c r="C31" s="824">
        <v>0</v>
      </c>
      <c r="D31" s="2040">
        <v>22376</v>
      </c>
      <c r="E31" s="1464">
        <v>0</v>
      </c>
      <c r="F31" s="1305">
        <v>0</v>
      </c>
      <c r="G31" s="2045">
        <v>0</v>
      </c>
      <c r="H31" s="826">
        <f>IF(ISERROR(E31/B31),0,(E31/B31))</f>
        <v>0</v>
      </c>
      <c r="I31" s="826">
        <f t="shared" si="9"/>
        <v>0</v>
      </c>
      <c r="J31" s="2064">
        <f t="shared" si="10"/>
        <v>0</v>
      </c>
      <c r="K31" s="36"/>
    </row>
    <row r="32" spans="1:11" ht="15">
      <c r="A32" s="2063" t="s">
        <v>53</v>
      </c>
      <c r="B32" s="2043">
        <v>0</v>
      </c>
      <c r="C32" s="824">
        <v>0</v>
      </c>
      <c r="D32" s="2040">
        <v>0</v>
      </c>
      <c r="E32" s="1464">
        <f>'ESA Table 2C PP PD'!D60+'ESA Table 2C PP PD'!P60</f>
        <v>0</v>
      </c>
      <c r="F32" s="1305">
        <f>'ESA Table 2C PP PD'!E60+'ESA Table 2C PP PD'!Q60</f>
        <v>0</v>
      </c>
      <c r="G32" s="2045">
        <f>'ESA Table 2C PP PD'!F60+'ESA Table 2C PP PD'!R60</f>
        <v>0</v>
      </c>
      <c r="H32" s="826">
        <f>IF(ISERROR(E32/B32),0,(E32/B32))</f>
        <v>0</v>
      </c>
      <c r="I32" s="826">
        <f t="shared" si="9"/>
        <v>0</v>
      </c>
      <c r="J32" s="2064">
        <f>IF(ISERROR(G32/D32),0,(G32/D32))</f>
        <v>0</v>
      </c>
      <c r="K32" s="36"/>
    </row>
    <row r="33" spans="1:11" ht="18">
      <c r="A33" s="2065" t="s">
        <v>69</v>
      </c>
      <c r="B33" s="1460"/>
      <c r="C33" s="1461"/>
      <c r="D33" s="1462"/>
      <c r="E33" s="1464">
        <f>'ESA Table 2D BE'!D30</f>
        <v>0</v>
      </c>
      <c r="F33" s="1305">
        <f>'ESA Table 2D BE'!E30</f>
        <v>0</v>
      </c>
      <c r="G33" s="2045">
        <f>'ESA Table 2D BE'!F30</f>
        <v>0</v>
      </c>
      <c r="H33" s="826">
        <f>IF(ISERROR(E33/B33),0,(E33/B33))</f>
        <v>0</v>
      </c>
      <c r="I33" s="826">
        <f t="shared" si="9"/>
        <v>0</v>
      </c>
      <c r="J33" s="2064">
        <f>IF(ISERROR(G33/D33),0,(G33/D33))</f>
        <v>0</v>
      </c>
      <c r="K33" s="36"/>
    </row>
    <row r="34" spans="1:11" ht="18">
      <c r="A34" s="2066" t="s">
        <v>70</v>
      </c>
      <c r="B34" s="1460"/>
      <c r="C34" s="1461"/>
      <c r="D34" s="1462"/>
      <c r="E34" s="1464"/>
      <c r="F34" s="1305"/>
      <c r="G34" s="2045"/>
      <c r="H34" s="826">
        <f>IF(ISERROR(E34/B34),0,(E34/B34))</f>
        <v>0</v>
      </c>
      <c r="I34" s="826">
        <f t="shared" si="9"/>
        <v>0</v>
      </c>
      <c r="J34" s="2064">
        <f>IF(ISERROR(G34/D34),0,(G34/D34))</f>
        <v>0</v>
      </c>
      <c r="K34" s="36"/>
    </row>
    <row r="35" spans="1:11" ht="15">
      <c r="A35" s="2063" t="s">
        <v>56</v>
      </c>
      <c r="B35" s="1460"/>
      <c r="C35" s="1461"/>
      <c r="D35" s="1462"/>
      <c r="E35" s="1464">
        <f>'ESA Table 2F CSD'!D65</f>
        <v>0</v>
      </c>
      <c r="F35" s="1305">
        <f>'ESA Table 2F CSD'!E65</f>
        <v>0</v>
      </c>
      <c r="G35" s="2045">
        <f>'ESA Table 2F CSD'!F65</f>
        <v>0</v>
      </c>
      <c r="H35" s="826">
        <f>IF(ISERROR(E35/B35),0,(E35/B35))</f>
        <v>0</v>
      </c>
      <c r="I35" s="826">
        <f t="shared" si="9"/>
        <v>0</v>
      </c>
      <c r="J35" s="2064">
        <f>IF(ISERROR(G35/D35),0,(G35/D35))</f>
        <v>0</v>
      </c>
      <c r="K35" s="36"/>
    </row>
    <row r="36" spans="1:11" ht="15">
      <c r="A36" s="2063"/>
      <c r="B36" s="823"/>
      <c r="C36" s="824"/>
      <c r="D36" s="825"/>
      <c r="E36" s="1304"/>
      <c r="F36" s="1305"/>
      <c r="G36" s="2045"/>
      <c r="H36" s="859"/>
      <c r="I36" s="828"/>
      <c r="J36" s="2067"/>
      <c r="K36" s="36"/>
    </row>
    <row r="37" spans="1:11" ht="15">
      <c r="A37" s="2068"/>
      <c r="B37" s="1286"/>
      <c r="C37" s="824"/>
      <c r="D37" s="1285"/>
      <c r="E37" s="1304"/>
      <c r="F37" s="1305"/>
      <c r="G37" s="2045"/>
      <c r="H37" s="859"/>
      <c r="I37" s="828"/>
      <c r="J37" s="2067"/>
      <c r="K37" s="36"/>
    </row>
    <row r="38" spans="1:11" ht="15">
      <c r="A38" s="2069" t="s">
        <v>58</v>
      </c>
      <c r="B38" s="2070">
        <f>SUM(B28:B37)</f>
        <v>2623811</v>
      </c>
      <c r="C38" s="2071">
        <f t="shared" ref="C38:G38" si="11">SUM(C28:C37)</f>
        <v>166</v>
      </c>
      <c r="D38" s="2072">
        <f t="shared" si="11"/>
        <v>100605</v>
      </c>
      <c r="E38" s="1465">
        <f t="shared" si="11"/>
        <v>944014.09000000008</v>
      </c>
      <c r="F38" s="1306">
        <f t="shared" si="11"/>
        <v>109.50640319999999</v>
      </c>
      <c r="G38" s="2046">
        <f t="shared" si="11"/>
        <v>26860.884869999994</v>
      </c>
      <c r="H38" s="2073">
        <f>E38/B38</f>
        <v>0.35978738178931335</v>
      </c>
      <c r="I38" s="2074">
        <f>F38/C38</f>
        <v>0.6596771277108433</v>
      </c>
      <c r="J38" s="2075">
        <f>G38/D38</f>
        <v>0.26699353779633211</v>
      </c>
      <c r="K38" s="36"/>
    </row>
    <row r="39" spans="1:11" ht="15">
      <c r="A39" s="36"/>
      <c r="B39" s="36"/>
      <c r="C39" s="36"/>
      <c r="D39" s="36"/>
      <c r="E39" s="36"/>
      <c r="F39" s="36"/>
      <c r="G39" s="36"/>
      <c r="H39" s="36"/>
      <c r="I39" s="36"/>
      <c r="J39" s="36"/>
      <c r="K39" s="36"/>
    </row>
    <row r="40" spans="1:11" ht="18.75" customHeight="1">
      <c r="A40" s="2269" t="s">
        <v>71</v>
      </c>
      <c r="B40" s="2270"/>
      <c r="C40" s="2270"/>
      <c r="D40" s="2270"/>
      <c r="E40" s="36"/>
      <c r="F40" s="36"/>
      <c r="G40" s="36"/>
      <c r="H40" s="36"/>
      <c r="I40" s="36"/>
      <c r="J40" s="36"/>
      <c r="K40" s="36"/>
    </row>
    <row r="41" spans="1:11" ht="15">
      <c r="A41" s="2256" t="s">
        <v>72</v>
      </c>
      <c r="B41" s="2257"/>
      <c r="C41" s="2257"/>
      <c r="D41" s="2257"/>
      <c r="E41" s="2257"/>
      <c r="F41" s="2257"/>
      <c r="G41" s="2257"/>
      <c r="H41" s="2257"/>
      <c r="I41" s="2257"/>
      <c r="J41" s="2257"/>
      <c r="K41" s="36"/>
    </row>
    <row r="42" spans="1:11" ht="18">
      <c r="A42" s="36" t="s">
        <v>73</v>
      </c>
      <c r="B42" s="36"/>
      <c r="C42" s="36"/>
      <c r="D42" s="36"/>
      <c r="E42" s="36"/>
      <c r="F42" s="36"/>
      <c r="G42" s="36"/>
      <c r="H42" s="36"/>
      <c r="I42" s="36"/>
      <c r="J42" s="36"/>
      <c r="K42" s="36"/>
    </row>
    <row r="43" spans="1:11" ht="15">
      <c r="A43" s="36"/>
      <c r="B43" s="36"/>
      <c r="C43" s="36"/>
      <c r="D43" s="36"/>
      <c r="E43" s="36"/>
      <c r="F43" s="36"/>
      <c r="G43" s="36"/>
      <c r="H43" s="36"/>
      <c r="I43" s="36"/>
      <c r="J43" s="36"/>
      <c r="K43" s="36"/>
    </row>
    <row r="44" spans="1:11" ht="15">
      <c r="A44" s="36"/>
      <c r="B44" s="36"/>
      <c r="C44" s="36"/>
      <c r="D44" s="36"/>
      <c r="E44" s="36"/>
      <c r="F44" s="36"/>
      <c r="G44" s="36"/>
      <c r="H44" s="36"/>
      <c r="I44" s="36"/>
      <c r="J44" s="36"/>
      <c r="K44" s="36"/>
    </row>
  </sheetData>
  <mergeCells count="14">
    <mergeCell ref="A22:J22"/>
    <mergeCell ref="A1:J1"/>
    <mergeCell ref="A5:J5"/>
    <mergeCell ref="A40:D40"/>
    <mergeCell ref="A2:J2"/>
    <mergeCell ref="A3:J3"/>
    <mergeCell ref="B6:D6"/>
    <mergeCell ref="E6:G6"/>
    <mergeCell ref="H6:J6"/>
    <mergeCell ref="A41:J41"/>
    <mergeCell ref="B25:D25"/>
    <mergeCell ref="E25:G25"/>
    <mergeCell ref="H25:J25"/>
    <mergeCell ref="A24:J24"/>
  </mergeCells>
  <printOptions horizontalCentered="1" verticalCentered="1"/>
  <pageMargins left="0.25" right="0.25" top="0.5" bottom="0.5" header="0.3" footer="0.3"/>
  <pageSetup scale="61" orientation="portrait" r:id="rId1"/>
  <headerFooter scaleWithDoc="0"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BC6FE-8628-4EC2-920C-8522D9ECBBBF}">
  <sheetPr>
    <tabColor rgb="FF00B050"/>
    <pageSetUpPr fitToPage="1"/>
  </sheetPr>
  <dimension ref="A1:AY72"/>
  <sheetViews>
    <sheetView topLeftCell="A51" zoomScaleNormal="100" workbookViewId="0">
      <selection activeCell="J63" sqref="J63"/>
    </sheetView>
  </sheetViews>
  <sheetFormatPr defaultColWidth="31.5703125" defaultRowHeight="12"/>
  <cols>
    <col min="1" max="1" width="36.42578125" style="984" customWidth="1"/>
    <col min="2" max="6" width="15.7109375" style="984" customWidth="1"/>
    <col min="7" max="7" width="15.5703125" style="984" customWidth="1"/>
    <col min="8" max="8" width="19.140625" style="984" customWidth="1"/>
    <col min="9" max="9" width="18.140625" style="984" customWidth="1"/>
    <col min="10" max="10" width="14.140625" style="984" customWidth="1"/>
    <col min="11" max="18" width="12.7109375" style="984" customWidth="1"/>
    <col min="19" max="19" width="12.85546875" style="984" bestFit="1" customWidth="1"/>
    <col min="20" max="20" width="13.5703125" style="984" customWidth="1"/>
    <col min="21" max="21" width="19.5703125" style="984" customWidth="1"/>
    <col min="22" max="22" width="22" style="984" customWidth="1"/>
    <col min="23" max="23" width="18.42578125" style="984" bestFit="1" customWidth="1"/>
    <col min="24" max="24" width="19.5703125" style="984" customWidth="1"/>
    <col min="25" max="25" width="19.42578125" style="984" customWidth="1"/>
    <col min="26" max="26" width="44.42578125" style="985" bestFit="1" customWidth="1"/>
    <col min="27" max="27" width="17" style="984" customWidth="1"/>
    <col min="28" max="16384" width="31.5703125" style="984"/>
  </cols>
  <sheetData>
    <row r="1" spans="1:51" s="38" customFormat="1" ht="15.75" customHeight="1">
      <c r="A1" s="2356" t="s">
        <v>610</v>
      </c>
      <c r="B1" s="2356"/>
      <c r="C1" s="2356"/>
      <c r="D1" s="2356"/>
      <c r="E1" s="2356"/>
      <c r="F1" s="2356"/>
      <c r="G1" s="2356"/>
      <c r="H1" s="2356"/>
      <c r="I1" s="2356"/>
      <c r="J1" s="2356"/>
      <c r="K1" s="2356"/>
      <c r="L1" s="2356"/>
      <c r="M1" s="2356"/>
      <c r="N1" s="2356"/>
      <c r="O1" s="2356"/>
      <c r="P1" s="2356"/>
      <c r="Q1" s="2356"/>
      <c r="R1" s="2356"/>
      <c r="S1" s="2356"/>
      <c r="T1" s="2356"/>
      <c r="U1" s="2356"/>
      <c r="V1" s="2356"/>
      <c r="W1" s="2356"/>
      <c r="X1" s="2356"/>
      <c r="Y1" s="2356"/>
      <c r="Z1" s="421"/>
    </row>
    <row r="2" spans="1:51" s="38" customFormat="1" ht="15.75">
      <c r="A2" s="2254" t="s">
        <v>0</v>
      </c>
      <c r="B2" s="2254"/>
      <c r="C2" s="2254"/>
      <c r="D2" s="2254"/>
      <c r="E2" s="2254"/>
      <c r="F2" s="2254"/>
      <c r="G2" s="2254"/>
      <c r="H2" s="2254"/>
      <c r="I2" s="2254"/>
      <c r="J2" s="2254"/>
      <c r="K2" s="2254"/>
      <c r="L2" s="2254"/>
      <c r="M2" s="2254"/>
      <c r="N2" s="2254"/>
      <c r="O2" s="2254"/>
      <c r="P2" s="2254"/>
      <c r="Q2" s="2254"/>
      <c r="R2" s="2254"/>
      <c r="S2" s="2254"/>
      <c r="T2" s="2254"/>
      <c r="U2" s="2254"/>
      <c r="V2" s="2254"/>
      <c r="W2" s="2254"/>
      <c r="X2" s="2254"/>
      <c r="Y2" s="2254"/>
      <c r="Z2" s="112"/>
    </row>
    <row r="3" spans="1:51" s="38" customFormat="1" ht="15.75">
      <c r="A3" s="2301" t="s">
        <v>41</v>
      </c>
      <c r="B3" s="2301"/>
      <c r="C3" s="2301"/>
      <c r="D3" s="2301"/>
      <c r="E3" s="2301"/>
      <c r="F3" s="2301"/>
      <c r="G3" s="2301"/>
      <c r="H3" s="2301"/>
      <c r="I3" s="2301"/>
      <c r="J3" s="2301"/>
      <c r="K3" s="2301"/>
      <c r="L3" s="2301"/>
      <c r="M3" s="2301"/>
      <c r="N3" s="2301"/>
      <c r="O3" s="2301"/>
      <c r="P3" s="2301"/>
      <c r="Q3" s="2301"/>
      <c r="R3" s="2301"/>
      <c r="S3" s="2301"/>
      <c r="T3" s="2301"/>
      <c r="U3" s="2301"/>
      <c r="V3" s="2301"/>
      <c r="W3" s="2301"/>
      <c r="X3" s="2301"/>
      <c r="Y3" s="2301"/>
      <c r="Z3" s="2086"/>
    </row>
    <row r="4" spans="1:51" ht="21" customHeight="1" thickBot="1">
      <c r="A4" s="366"/>
      <c r="B4" s="366"/>
      <c r="C4" s="982"/>
      <c r="D4" s="983"/>
      <c r="E4" s="983"/>
    </row>
    <row r="5" spans="1:51" s="983" customFormat="1" ht="33" customHeight="1" thickBot="1">
      <c r="A5" s="366"/>
      <c r="B5" s="366"/>
      <c r="C5" s="986"/>
      <c r="D5" s="986"/>
      <c r="E5" s="986"/>
      <c r="F5" s="986"/>
      <c r="G5" s="986"/>
      <c r="H5" s="986"/>
      <c r="I5" s="986"/>
      <c r="J5" s="986"/>
      <c r="K5" s="2467" t="s">
        <v>611</v>
      </c>
      <c r="L5" s="2468"/>
      <c r="M5" s="2468"/>
      <c r="N5" s="2468"/>
      <c r="O5" s="2468"/>
      <c r="P5" s="2468"/>
      <c r="Q5" s="2468"/>
      <c r="R5" s="2468"/>
      <c r="S5" s="2469"/>
      <c r="T5" s="986"/>
      <c r="U5" s="986"/>
      <c r="V5" s="986"/>
      <c r="W5" s="986"/>
      <c r="X5" s="986"/>
      <c r="Y5" s="986"/>
      <c r="Z5" s="987"/>
    </row>
    <row r="6" spans="1:51" s="983" customFormat="1" ht="45" customHeight="1" thickBot="1">
      <c r="A6" s="1211"/>
      <c r="B6" s="2470" t="s">
        <v>612</v>
      </c>
      <c r="C6" s="2471"/>
      <c r="D6" s="2472"/>
      <c r="E6" s="2470" t="s">
        <v>613</v>
      </c>
      <c r="F6" s="2471"/>
      <c r="G6" s="2472"/>
      <c r="H6" s="2473" t="s">
        <v>614</v>
      </c>
      <c r="I6" s="2471"/>
      <c r="J6" s="2472"/>
      <c r="K6" s="2474" t="s">
        <v>615</v>
      </c>
      <c r="L6" s="2475"/>
      <c r="M6" s="2476"/>
      <c r="N6" s="2477" t="s">
        <v>616</v>
      </c>
      <c r="O6" s="2475"/>
      <c r="P6" s="2476"/>
      <c r="Q6" s="2478" t="s">
        <v>617</v>
      </c>
      <c r="R6" s="2479"/>
      <c r="S6" s="2479"/>
      <c r="T6" s="1211"/>
      <c r="U6" s="1211"/>
      <c r="V6" s="1211"/>
      <c r="W6" s="1211"/>
      <c r="X6" s="1211"/>
      <c r="Y6" s="1211"/>
      <c r="Z6" s="987"/>
    </row>
    <row r="7" spans="1:51" s="983" customFormat="1" ht="72.75" customHeight="1" thickBot="1">
      <c r="A7" s="1212" t="s">
        <v>618</v>
      </c>
      <c r="B7" s="1213" t="s">
        <v>46</v>
      </c>
      <c r="C7" s="1214" t="s">
        <v>47</v>
      </c>
      <c r="D7" s="1215" t="s">
        <v>619</v>
      </c>
      <c r="E7" s="1216" t="s">
        <v>46</v>
      </c>
      <c r="F7" s="1214" t="s">
        <v>47</v>
      </c>
      <c r="G7" s="1215" t="s">
        <v>620</v>
      </c>
      <c r="H7" s="2378" t="s">
        <v>621</v>
      </c>
      <c r="I7" s="2480"/>
      <c r="J7" s="2481"/>
      <c r="K7" s="2482" t="s">
        <v>622</v>
      </c>
      <c r="L7" s="2483"/>
      <c r="M7" s="2484"/>
      <c r="N7" s="2482" t="s">
        <v>623</v>
      </c>
      <c r="O7" s="2483"/>
      <c r="P7" s="2484"/>
      <c r="Q7" s="2464" t="s">
        <v>624</v>
      </c>
      <c r="R7" s="2465"/>
      <c r="S7" s="2466"/>
      <c r="T7" s="1217" t="s">
        <v>625</v>
      </c>
      <c r="U7" s="1218" t="s">
        <v>626</v>
      </c>
      <c r="V7" s="1219" t="s">
        <v>627</v>
      </c>
      <c r="W7" s="1220" t="s">
        <v>628</v>
      </c>
      <c r="X7" s="1220" t="s">
        <v>629</v>
      </c>
      <c r="Y7" s="1221" t="s">
        <v>630</v>
      </c>
      <c r="Z7" s="987"/>
    </row>
    <row r="8" spans="1:51" s="983" customFormat="1" ht="45" customHeight="1">
      <c r="A8" s="1222"/>
      <c r="B8" s="1223"/>
      <c r="C8" s="1296"/>
      <c r="D8" s="1224"/>
      <c r="E8" s="1223"/>
      <c r="F8" s="1296"/>
      <c r="G8" s="1224"/>
      <c r="H8" s="1223" t="s">
        <v>46</v>
      </c>
      <c r="I8" s="1296" t="s">
        <v>47</v>
      </c>
      <c r="J8" s="1224" t="s">
        <v>546</v>
      </c>
      <c r="K8" s="1223" t="s">
        <v>46</v>
      </c>
      <c r="L8" s="1296" t="s">
        <v>47</v>
      </c>
      <c r="M8" s="1224" t="s">
        <v>48</v>
      </c>
      <c r="N8" s="1223" t="s">
        <v>46</v>
      </c>
      <c r="O8" s="1296" t="s">
        <v>47</v>
      </c>
      <c r="P8" s="1224" t="s">
        <v>48</v>
      </c>
      <c r="Q8" s="1223" t="s">
        <v>46</v>
      </c>
      <c r="R8" s="1296" t="s">
        <v>47</v>
      </c>
      <c r="S8" s="1224" t="s">
        <v>48</v>
      </c>
      <c r="T8" s="1225"/>
      <c r="U8" s="1297"/>
      <c r="V8" s="1298"/>
      <c r="W8" s="1298"/>
      <c r="X8" s="1226"/>
      <c r="Y8" s="1299"/>
      <c r="Z8" s="987"/>
    </row>
    <row r="9" spans="1:51" s="983" customFormat="1" ht="45" customHeight="1">
      <c r="A9" s="1227"/>
      <c r="B9" s="1228"/>
      <c r="C9" s="1229"/>
      <c r="D9" s="1230"/>
      <c r="E9" s="1228"/>
      <c r="F9" s="1229"/>
      <c r="G9" s="1230"/>
      <c r="H9" s="1228"/>
      <c r="I9" s="1229"/>
      <c r="J9" s="1230"/>
      <c r="K9" s="1228"/>
      <c r="L9" s="1229"/>
      <c r="M9" s="1230"/>
      <c r="N9" s="1228"/>
      <c r="O9" s="1229"/>
      <c r="P9" s="1230"/>
      <c r="Q9" s="1228"/>
      <c r="R9" s="1229"/>
      <c r="S9" s="1230"/>
      <c r="T9" s="1231"/>
      <c r="U9" s="1298"/>
      <c r="V9" s="1298"/>
      <c r="W9" s="1298"/>
      <c r="X9" s="1226"/>
      <c r="Y9" s="1299"/>
      <c r="Z9" s="987"/>
    </row>
    <row r="10" spans="1:51" ht="45" customHeight="1">
      <c r="A10" s="1232" t="s">
        <v>63</v>
      </c>
      <c r="B10" s="1233" t="s">
        <v>631</v>
      </c>
      <c r="C10" s="1234" t="s">
        <v>631</v>
      </c>
      <c r="D10" s="1235" t="s">
        <v>632</v>
      </c>
      <c r="E10" s="1233" t="s">
        <v>631</v>
      </c>
      <c r="F10" s="1234" t="s">
        <v>631</v>
      </c>
      <c r="G10" s="1235" t="s">
        <v>632</v>
      </c>
      <c r="H10" s="1233" t="s">
        <v>631</v>
      </c>
      <c r="I10" s="1234" t="s">
        <v>631</v>
      </c>
      <c r="J10" s="1235" t="s">
        <v>632</v>
      </c>
      <c r="K10" s="1233" t="s">
        <v>631</v>
      </c>
      <c r="L10" s="1234" t="s">
        <v>631</v>
      </c>
      <c r="M10" s="1235" t="s">
        <v>632</v>
      </c>
      <c r="N10" s="1233" t="s">
        <v>631</v>
      </c>
      <c r="O10" s="1234" t="s">
        <v>631</v>
      </c>
      <c r="P10" s="1235" t="s">
        <v>632</v>
      </c>
      <c r="Q10" s="1233" t="s">
        <v>631</v>
      </c>
      <c r="R10" s="1234" t="s">
        <v>631</v>
      </c>
      <c r="S10" s="1235" t="s">
        <v>632</v>
      </c>
      <c r="T10" s="1236" t="s">
        <v>633</v>
      </c>
      <c r="U10" s="1237" t="s">
        <v>634</v>
      </c>
      <c r="V10" s="1237"/>
      <c r="W10" s="1237"/>
      <c r="X10" s="1238"/>
      <c r="Y10" s="1239" t="s">
        <v>635</v>
      </c>
    </row>
    <row r="11" spans="1:51">
      <c r="A11" s="1240" t="s">
        <v>78</v>
      </c>
      <c r="B11" s="1241"/>
      <c r="C11" s="1241"/>
      <c r="D11" s="1242"/>
      <c r="E11" s="1241"/>
      <c r="F11" s="1241"/>
      <c r="G11" s="1242"/>
      <c r="H11" s="1241"/>
      <c r="I11" s="1241"/>
      <c r="J11" s="1242"/>
      <c r="K11" s="1241"/>
      <c r="L11" s="1241"/>
      <c r="M11" s="1242"/>
      <c r="N11" s="1241"/>
      <c r="O11" s="1241"/>
      <c r="P11" s="1242"/>
      <c r="Q11" s="1241"/>
      <c r="R11" s="1241"/>
      <c r="S11" s="1242"/>
      <c r="T11" s="1705"/>
      <c r="U11" s="1707"/>
      <c r="V11" s="1707"/>
      <c r="W11" s="1707"/>
      <c r="X11" s="1707"/>
      <c r="Y11" s="1710"/>
    </row>
    <row r="12" spans="1:51" ht="36">
      <c r="A12" s="1608" t="s">
        <v>636</v>
      </c>
      <c r="B12" s="1403">
        <f>'ESA Table 1'!B6</f>
        <v>734754.02858451789</v>
      </c>
      <c r="C12" s="1404">
        <f>'ESA Table 1'!C6</f>
        <v>401231.39167026657</v>
      </c>
      <c r="D12" s="1405">
        <f>SUM(B12:C12)</f>
        <v>1135985.4202547844</v>
      </c>
      <c r="E12" s="1403">
        <f>'ESA Table 1'!E6</f>
        <v>666302.64999999991</v>
      </c>
      <c r="F12" s="1404">
        <f>'ESA Table 1'!F6</f>
        <v>119062.66999999998</v>
      </c>
      <c r="G12" s="1406">
        <f>SUM(E12:F12)</f>
        <v>785365.31999999983</v>
      </c>
      <c r="H12" s="1403">
        <f>B12-E12</f>
        <v>68451.378584517981</v>
      </c>
      <c r="I12" s="1404">
        <f>C12-F12</f>
        <v>282168.72167026659</v>
      </c>
      <c r="J12" s="1405">
        <f>SUM(H12:I12)</f>
        <v>350620.10025478457</v>
      </c>
      <c r="K12" s="1403">
        <v>0</v>
      </c>
      <c r="L12" s="1404">
        <v>0</v>
      </c>
      <c r="M12" s="1407">
        <f>SUM(K12:L12)</f>
        <v>0</v>
      </c>
      <c r="N12" s="1403">
        <v>0</v>
      </c>
      <c r="O12" s="1404">
        <v>0</v>
      </c>
      <c r="P12" s="1407">
        <f>SUM(N12:O12)</f>
        <v>0</v>
      </c>
      <c r="Q12" s="1403">
        <v>0</v>
      </c>
      <c r="R12" s="1404">
        <v>0</v>
      </c>
      <c r="S12" s="1407">
        <f>SUM(Q12:R12)</f>
        <v>0</v>
      </c>
      <c r="T12" s="1408">
        <f>M12+P12+S12</f>
        <v>0</v>
      </c>
      <c r="U12" s="1706">
        <f t="shared" ref="U12:U24" si="0">-T12/$D$44</f>
        <v>0</v>
      </c>
      <c r="V12" s="1708" t="s">
        <v>637</v>
      </c>
      <c r="W12" s="1708" t="s">
        <v>637</v>
      </c>
      <c r="X12" s="1708" t="s">
        <v>638</v>
      </c>
      <c r="Y12" s="1709" t="s">
        <v>639</v>
      </c>
      <c r="AC12" s="988"/>
      <c r="AE12" s="988"/>
      <c r="AF12" s="989"/>
      <c r="AG12" s="989"/>
      <c r="AH12" s="989"/>
      <c r="AI12" s="989"/>
      <c r="AJ12" s="989"/>
      <c r="AK12" s="989"/>
      <c r="AL12" s="989"/>
      <c r="AM12" s="989"/>
      <c r="AN12" s="989"/>
      <c r="AO12" s="989"/>
      <c r="AP12" s="989"/>
      <c r="AQ12" s="989"/>
      <c r="AR12" s="988"/>
      <c r="AS12" s="988"/>
      <c r="AT12" s="988"/>
      <c r="AU12" s="988"/>
      <c r="AV12" s="988"/>
      <c r="AW12" s="988"/>
      <c r="AX12" s="988"/>
      <c r="AY12" s="988"/>
    </row>
    <row r="13" spans="1:51" ht="48">
      <c r="A13" s="1609" t="s">
        <v>156</v>
      </c>
      <c r="B13" s="1403">
        <f>'ESA Table 1'!B7</f>
        <v>44312.371716208727</v>
      </c>
      <c r="C13" s="1404">
        <f>'ESA Table 1'!C7</f>
        <v>1432766.6854907493</v>
      </c>
      <c r="D13" s="1405">
        <f t="shared" ref="D13:D20" si="1">SUM(B13:C13)</f>
        <v>1477079.0572069581</v>
      </c>
      <c r="E13" s="1403">
        <f>'ESA Table 1'!E7</f>
        <v>25060.275700000002</v>
      </c>
      <c r="F13" s="1404">
        <f>'ESA Table 1'!F7</f>
        <v>810281.68429999996</v>
      </c>
      <c r="G13" s="1406">
        <f t="shared" ref="G13:G31" si="2">SUM(E13:F13)</f>
        <v>835341.96</v>
      </c>
      <c r="H13" s="1403">
        <f t="shared" ref="H13:H31" si="3">B13-E13</f>
        <v>19252.096016208725</v>
      </c>
      <c r="I13" s="1404">
        <f t="shared" ref="I13:I31" si="4">C13-F13</f>
        <v>622485.00119074935</v>
      </c>
      <c r="J13" s="1405">
        <f t="shared" ref="J13:J31" si="5">SUM(H13:I13)</f>
        <v>641737.0972069581</v>
      </c>
      <c r="K13" s="1403">
        <v>0</v>
      </c>
      <c r="L13" s="1404">
        <f>-L19</f>
        <v>-462289.83579216816</v>
      </c>
      <c r="M13" s="1407">
        <f t="shared" ref="M13:M31" si="6">SUM(K13:L13)</f>
        <v>-462289.83579216816</v>
      </c>
      <c r="N13" s="1403">
        <v>0</v>
      </c>
      <c r="O13" s="1404">
        <v>0</v>
      </c>
      <c r="P13" s="1407">
        <f t="shared" ref="P13:P23" si="7">SUM(N13:O13)</f>
        <v>0</v>
      </c>
      <c r="Q13" s="1403">
        <v>0</v>
      </c>
      <c r="R13" s="1404">
        <v>0</v>
      </c>
      <c r="S13" s="1407">
        <f t="shared" ref="S13:S23" si="8">SUM(Q13:R13)</f>
        <v>0</v>
      </c>
      <c r="T13" s="1408">
        <f t="shared" ref="T13:T23" si="9">M13+P13+S13</f>
        <v>-462289.83579216816</v>
      </c>
      <c r="U13" s="1244">
        <f>T13/$D$44</f>
        <v>-1.4645056886006997E-2</v>
      </c>
      <c r="V13" s="1471" t="s">
        <v>640</v>
      </c>
      <c r="W13" s="1472" t="s">
        <v>641</v>
      </c>
      <c r="X13" s="1472" t="s">
        <v>642</v>
      </c>
      <c r="Y13" s="1473" t="s">
        <v>643</v>
      </c>
      <c r="AC13" s="988"/>
      <c r="AE13" s="988"/>
      <c r="AF13" s="989"/>
      <c r="AG13" s="989"/>
      <c r="AH13" s="989"/>
      <c r="AI13" s="989"/>
      <c r="AJ13" s="989"/>
      <c r="AK13" s="989"/>
      <c r="AL13" s="989"/>
      <c r="AM13" s="989"/>
      <c r="AN13" s="989"/>
      <c r="AO13" s="989"/>
      <c r="AP13" s="989"/>
      <c r="AQ13" s="989"/>
    </row>
    <row r="14" spans="1:51" ht="60">
      <c r="A14" s="1609" t="s">
        <v>81</v>
      </c>
      <c r="B14" s="1403">
        <f>'ESA Table 1'!B8</f>
        <v>1532050.8046605201</v>
      </c>
      <c r="C14" s="1404">
        <f>'ESA Table 1'!C8</f>
        <v>2030858.04338721</v>
      </c>
      <c r="D14" s="1405">
        <f t="shared" si="1"/>
        <v>3562908.84804773</v>
      </c>
      <c r="E14" s="1403">
        <f>'ESA Table 1'!E8</f>
        <v>735735.99210000003</v>
      </c>
      <c r="F14" s="1404">
        <f>'ESA Table 1'!F8</f>
        <v>975277.88790000021</v>
      </c>
      <c r="G14" s="1406">
        <f t="shared" si="2"/>
        <v>1711013.8800000004</v>
      </c>
      <c r="H14" s="1403">
        <f t="shared" si="3"/>
        <v>796314.81256052002</v>
      </c>
      <c r="I14" s="1404">
        <f t="shared" si="4"/>
        <v>1055580.1554872098</v>
      </c>
      <c r="J14" s="1405">
        <f t="shared" si="5"/>
        <v>1851894.9680477297</v>
      </c>
      <c r="K14" s="1466">
        <f>-K23</f>
        <v>-474273.63499999995</v>
      </c>
      <c r="L14" s="1467">
        <f>-L23</f>
        <v>-474273.63499999995</v>
      </c>
      <c r="M14" s="1414">
        <f t="shared" si="6"/>
        <v>-948547.2699999999</v>
      </c>
      <c r="N14" s="1403">
        <v>0</v>
      </c>
      <c r="O14" s="1404">
        <v>0</v>
      </c>
      <c r="P14" s="1407">
        <f t="shared" si="7"/>
        <v>0</v>
      </c>
      <c r="Q14" s="1403">
        <v>0</v>
      </c>
      <c r="R14" s="1404">
        <v>0</v>
      </c>
      <c r="S14" s="1407">
        <f t="shared" si="8"/>
        <v>0</v>
      </c>
      <c r="T14" s="1408">
        <f>M14+P14+S14</f>
        <v>-948547.2699999999</v>
      </c>
      <c r="U14" s="1244">
        <f>T14/$D$44</f>
        <v>-3.0049392508084166E-2</v>
      </c>
      <c r="V14" s="1471" t="s">
        <v>640</v>
      </c>
      <c r="W14" s="1472" t="s">
        <v>641</v>
      </c>
      <c r="X14" s="1472" t="s">
        <v>644</v>
      </c>
      <c r="Y14" s="1473" t="s">
        <v>643</v>
      </c>
      <c r="AC14" s="988"/>
      <c r="AE14" s="988"/>
      <c r="AF14" s="989"/>
      <c r="AG14" s="989"/>
      <c r="AH14" s="989"/>
      <c r="AI14" s="989"/>
      <c r="AJ14" s="989"/>
      <c r="AK14" s="989"/>
      <c r="AL14" s="989"/>
      <c r="AM14" s="989"/>
      <c r="AN14" s="989"/>
      <c r="AO14" s="989"/>
      <c r="AP14" s="989"/>
      <c r="AQ14" s="989"/>
    </row>
    <row r="15" spans="1:51" ht="48">
      <c r="A15" s="1608" t="s">
        <v>549</v>
      </c>
      <c r="B15" s="1403">
        <f>'ESA Table 1'!B9</f>
        <v>1245721.0705170957</v>
      </c>
      <c r="C15" s="1404">
        <f>'ESA Table 1'!C9</f>
        <v>958344.46964142646</v>
      </c>
      <c r="D15" s="1405">
        <f t="shared" si="1"/>
        <v>2204065.5401585223</v>
      </c>
      <c r="E15" s="1403">
        <f>'ESA Table 1'!E9</f>
        <v>54004.409999999923</v>
      </c>
      <c r="F15" s="1404">
        <f>'ESA Table 1'!F9</f>
        <v>1566853.79</v>
      </c>
      <c r="G15" s="1406">
        <f t="shared" si="2"/>
        <v>1620858.2</v>
      </c>
      <c r="H15" s="1403">
        <f t="shared" si="3"/>
        <v>1191716.6605170958</v>
      </c>
      <c r="I15" s="1404">
        <f t="shared" si="4"/>
        <v>-608509.32035857358</v>
      </c>
      <c r="J15" s="1405">
        <f t="shared" si="5"/>
        <v>583207.34015852225</v>
      </c>
      <c r="K15" s="1466">
        <f>I15</f>
        <v>-608509.32035857358</v>
      </c>
      <c r="L15" s="1467">
        <f>-I15</f>
        <v>608509.32035857358</v>
      </c>
      <c r="M15" s="1414">
        <f t="shared" si="6"/>
        <v>0</v>
      </c>
      <c r="N15" s="1403">
        <v>0</v>
      </c>
      <c r="O15" s="1404">
        <v>0</v>
      </c>
      <c r="P15" s="1407">
        <f t="shared" si="7"/>
        <v>0</v>
      </c>
      <c r="Q15" s="1403">
        <v>0</v>
      </c>
      <c r="R15" s="1404">
        <v>0</v>
      </c>
      <c r="S15" s="1407">
        <f t="shared" si="8"/>
        <v>0</v>
      </c>
      <c r="T15" s="1408">
        <f t="shared" si="9"/>
        <v>0</v>
      </c>
      <c r="U15" s="1244">
        <f t="shared" si="0"/>
        <v>0</v>
      </c>
      <c r="V15" s="1471" t="s">
        <v>640</v>
      </c>
      <c r="W15" s="1472" t="s">
        <v>641</v>
      </c>
      <c r="X15" s="1472" t="s">
        <v>645</v>
      </c>
      <c r="Y15" s="1473" t="s">
        <v>643</v>
      </c>
      <c r="AC15" s="988"/>
      <c r="AE15" s="988"/>
      <c r="AF15" s="989"/>
      <c r="AG15" s="989"/>
      <c r="AH15" s="989"/>
      <c r="AI15" s="989"/>
      <c r="AJ15" s="989"/>
      <c r="AK15" s="989"/>
      <c r="AL15" s="989"/>
      <c r="AM15" s="989"/>
      <c r="AN15" s="989"/>
      <c r="AO15" s="989"/>
      <c r="AP15" s="989"/>
      <c r="AQ15" s="989"/>
    </row>
    <row r="16" spans="1:51" ht="36">
      <c r="A16" s="1609" t="s">
        <v>83</v>
      </c>
      <c r="B16" s="1403">
        <f>'ESA Table 1'!B10</f>
        <v>0</v>
      </c>
      <c r="C16" s="1404">
        <f>'ESA Table 1'!C10</f>
        <v>0</v>
      </c>
      <c r="D16" s="1405">
        <f t="shared" si="1"/>
        <v>0</v>
      </c>
      <c r="E16" s="1403">
        <f>'ESA Table 1'!E10</f>
        <v>0</v>
      </c>
      <c r="F16" s="1404">
        <f>'ESA Table 1'!F10</f>
        <v>0</v>
      </c>
      <c r="G16" s="1406">
        <f t="shared" si="2"/>
        <v>0</v>
      </c>
      <c r="H16" s="1403">
        <f t="shared" si="3"/>
        <v>0</v>
      </c>
      <c r="I16" s="1404">
        <f t="shared" si="4"/>
        <v>0</v>
      </c>
      <c r="J16" s="1405">
        <f t="shared" si="5"/>
        <v>0</v>
      </c>
      <c r="K16" s="1466">
        <v>0</v>
      </c>
      <c r="L16" s="1467">
        <v>0</v>
      </c>
      <c r="M16" s="1414">
        <f t="shared" si="6"/>
        <v>0</v>
      </c>
      <c r="N16" s="1403">
        <v>0</v>
      </c>
      <c r="O16" s="1404">
        <v>0</v>
      </c>
      <c r="P16" s="1407">
        <f t="shared" si="7"/>
        <v>0</v>
      </c>
      <c r="Q16" s="1403">
        <v>0</v>
      </c>
      <c r="R16" s="1404">
        <v>0</v>
      </c>
      <c r="S16" s="1407">
        <f t="shared" si="8"/>
        <v>0</v>
      </c>
      <c r="T16" s="1408">
        <f t="shared" si="9"/>
        <v>0</v>
      </c>
      <c r="U16" s="1244">
        <f t="shared" si="0"/>
        <v>0</v>
      </c>
      <c r="V16" s="1472" t="s">
        <v>637</v>
      </c>
      <c r="W16" s="1472" t="s">
        <v>637</v>
      </c>
      <c r="X16" s="1472" t="s">
        <v>639</v>
      </c>
      <c r="Y16" s="1474" t="s">
        <v>639</v>
      </c>
      <c r="AC16" s="988"/>
      <c r="AE16" s="988"/>
      <c r="AF16" s="989"/>
      <c r="AG16" s="989"/>
      <c r="AH16" s="989"/>
      <c r="AI16" s="989"/>
      <c r="AJ16" s="989"/>
      <c r="AK16" s="989"/>
      <c r="AL16" s="989"/>
      <c r="AM16" s="989"/>
      <c r="AN16" s="989"/>
      <c r="AO16" s="989"/>
      <c r="AP16" s="989"/>
      <c r="AQ16" s="989"/>
    </row>
    <row r="17" spans="1:43" ht="48">
      <c r="A17" s="1608" t="s">
        <v>84</v>
      </c>
      <c r="B17" s="1403">
        <f>'ESA Table 1'!B11</f>
        <v>1164710.4990207709</v>
      </c>
      <c r="C17" s="1404">
        <f>'ESA Table 1'!C11</f>
        <v>0</v>
      </c>
      <c r="D17" s="1405">
        <f t="shared" si="1"/>
        <v>1164710.4990207709</v>
      </c>
      <c r="E17" s="1403">
        <f>'ESA Table 1'!E11</f>
        <v>247276.41000000006</v>
      </c>
      <c r="F17" s="1404">
        <f>'ESA Table 1'!F11</f>
        <v>0</v>
      </c>
      <c r="G17" s="1406">
        <f t="shared" si="2"/>
        <v>247276.41000000006</v>
      </c>
      <c r="H17" s="1403">
        <f t="shared" si="3"/>
        <v>917434.08902077086</v>
      </c>
      <c r="I17" s="1404">
        <f t="shared" si="4"/>
        <v>0</v>
      </c>
      <c r="J17" s="1405">
        <f t="shared" si="5"/>
        <v>917434.08902077086</v>
      </c>
      <c r="K17" s="1466">
        <f>H19</f>
        <v>-462289.85579216771</v>
      </c>
      <c r="L17" s="1467">
        <v>0</v>
      </c>
      <c r="M17" s="1414">
        <f t="shared" si="6"/>
        <v>-462289.85579216771</v>
      </c>
      <c r="N17" s="1403">
        <v>0</v>
      </c>
      <c r="O17" s="1404">
        <v>0</v>
      </c>
      <c r="P17" s="1407">
        <f t="shared" si="7"/>
        <v>0</v>
      </c>
      <c r="Q17" s="1403">
        <v>0</v>
      </c>
      <c r="R17" s="1404">
        <v>0</v>
      </c>
      <c r="S17" s="1407">
        <f t="shared" si="8"/>
        <v>0</v>
      </c>
      <c r="T17" s="1408">
        <f t="shared" si="9"/>
        <v>-462289.85579216771</v>
      </c>
      <c r="U17" s="1244">
        <f>T17/$D$44</f>
        <v>-1.4645057519594648E-2</v>
      </c>
      <c r="V17" s="1471" t="s">
        <v>640</v>
      </c>
      <c r="W17" s="1472" t="s">
        <v>641</v>
      </c>
      <c r="X17" s="1472" t="s">
        <v>642</v>
      </c>
      <c r="Y17" s="1473" t="s">
        <v>643</v>
      </c>
      <c r="AC17" s="988"/>
      <c r="AE17" s="988"/>
      <c r="AF17" s="989"/>
      <c r="AG17" s="989"/>
      <c r="AH17" s="989"/>
      <c r="AI17" s="989"/>
      <c r="AJ17" s="989"/>
      <c r="AK17" s="989"/>
      <c r="AL17" s="989"/>
      <c r="AM17" s="989"/>
      <c r="AN17" s="989"/>
      <c r="AO17" s="989"/>
      <c r="AP17" s="989"/>
      <c r="AQ17" s="989"/>
    </row>
    <row r="18" spans="1:43" ht="36">
      <c r="A18" s="1608" t="s">
        <v>191</v>
      </c>
      <c r="B18" s="1403">
        <f>'ESA Table 1'!B12</f>
        <v>403638.00526104087</v>
      </c>
      <c r="C18" s="1404">
        <f>'ESA Table 1'!C12</f>
        <v>0</v>
      </c>
      <c r="D18" s="1405">
        <f t="shared" si="1"/>
        <v>403638.00526104087</v>
      </c>
      <c r="E18" s="1403">
        <f>'ESA Table 1'!E12</f>
        <v>102268.5499999999</v>
      </c>
      <c r="F18" s="1404">
        <f>'ESA Table 1'!F12</f>
        <v>0</v>
      </c>
      <c r="G18" s="1406">
        <f t="shared" si="2"/>
        <v>102268.5499999999</v>
      </c>
      <c r="H18" s="1403">
        <f t="shared" si="3"/>
        <v>301369.45526104094</v>
      </c>
      <c r="I18" s="1404">
        <f t="shared" si="4"/>
        <v>0</v>
      </c>
      <c r="J18" s="1405">
        <f t="shared" si="5"/>
        <v>301369.45526104094</v>
      </c>
      <c r="K18" s="1466">
        <f>-K12</f>
        <v>0</v>
      </c>
      <c r="L18" s="1467">
        <v>0</v>
      </c>
      <c r="M18" s="1414">
        <f t="shared" si="6"/>
        <v>0</v>
      </c>
      <c r="N18" s="1403">
        <v>0</v>
      </c>
      <c r="O18" s="1404">
        <v>0</v>
      </c>
      <c r="P18" s="1407">
        <f t="shared" si="7"/>
        <v>0</v>
      </c>
      <c r="Q18" s="1403">
        <v>0</v>
      </c>
      <c r="R18" s="1404">
        <v>0</v>
      </c>
      <c r="S18" s="1407">
        <f t="shared" si="8"/>
        <v>0</v>
      </c>
      <c r="T18" s="1408">
        <f t="shared" si="9"/>
        <v>0</v>
      </c>
      <c r="U18" s="1244">
        <f t="shared" si="0"/>
        <v>0</v>
      </c>
      <c r="V18" s="1475" t="s">
        <v>646</v>
      </c>
      <c r="W18" s="1475" t="s">
        <v>637</v>
      </c>
      <c r="X18" s="1475" t="s">
        <v>639</v>
      </c>
      <c r="Y18" s="1474" t="s">
        <v>639</v>
      </c>
      <c r="AC18" s="988"/>
      <c r="AE18" s="988"/>
      <c r="AF18" s="989"/>
      <c r="AG18" s="989"/>
      <c r="AH18" s="989"/>
      <c r="AI18" s="989"/>
      <c r="AJ18" s="989"/>
      <c r="AK18" s="989"/>
      <c r="AL18" s="989"/>
      <c r="AM18" s="989"/>
      <c r="AN18" s="989"/>
      <c r="AO18" s="989"/>
      <c r="AP18" s="989"/>
      <c r="AQ18" s="989"/>
    </row>
    <row r="19" spans="1:43" ht="60">
      <c r="A19" s="1609" t="s">
        <v>86</v>
      </c>
      <c r="B19" s="1403">
        <f>'ESA Table 1'!B13</f>
        <v>795677.209207832</v>
      </c>
      <c r="C19" s="1404">
        <f>'ESA Table 1'!C13</f>
        <v>795677.209207832</v>
      </c>
      <c r="D19" s="1405">
        <f t="shared" si="1"/>
        <v>1591354.418415664</v>
      </c>
      <c r="E19" s="1403">
        <f>'ESA Table 1'!E13</f>
        <v>1257967.0649999997</v>
      </c>
      <c r="F19" s="1404">
        <f>'ESA Table 1'!F13</f>
        <v>1257967.0450000002</v>
      </c>
      <c r="G19" s="1406">
        <f t="shared" si="2"/>
        <v>2515934.11</v>
      </c>
      <c r="H19" s="1403">
        <f t="shared" si="3"/>
        <v>-462289.85579216771</v>
      </c>
      <c r="I19" s="1404">
        <f t="shared" si="4"/>
        <v>-462289.83579216816</v>
      </c>
      <c r="J19" s="1405">
        <f t="shared" si="5"/>
        <v>-924579.69158433587</v>
      </c>
      <c r="K19" s="1466">
        <f>-K17</f>
        <v>462289.85579216771</v>
      </c>
      <c r="L19" s="1467">
        <f>-I19</f>
        <v>462289.83579216816</v>
      </c>
      <c r="M19" s="1414">
        <f t="shared" si="6"/>
        <v>924579.69158433587</v>
      </c>
      <c r="N19" s="1403">
        <v>0</v>
      </c>
      <c r="O19" s="1404">
        <v>0</v>
      </c>
      <c r="P19" s="1407">
        <f t="shared" si="7"/>
        <v>0</v>
      </c>
      <c r="Q19" s="1403">
        <v>0</v>
      </c>
      <c r="R19" s="1404">
        <v>0</v>
      </c>
      <c r="S19" s="1407">
        <f t="shared" si="8"/>
        <v>0</v>
      </c>
      <c r="T19" s="1403">
        <f t="shared" si="9"/>
        <v>924579.69158433587</v>
      </c>
      <c r="U19" s="1244">
        <f>T19/$D$44</f>
        <v>2.9290114405601645E-2</v>
      </c>
      <c r="V19" s="1471" t="s">
        <v>640</v>
      </c>
      <c r="W19" s="1472" t="s">
        <v>641</v>
      </c>
      <c r="X19" s="1472" t="s">
        <v>647</v>
      </c>
      <c r="Y19" s="1473" t="s">
        <v>643</v>
      </c>
      <c r="AC19" s="988"/>
      <c r="AE19" s="988"/>
      <c r="AF19" s="989"/>
      <c r="AG19" s="989"/>
      <c r="AH19" s="989"/>
      <c r="AI19" s="989"/>
      <c r="AJ19" s="989"/>
      <c r="AK19" s="989"/>
      <c r="AL19" s="989"/>
      <c r="AM19" s="989"/>
      <c r="AN19" s="989"/>
      <c r="AO19" s="989"/>
      <c r="AP19" s="989"/>
      <c r="AQ19" s="989"/>
    </row>
    <row r="20" spans="1:43" ht="36">
      <c r="A20" s="1608" t="s">
        <v>87</v>
      </c>
      <c r="B20" s="1403">
        <f>'ESA Table 1'!B14</f>
        <v>392162.1058172647</v>
      </c>
      <c r="C20" s="1404">
        <f>'ESA Table 1'!C14</f>
        <v>392162.1058172647</v>
      </c>
      <c r="D20" s="1405">
        <f t="shared" si="1"/>
        <v>784324.21163452941</v>
      </c>
      <c r="E20" s="1403">
        <f>'ESA Table 1'!E14</f>
        <v>100644.53499999997</v>
      </c>
      <c r="F20" s="1404">
        <f>'ESA Table 1'!F14</f>
        <v>100644.505</v>
      </c>
      <c r="G20" s="1406">
        <f t="shared" si="2"/>
        <v>201289.03999999998</v>
      </c>
      <c r="H20" s="1403">
        <f t="shared" si="3"/>
        <v>291517.57081726473</v>
      </c>
      <c r="I20" s="1404">
        <f t="shared" si="4"/>
        <v>291517.6008172647</v>
      </c>
      <c r="J20" s="1405">
        <f t="shared" si="5"/>
        <v>583035.17163452948</v>
      </c>
      <c r="K20" s="1408">
        <v>0</v>
      </c>
      <c r="L20" s="1412">
        <v>0</v>
      </c>
      <c r="M20" s="1414">
        <f t="shared" si="6"/>
        <v>0</v>
      </c>
      <c r="N20" s="1403">
        <v>0</v>
      </c>
      <c r="O20" s="1404">
        <v>0</v>
      </c>
      <c r="P20" s="1407">
        <f t="shared" si="7"/>
        <v>0</v>
      </c>
      <c r="Q20" s="1403">
        <v>0</v>
      </c>
      <c r="R20" s="1404">
        <v>0</v>
      </c>
      <c r="S20" s="1407">
        <f t="shared" si="8"/>
        <v>0</v>
      </c>
      <c r="T20" s="1403">
        <f t="shared" si="9"/>
        <v>0</v>
      </c>
      <c r="U20" s="1244">
        <f t="shared" si="0"/>
        <v>0</v>
      </c>
      <c r="V20" s="1245" t="s">
        <v>648</v>
      </c>
      <c r="W20" s="1245" t="s">
        <v>646</v>
      </c>
      <c r="X20" s="1245" t="s">
        <v>637</v>
      </c>
      <c r="Y20" s="1249" t="s">
        <v>637</v>
      </c>
      <c r="AC20" s="988"/>
      <c r="AE20" s="988"/>
      <c r="AF20" s="989"/>
      <c r="AG20" s="989"/>
      <c r="AH20" s="989"/>
      <c r="AI20" s="989"/>
      <c r="AJ20" s="989"/>
      <c r="AK20" s="989"/>
      <c r="AL20" s="989"/>
      <c r="AM20" s="989"/>
      <c r="AN20" s="989"/>
      <c r="AO20" s="989"/>
      <c r="AP20" s="989"/>
      <c r="AQ20" s="989"/>
    </row>
    <row r="21" spans="1:43" ht="36">
      <c r="A21" s="1608" t="s">
        <v>649</v>
      </c>
      <c r="B21" s="1403"/>
      <c r="C21" s="1404"/>
      <c r="D21" s="1405">
        <f t="shared" ref="D21" si="10">SUM(B21:C21)</f>
        <v>0</v>
      </c>
      <c r="E21" s="1403"/>
      <c r="F21" s="1404"/>
      <c r="G21" s="1405">
        <f t="shared" si="2"/>
        <v>0</v>
      </c>
      <c r="H21" s="1403">
        <f t="shared" si="3"/>
        <v>0</v>
      </c>
      <c r="I21" s="1404">
        <f t="shared" si="4"/>
        <v>0</v>
      </c>
      <c r="J21" s="1405">
        <f t="shared" si="5"/>
        <v>0</v>
      </c>
      <c r="K21" s="1408">
        <v>0</v>
      </c>
      <c r="L21" s="1412">
        <v>0</v>
      </c>
      <c r="M21" s="1414">
        <f t="shared" si="6"/>
        <v>0</v>
      </c>
      <c r="N21" s="1403">
        <v>0</v>
      </c>
      <c r="O21" s="1404">
        <v>0</v>
      </c>
      <c r="P21" s="1407">
        <f t="shared" si="7"/>
        <v>0</v>
      </c>
      <c r="Q21" s="1403">
        <v>0</v>
      </c>
      <c r="R21" s="1404">
        <v>0</v>
      </c>
      <c r="S21" s="1407">
        <f t="shared" si="8"/>
        <v>0</v>
      </c>
      <c r="T21" s="1403">
        <f t="shared" si="9"/>
        <v>0</v>
      </c>
      <c r="U21" s="1244">
        <f t="shared" si="0"/>
        <v>0</v>
      </c>
      <c r="V21" s="1245" t="s">
        <v>648</v>
      </c>
      <c r="W21" s="1245" t="s">
        <v>646</v>
      </c>
      <c r="X21" s="1245" t="s">
        <v>637</v>
      </c>
      <c r="Y21" s="1249" t="s">
        <v>637</v>
      </c>
      <c r="AF21" s="989"/>
      <c r="AG21" s="989"/>
      <c r="AH21" s="989"/>
      <c r="AI21" s="989"/>
      <c r="AJ21" s="989"/>
      <c r="AK21" s="989"/>
      <c r="AL21" s="989"/>
      <c r="AM21" s="989"/>
      <c r="AN21" s="989"/>
      <c r="AO21" s="989"/>
      <c r="AP21" s="989"/>
      <c r="AQ21" s="989"/>
    </row>
    <row r="22" spans="1:43" ht="36">
      <c r="A22" s="1607" t="s">
        <v>88</v>
      </c>
      <c r="B22" s="1409"/>
      <c r="C22" s="1404"/>
      <c r="D22" s="1405">
        <f t="shared" ref="D22:D23" si="11">SUM(B22:C22)</f>
        <v>0</v>
      </c>
      <c r="E22" s="1409"/>
      <c r="F22" s="1404"/>
      <c r="G22" s="1405">
        <f t="shared" si="2"/>
        <v>0</v>
      </c>
      <c r="H22" s="1403">
        <f t="shared" si="3"/>
        <v>0</v>
      </c>
      <c r="I22" s="1404">
        <f t="shared" si="4"/>
        <v>0</v>
      </c>
      <c r="J22" s="1405">
        <f t="shared" si="5"/>
        <v>0</v>
      </c>
      <c r="K22" s="1408">
        <v>0</v>
      </c>
      <c r="L22" s="1412">
        <v>0</v>
      </c>
      <c r="M22" s="1414">
        <f t="shared" si="6"/>
        <v>0</v>
      </c>
      <c r="N22" s="1403">
        <v>0</v>
      </c>
      <c r="O22" s="1404">
        <v>0</v>
      </c>
      <c r="P22" s="1407">
        <f t="shared" si="7"/>
        <v>0</v>
      </c>
      <c r="Q22" s="1403">
        <v>0</v>
      </c>
      <c r="R22" s="1404">
        <v>0</v>
      </c>
      <c r="S22" s="1407">
        <f t="shared" si="8"/>
        <v>0</v>
      </c>
      <c r="T22" s="1403">
        <f t="shared" si="9"/>
        <v>0</v>
      </c>
      <c r="U22" s="1244">
        <f t="shared" si="0"/>
        <v>0</v>
      </c>
      <c r="V22" s="1248" t="s">
        <v>639</v>
      </c>
      <c r="W22" s="1248" t="s">
        <v>639</v>
      </c>
      <c r="X22" s="1248" t="s">
        <v>639</v>
      </c>
      <c r="Y22" s="1246" t="s">
        <v>639</v>
      </c>
      <c r="AF22" s="989"/>
      <c r="AG22" s="989"/>
      <c r="AH22" s="989"/>
      <c r="AI22" s="989"/>
      <c r="AJ22" s="989"/>
      <c r="AK22" s="989"/>
      <c r="AL22" s="989"/>
      <c r="AM22" s="989"/>
      <c r="AN22" s="989"/>
      <c r="AO22" s="989"/>
      <c r="AP22" s="989"/>
      <c r="AQ22" s="989"/>
    </row>
    <row r="23" spans="1:43" ht="48">
      <c r="A23" s="1607" t="s">
        <v>89</v>
      </c>
      <c r="B23" s="1409">
        <f>'ESA Table 1'!B16</f>
        <v>0</v>
      </c>
      <c r="C23" s="1404">
        <f>'ESA Table 1'!C16</f>
        <v>0</v>
      </c>
      <c r="D23" s="1405">
        <f t="shared" si="11"/>
        <v>0</v>
      </c>
      <c r="E23" s="1409">
        <f>'ESA Table 1'!E16</f>
        <v>474273.63499999995</v>
      </c>
      <c r="F23" s="1404">
        <f>'ESA Table 1'!F16</f>
        <v>474273.63499999995</v>
      </c>
      <c r="G23" s="1405">
        <f t="shared" si="2"/>
        <v>948547.2699999999</v>
      </c>
      <c r="H23" s="1403">
        <f t="shared" si="3"/>
        <v>-474273.63499999995</v>
      </c>
      <c r="I23" s="1404">
        <f t="shared" si="4"/>
        <v>-474273.63499999995</v>
      </c>
      <c r="J23" s="1405">
        <f t="shared" si="5"/>
        <v>-948547.2699999999</v>
      </c>
      <c r="K23" s="1408">
        <f>-H23</f>
        <v>474273.63499999995</v>
      </c>
      <c r="L23" s="1412">
        <f>-I23</f>
        <v>474273.63499999995</v>
      </c>
      <c r="M23" s="1414">
        <f t="shared" si="6"/>
        <v>948547.2699999999</v>
      </c>
      <c r="N23" s="1403">
        <v>0</v>
      </c>
      <c r="O23" s="1404">
        <v>0</v>
      </c>
      <c r="P23" s="1407">
        <f t="shared" si="7"/>
        <v>0</v>
      </c>
      <c r="Q23" s="1403">
        <v>0</v>
      </c>
      <c r="R23" s="1404">
        <v>0</v>
      </c>
      <c r="S23" s="1407">
        <f t="shared" si="8"/>
        <v>0</v>
      </c>
      <c r="T23" s="1403">
        <f t="shared" si="9"/>
        <v>948547.2699999999</v>
      </c>
      <c r="U23" s="1244">
        <f>T23/$D$44</f>
        <v>3.0049392508084166E-2</v>
      </c>
      <c r="V23" s="1471" t="s">
        <v>640</v>
      </c>
      <c r="W23" s="1472" t="s">
        <v>641</v>
      </c>
      <c r="X23" s="1472" t="s">
        <v>650</v>
      </c>
      <c r="Y23" s="1473" t="s">
        <v>643</v>
      </c>
      <c r="AF23" s="989"/>
      <c r="AG23" s="989"/>
      <c r="AH23" s="989"/>
      <c r="AI23" s="989"/>
      <c r="AJ23" s="989"/>
      <c r="AK23" s="989"/>
      <c r="AL23" s="989"/>
      <c r="AM23" s="989"/>
      <c r="AN23" s="989"/>
      <c r="AO23" s="989"/>
      <c r="AP23" s="989"/>
      <c r="AQ23" s="989"/>
    </row>
    <row r="24" spans="1:43" ht="36">
      <c r="A24" s="1243" t="s">
        <v>651</v>
      </c>
      <c r="B24" s="1409">
        <f>'ESA Summary Table 1'!B10</f>
        <v>1129217.2742351543</v>
      </c>
      <c r="C24" s="1404">
        <f>'ESA Summary Table 1'!C10</f>
        <v>1036893.725764846</v>
      </c>
      <c r="D24" s="1405">
        <f t="shared" ref="D24" si="12">SUM(B24:C24)</f>
        <v>2166111</v>
      </c>
      <c r="E24" s="1409">
        <f>'ESA Summary Table 1'!E10</f>
        <v>937864.1196940121</v>
      </c>
      <c r="F24" s="1404">
        <f>'ESA Summary Table 1'!F10</f>
        <v>861184.13529401203</v>
      </c>
      <c r="G24" s="1410">
        <f t="shared" ref="G24" si="13">SUM(E24:F24)</f>
        <v>1799048.254988024</v>
      </c>
      <c r="H24" s="1403">
        <f t="shared" ref="H24" si="14">B24-E24</f>
        <v>191353.15454114217</v>
      </c>
      <c r="I24" s="1404">
        <f t="shared" ref="I24" si="15">C24-F24</f>
        <v>175709.59047083394</v>
      </c>
      <c r="J24" s="1405">
        <f t="shared" ref="J24" si="16">SUM(H24:I24)</f>
        <v>367062.74501197611</v>
      </c>
      <c r="K24" s="1403">
        <v>0</v>
      </c>
      <c r="L24" s="1404">
        <v>0</v>
      </c>
      <c r="M24" s="1407">
        <f t="shared" ref="M24" si="17">SUM(K24:L24)</f>
        <v>0</v>
      </c>
      <c r="N24" s="1403">
        <v>0</v>
      </c>
      <c r="O24" s="1404">
        <v>0</v>
      </c>
      <c r="P24" s="1407">
        <f t="shared" ref="P24:P32" si="18">SUM(N24:O24)</f>
        <v>0</v>
      </c>
      <c r="Q24" s="1403">
        <v>0</v>
      </c>
      <c r="R24" s="1404">
        <v>0</v>
      </c>
      <c r="S24" s="1407">
        <f t="shared" ref="S24:S31" si="19">SUM(Q24:R24)</f>
        <v>0</v>
      </c>
      <c r="T24" s="1403">
        <f t="shared" ref="T24" si="20">M24+P24+S24</f>
        <v>0</v>
      </c>
      <c r="U24" s="1244">
        <f t="shared" si="0"/>
        <v>0</v>
      </c>
      <c r="V24" s="1248" t="s">
        <v>639</v>
      </c>
      <c r="W24" s="1248" t="s">
        <v>639</v>
      </c>
      <c r="X24" s="1248" t="s">
        <v>639</v>
      </c>
      <c r="Y24" s="1246" t="s">
        <v>639</v>
      </c>
      <c r="AF24" s="989"/>
      <c r="AG24" s="989"/>
      <c r="AH24" s="989"/>
      <c r="AI24" s="989"/>
      <c r="AJ24" s="989"/>
      <c r="AK24" s="989"/>
      <c r="AL24" s="989"/>
      <c r="AM24" s="989"/>
      <c r="AN24" s="989"/>
      <c r="AO24" s="989"/>
      <c r="AP24" s="989"/>
      <c r="AQ24" s="989"/>
    </row>
    <row r="25" spans="1:43" ht="36">
      <c r="A25" s="1243" t="s">
        <v>652</v>
      </c>
      <c r="B25" s="1411">
        <f>'ESA Summary Table 1'!B11</f>
        <v>2540892.7449036562</v>
      </c>
      <c r="C25" s="1412">
        <f>'ESA Summary Table 1'!C11</f>
        <v>267135.25509634352</v>
      </c>
      <c r="D25" s="1406">
        <f t="shared" ref="D25:D27" si="21">SUM(B25:C25)</f>
        <v>2808027.9999999995</v>
      </c>
      <c r="E25" s="1411">
        <f>'ESA Summary Table 1'!E11</f>
        <v>1769100.08</v>
      </c>
      <c r="F25" s="1412">
        <f>'ESA Summary Table 1'!F11</f>
        <v>185993.28999999998</v>
      </c>
      <c r="G25" s="1413">
        <f t="shared" si="2"/>
        <v>1955093.37</v>
      </c>
      <c r="H25" s="1408">
        <f t="shared" si="3"/>
        <v>771792.66490365611</v>
      </c>
      <c r="I25" s="1412">
        <f t="shared" si="4"/>
        <v>81141.965096343542</v>
      </c>
      <c r="J25" s="1406">
        <f t="shared" si="5"/>
        <v>852934.62999999966</v>
      </c>
      <c r="K25" s="1408">
        <v>0</v>
      </c>
      <c r="L25" s="1412">
        <v>0</v>
      </c>
      <c r="M25" s="1414">
        <f t="shared" si="6"/>
        <v>0</v>
      </c>
      <c r="N25" s="1403"/>
      <c r="O25" s="1404"/>
      <c r="P25" s="1407">
        <f t="shared" si="18"/>
        <v>0</v>
      </c>
      <c r="Q25" s="1403">
        <v>0</v>
      </c>
      <c r="R25" s="1404">
        <v>0</v>
      </c>
      <c r="S25" s="1407">
        <f t="shared" si="19"/>
        <v>0</v>
      </c>
      <c r="T25" s="1408">
        <f>M25+P25+S25</f>
        <v>0</v>
      </c>
      <c r="U25" s="1261">
        <f>-T25/$D$44</f>
        <v>0</v>
      </c>
      <c r="V25" s="1248" t="s">
        <v>639</v>
      </c>
      <c r="W25" s="1248" t="s">
        <v>639</v>
      </c>
      <c r="X25" s="1248" t="s">
        <v>639</v>
      </c>
      <c r="Y25" s="1246" t="s">
        <v>639</v>
      </c>
      <c r="Z25" s="1262"/>
      <c r="AF25" s="989"/>
      <c r="AG25" s="989"/>
      <c r="AH25" s="989"/>
      <c r="AI25" s="989"/>
      <c r="AJ25" s="989"/>
      <c r="AK25" s="989"/>
      <c r="AL25" s="989"/>
      <c r="AM25" s="989"/>
      <c r="AN25" s="989"/>
      <c r="AO25" s="989"/>
      <c r="AP25" s="989"/>
      <c r="AQ25" s="989"/>
    </row>
    <row r="26" spans="1:43" ht="45" customHeight="1">
      <c r="A26" s="1243" t="s">
        <v>653</v>
      </c>
      <c r="B26" s="1409">
        <f>'ESA Summary Table 1'!B12</f>
        <v>2849237.5504784798</v>
      </c>
      <c r="C26" s="1404">
        <f>'ESA Summary Table 1'!C12</f>
        <v>2849232.4495215239</v>
      </c>
      <c r="D26" s="1405">
        <f t="shared" si="21"/>
        <v>5698470.0000000037</v>
      </c>
      <c r="E26" s="1409">
        <f>'ESA Summary Table 1'!E12</f>
        <v>479389.37500000023</v>
      </c>
      <c r="F26" s="1404">
        <f>'ESA Summary Table 1'!F12</f>
        <v>479388.51500000013</v>
      </c>
      <c r="G26" s="1405">
        <f t="shared" si="2"/>
        <v>958777.89000000036</v>
      </c>
      <c r="H26" s="1403">
        <f t="shared" si="3"/>
        <v>2369848.1754784798</v>
      </c>
      <c r="I26" s="1404">
        <f t="shared" si="4"/>
        <v>2369843.9345215238</v>
      </c>
      <c r="J26" s="1405">
        <f t="shared" si="5"/>
        <v>4739692.1100000031</v>
      </c>
      <c r="K26" s="1468">
        <v>0</v>
      </c>
      <c r="L26" s="1469">
        <v>0</v>
      </c>
      <c r="M26" s="1470">
        <f>SUM(K26:L26)</f>
        <v>0</v>
      </c>
      <c r="N26" s="1403"/>
      <c r="O26" s="1404"/>
      <c r="P26" s="1407">
        <f t="shared" si="18"/>
        <v>0</v>
      </c>
      <c r="Q26" s="1403">
        <v>0</v>
      </c>
      <c r="R26" s="1404">
        <v>0</v>
      </c>
      <c r="S26" s="1407">
        <f t="shared" si="19"/>
        <v>0</v>
      </c>
      <c r="T26" s="1408">
        <f t="shared" ref="T26:T31" si="22">M26+P26+S26</f>
        <v>0</v>
      </c>
      <c r="U26" s="1261">
        <f t="shared" ref="U26:U30" si="23">-T26/$D$44</f>
        <v>0</v>
      </c>
      <c r="V26" s="1248" t="s">
        <v>639</v>
      </c>
      <c r="W26" s="1248" t="s">
        <v>639</v>
      </c>
      <c r="X26" s="1248" t="s">
        <v>639</v>
      </c>
      <c r="Y26" s="1246" t="s">
        <v>639</v>
      </c>
      <c r="AF26" s="989"/>
      <c r="AG26" s="989"/>
      <c r="AH26" s="989"/>
      <c r="AI26" s="989"/>
      <c r="AJ26" s="989"/>
      <c r="AK26" s="989"/>
      <c r="AL26" s="989"/>
      <c r="AM26" s="989"/>
      <c r="AN26" s="989"/>
      <c r="AO26" s="989"/>
      <c r="AP26" s="989"/>
      <c r="AQ26" s="989"/>
    </row>
    <row r="27" spans="1:43" ht="45" customHeight="1">
      <c r="A27" s="1243" t="s">
        <v>654</v>
      </c>
      <c r="B27" s="1409">
        <f>'ESA Summary Table 1'!B13</f>
        <v>1462843.03</v>
      </c>
      <c r="C27" s="1404">
        <f>'ESA Summary Table 1'!C13</f>
        <v>1462843.06</v>
      </c>
      <c r="D27" s="1405">
        <f t="shared" si="21"/>
        <v>2925686.09</v>
      </c>
      <c r="E27" s="1409">
        <f>'ESA Summary Table 1'!E13</f>
        <v>50410.334999999999</v>
      </c>
      <c r="F27" s="1404">
        <f>'ESA Summary Table 1'!F13</f>
        <v>50410.205000000016</v>
      </c>
      <c r="G27" s="1405">
        <f t="shared" si="2"/>
        <v>100820.54000000001</v>
      </c>
      <c r="H27" s="1403">
        <f t="shared" si="3"/>
        <v>1412432.6950000001</v>
      </c>
      <c r="I27" s="1404">
        <f t="shared" si="4"/>
        <v>1412432.855</v>
      </c>
      <c r="J27" s="1405">
        <f t="shared" si="5"/>
        <v>2824865.55</v>
      </c>
      <c r="K27" s="1468">
        <v>0</v>
      </c>
      <c r="L27" s="1469">
        <v>0</v>
      </c>
      <c r="M27" s="1470">
        <f>SUM(K27:L27)</f>
        <v>0</v>
      </c>
      <c r="N27" s="1403"/>
      <c r="O27" s="1404"/>
      <c r="P27" s="1407">
        <f t="shared" si="18"/>
        <v>0</v>
      </c>
      <c r="Q27" s="1403">
        <v>0</v>
      </c>
      <c r="R27" s="1404">
        <v>0</v>
      </c>
      <c r="S27" s="1407">
        <f t="shared" si="19"/>
        <v>0</v>
      </c>
      <c r="T27" s="1408">
        <f t="shared" si="22"/>
        <v>0</v>
      </c>
      <c r="U27" s="1261">
        <f t="shared" si="23"/>
        <v>0</v>
      </c>
      <c r="V27" s="1248" t="s">
        <v>639</v>
      </c>
      <c r="W27" s="1248" t="s">
        <v>639</v>
      </c>
      <c r="X27" s="1248" t="s">
        <v>639</v>
      </c>
      <c r="Y27" s="1246" t="s">
        <v>639</v>
      </c>
      <c r="AF27" s="989"/>
      <c r="AG27" s="989"/>
      <c r="AH27" s="989"/>
      <c r="AI27" s="989"/>
      <c r="AJ27" s="989"/>
      <c r="AK27" s="989"/>
      <c r="AL27" s="989"/>
      <c r="AM27" s="989"/>
      <c r="AN27" s="989"/>
      <c r="AO27" s="989"/>
      <c r="AP27" s="989"/>
      <c r="AQ27" s="989"/>
    </row>
    <row r="28" spans="1:43" ht="45" customHeight="1">
      <c r="A28" s="1243" t="s">
        <v>448</v>
      </c>
      <c r="B28" s="1409">
        <v>0</v>
      </c>
      <c r="C28" s="1404">
        <v>0</v>
      </c>
      <c r="D28" s="1405">
        <f t="shared" ref="D28:D31" si="24">SUM(B28:C28)</f>
        <v>0</v>
      </c>
      <c r="E28" s="1415">
        <v>0</v>
      </c>
      <c r="F28" s="1415">
        <v>0</v>
      </c>
      <c r="G28" s="1405">
        <f t="shared" si="2"/>
        <v>0</v>
      </c>
      <c r="H28" s="1403">
        <f t="shared" si="3"/>
        <v>0</v>
      </c>
      <c r="I28" s="1404">
        <f t="shared" si="4"/>
        <v>0</v>
      </c>
      <c r="J28" s="1405">
        <f t="shared" si="5"/>
        <v>0</v>
      </c>
      <c r="K28" s="1468">
        <v>0</v>
      </c>
      <c r="L28" s="1469">
        <v>0</v>
      </c>
      <c r="M28" s="1470">
        <f>SUM(K28:L28)</f>
        <v>0</v>
      </c>
      <c r="N28" s="1403">
        <v>0</v>
      </c>
      <c r="O28" s="1404">
        <v>0</v>
      </c>
      <c r="P28" s="1407">
        <f t="shared" si="18"/>
        <v>0</v>
      </c>
      <c r="Q28" s="1403">
        <v>0</v>
      </c>
      <c r="R28" s="1404">
        <v>0</v>
      </c>
      <c r="S28" s="1407">
        <f t="shared" si="19"/>
        <v>0</v>
      </c>
      <c r="T28" s="1408">
        <f t="shared" si="22"/>
        <v>0</v>
      </c>
      <c r="U28" s="1261">
        <f t="shared" si="23"/>
        <v>0</v>
      </c>
      <c r="V28" s="1248" t="s">
        <v>639</v>
      </c>
      <c r="W28" s="1248" t="s">
        <v>639</v>
      </c>
      <c r="X28" s="1248" t="s">
        <v>639</v>
      </c>
      <c r="Y28" s="1246" t="s">
        <v>639</v>
      </c>
      <c r="AF28" s="989"/>
      <c r="AG28" s="989"/>
      <c r="AH28" s="989"/>
      <c r="AI28" s="989"/>
      <c r="AJ28" s="989"/>
      <c r="AK28" s="989"/>
      <c r="AL28" s="989"/>
      <c r="AM28" s="989"/>
      <c r="AN28" s="989"/>
      <c r="AO28" s="989"/>
      <c r="AP28" s="989"/>
      <c r="AQ28" s="989"/>
    </row>
    <row r="29" spans="1:43" ht="45" customHeight="1">
      <c r="A29" s="1243" t="s">
        <v>655</v>
      </c>
      <c r="B29" s="1409">
        <v>0</v>
      </c>
      <c r="C29" s="1404">
        <v>0</v>
      </c>
      <c r="D29" s="1405">
        <f t="shared" si="24"/>
        <v>0</v>
      </c>
      <c r="E29" s="1416">
        <v>0</v>
      </c>
      <c r="F29" s="1415">
        <v>0</v>
      </c>
      <c r="G29" s="1405">
        <f t="shared" si="2"/>
        <v>0</v>
      </c>
      <c r="H29" s="1403">
        <f t="shared" si="3"/>
        <v>0</v>
      </c>
      <c r="I29" s="1404">
        <f t="shared" si="4"/>
        <v>0</v>
      </c>
      <c r="J29" s="1405">
        <f t="shared" si="5"/>
        <v>0</v>
      </c>
      <c r="K29" s="1468">
        <v>0</v>
      </c>
      <c r="L29" s="1469">
        <v>0</v>
      </c>
      <c r="M29" s="1470">
        <f>SUM(K29:L29)</f>
        <v>0</v>
      </c>
      <c r="N29" s="1403">
        <v>0</v>
      </c>
      <c r="O29" s="1404">
        <v>0</v>
      </c>
      <c r="P29" s="1407">
        <f t="shared" si="18"/>
        <v>0</v>
      </c>
      <c r="Q29" s="1403">
        <v>0</v>
      </c>
      <c r="R29" s="1404">
        <v>0</v>
      </c>
      <c r="S29" s="1407">
        <f t="shared" si="19"/>
        <v>0</v>
      </c>
      <c r="T29" s="1408">
        <f t="shared" si="22"/>
        <v>0</v>
      </c>
      <c r="U29" s="1261">
        <f t="shared" si="23"/>
        <v>0</v>
      </c>
      <c r="V29" s="1248" t="s">
        <v>639</v>
      </c>
      <c r="W29" s="1248" t="s">
        <v>639</v>
      </c>
      <c r="X29" s="1248" t="s">
        <v>639</v>
      </c>
      <c r="Y29" s="1246" t="s">
        <v>639</v>
      </c>
      <c r="AF29" s="989"/>
      <c r="AG29" s="989"/>
      <c r="AH29" s="989"/>
      <c r="AI29" s="989"/>
      <c r="AJ29" s="989"/>
      <c r="AK29" s="989"/>
      <c r="AL29" s="989"/>
      <c r="AM29" s="989"/>
      <c r="AN29" s="989"/>
      <c r="AO29" s="989"/>
      <c r="AP29" s="989"/>
      <c r="AQ29" s="989"/>
    </row>
    <row r="30" spans="1:43" ht="45" customHeight="1">
      <c r="A30" s="1243" t="s">
        <v>656</v>
      </c>
      <c r="B30" s="1409">
        <f>'ESA Summary Table 1'!B17</f>
        <v>315260</v>
      </c>
      <c r="C30" s="1404">
        <f>'ESA Summary Table 1'!C17</f>
        <v>0</v>
      </c>
      <c r="D30" s="1405">
        <f t="shared" si="24"/>
        <v>315260</v>
      </c>
      <c r="E30" s="1409">
        <f>'ESA Summary Table 1'!E17</f>
        <v>0</v>
      </c>
      <c r="F30" s="1404">
        <f>'ESA Summary Table 1'!F17</f>
        <v>0</v>
      </c>
      <c r="G30" s="1405">
        <f t="shared" si="2"/>
        <v>0</v>
      </c>
      <c r="H30" s="1403">
        <f t="shared" si="3"/>
        <v>315260</v>
      </c>
      <c r="I30" s="1404">
        <f t="shared" si="4"/>
        <v>0</v>
      </c>
      <c r="J30" s="1405">
        <f t="shared" si="5"/>
        <v>315260</v>
      </c>
      <c r="K30" s="1468">
        <v>0</v>
      </c>
      <c r="L30" s="1469">
        <v>0</v>
      </c>
      <c r="M30" s="1470">
        <f>SUM(K30:L30)</f>
        <v>0</v>
      </c>
      <c r="N30" s="1403">
        <v>0</v>
      </c>
      <c r="O30" s="1404">
        <v>0</v>
      </c>
      <c r="P30" s="1407">
        <f t="shared" si="18"/>
        <v>0</v>
      </c>
      <c r="Q30" s="1403">
        <v>0</v>
      </c>
      <c r="R30" s="1404">
        <v>0</v>
      </c>
      <c r="S30" s="1407">
        <f t="shared" si="19"/>
        <v>0</v>
      </c>
      <c r="T30" s="1408">
        <f t="shared" si="22"/>
        <v>0</v>
      </c>
      <c r="U30" s="1261">
        <f t="shared" si="23"/>
        <v>0</v>
      </c>
      <c r="V30" s="1248" t="s">
        <v>639</v>
      </c>
      <c r="W30" s="1248" t="s">
        <v>639</v>
      </c>
      <c r="X30" s="1248" t="s">
        <v>639</v>
      </c>
      <c r="Y30" s="1246" t="s">
        <v>639</v>
      </c>
      <c r="AF30" s="989"/>
      <c r="AG30" s="989"/>
      <c r="AH30" s="989"/>
      <c r="AI30" s="989"/>
      <c r="AJ30" s="989"/>
      <c r="AK30" s="989"/>
      <c r="AL30" s="989"/>
      <c r="AM30" s="989"/>
      <c r="AN30" s="989"/>
      <c r="AO30" s="989"/>
      <c r="AP30" s="989"/>
      <c r="AQ30" s="989"/>
    </row>
    <row r="31" spans="1:43" ht="45" customHeight="1">
      <c r="A31" s="1247" t="s">
        <v>657</v>
      </c>
      <c r="B31" s="1409">
        <v>0</v>
      </c>
      <c r="C31" s="1404">
        <v>0</v>
      </c>
      <c r="D31" s="1405">
        <f t="shared" si="24"/>
        <v>0</v>
      </c>
      <c r="E31" s="1417">
        <v>0</v>
      </c>
      <c r="F31" s="1417">
        <v>0</v>
      </c>
      <c r="G31" s="1405">
        <f t="shared" si="2"/>
        <v>0</v>
      </c>
      <c r="H31" s="1403">
        <f t="shared" si="3"/>
        <v>0</v>
      </c>
      <c r="I31" s="1404">
        <f t="shared" si="4"/>
        <v>0</v>
      </c>
      <c r="J31" s="1405">
        <f t="shared" si="5"/>
        <v>0</v>
      </c>
      <c r="K31" s="1403">
        <v>0</v>
      </c>
      <c r="L31" s="1404">
        <v>0</v>
      </c>
      <c r="M31" s="1407">
        <f t="shared" si="6"/>
        <v>0</v>
      </c>
      <c r="N31" s="1403">
        <v>0</v>
      </c>
      <c r="O31" s="1404">
        <v>0</v>
      </c>
      <c r="P31" s="1407">
        <f t="shared" si="18"/>
        <v>0</v>
      </c>
      <c r="Q31" s="1403">
        <v>0</v>
      </c>
      <c r="R31" s="1404">
        <v>0</v>
      </c>
      <c r="S31" s="1407">
        <f t="shared" si="19"/>
        <v>0</v>
      </c>
      <c r="T31" s="1408">
        <f t="shared" si="22"/>
        <v>0</v>
      </c>
      <c r="U31" s="1250">
        <v>0</v>
      </c>
      <c r="V31" s="1248" t="s">
        <v>639</v>
      </c>
      <c r="W31" s="1248" t="s">
        <v>639</v>
      </c>
      <c r="X31" s="1248" t="s">
        <v>639</v>
      </c>
      <c r="Y31" s="1246" t="s">
        <v>639</v>
      </c>
      <c r="AF31" s="989"/>
      <c r="AG31" s="989"/>
      <c r="AH31" s="989"/>
      <c r="AI31" s="989"/>
      <c r="AJ31" s="989"/>
      <c r="AK31" s="989"/>
      <c r="AL31" s="989"/>
      <c r="AM31" s="989"/>
      <c r="AN31" s="989"/>
      <c r="AO31" s="989"/>
      <c r="AP31" s="989"/>
      <c r="AQ31" s="989"/>
    </row>
    <row r="32" spans="1:43" ht="45" customHeight="1">
      <c r="A32" s="1251" t="s">
        <v>90</v>
      </c>
      <c r="B32" s="1418">
        <f t="shared" ref="B32:S32" si="25">SUM(B12:B31)</f>
        <v>14610476.69440254</v>
      </c>
      <c r="C32" s="1419">
        <f t="shared" si="25"/>
        <v>11627144.395597463</v>
      </c>
      <c r="D32" s="1407">
        <f t="shared" si="25"/>
        <v>26237621.090000004</v>
      </c>
      <c r="E32" s="1420">
        <f t="shared" si="25"/>
        <v>6900297.4324940117</v>
      </c>
      <c r="F32" s="1419">
        <f t="shared" si="25"/>
        <v>6881337.3624940123</v>
      </c>
      <c r="G32" s="1407">
        <f t="shared" si="25"/>
        <v>13781634.794988025</v>
      </c>
      <c r="H32" s="1420">
        <f t="shared" si="25"/>
        <v>7710179.2619085303</v>
      </c>
      <c r="I32" s="1419">
        <f t="shared" si="25"/>
        <v>4745807.0331034493</v>
      </c>
      <c r="J32" s="1407">
        <f t="shared" si="25"/>
        <v>12455986.295011979</v>
      </c>
      <c r="K32" s="1420">
        <f t="shared" si="25"/>
        <v>-608509.32035857369</v>
      </c>
      <c r="L32" s="1419">
        <f t="shared" si="25"/>
        <v>608509.32035857369</v>
      </c>
      <c r="M32" s="1407">
        <f t="shared" si="25"/>
        <v>1.1641532182693481E-10</v>
      </c>
      <c r="N32" s="1421">
        <f t="shared" si="25"/>
        <v>0</v>
      </c>
      <c r="O32" s="1422">
        <f t="shared" si="25"/>
        <v>0</v>
      </c>
      <c r="P32" s="1407">
        <f t="shared" si="18"/>
        <v>0</v>
      </c>
      <c r="Q32" s="1420">
        <f t="shared" si="25"/>
        <v>0</v>
      </c>
      <c r="R32" s="1419">
        <f t="shared" si="25"/>
        <v>0</v>
      </c>
      <c r="S32" s="1407">
        <f t="shared" si="25"/>
        <v>0</v>
      </c>
      <c r="T32" s="1420">
        <f>SUM(T12:T31)</f>
        <v>1.1641532182693481E-10</v>
      </c>
      <c r="U32" s="1244">
        <f>-T32/$D$44</f>
        <v>-3.6879655976791776E-18</v>
      </c>
      <c r="V32" s="1248" t="s">
        <v>639</v>
      </c>
      <c r="W32" s="1248" t="s">
        <v>639</v>
      </c>
      <c r="X32" s="1248" t="s">
        <v>639</v>
      </c>
      <c r="Y32" s="1246" t="s">
        <v>639</v>
      </c>
      <c r="AF32" s="989"/>
      <c r="AG32" s="989"/>
      <c r="AH32" s="989"/>
      <c r="AI32" s="989"/>
      <c r="AJ32" s="989"/>
      <c r="AK32" s="989"/>
      <c r="AL32" s="989"/>
      <c r="AM32" s="989"/>
      <c r="AN32" s="989"/>
      <c r="AO32" s="989"/>
      <c r="AP32" s="989"/>
      <c r="AQ32" s="989"/>
    </row>
    <row r="33" spans="1:43" ht="29.25" customHeight="1">
      <c r="A33" s="1252"/>
      <c r="B33" s="1423"/>
      <c r="C33" s="1424"/>
      <c r="D33" s="1425"/>
      <c r="E33" s="1426"/>
      <c r="F33" s="1427"/>
      <c r="G33" s="1428"/>
      <c r="H33" s="1426"/>
      <c r="I33" s="1427"/>
      <c r="J33" s="1428"/>
      <c r="K33" s="1426"/>
      <c r="L33" s="1427"/>
      <c r="M33" s="1428"/>
      <c r="N33" s="1426"/>
      <c r="O33" s="1427"/>
      <c r="P33" s="1428"/>
      <c r="Q33" s="1426"/>
      <c r="R33" s="1427"/>
      <c r="S33" s="1428"/>
      <c r="T33" s="1429"/>
      <c r="U33" s="1253"/>
      <c r="V33" s="1253"/>
      <c r="W33" s="1253"/>
      <c r="X33" s="1253"/>
      <c r="Y33" s="1254"/>
    </row>
    <row r="34" spans="1:43" ht="48">
      <c r="A34" s="1247" t="s">
        <v>91</v>
      </c>
      <c r="B34" s="1409">
        <f>'ESA Table 1'!B20</f>
        <v>152601</v>
      </c>
      <c r="C34" s="1404">
        <f>'ESA Table 1'!C20</f>
        <v>152601</v>
      </c>
      <c r="D34" s="1405">
        <f t="shared" ref="D34" si="26">SUM(B34:C34)</f>
        <v>305202</v>
      </c>
      <c r="E34" s="1409">
        <f>'ESA Table 1'!E20</f>
        <v>2394</v>
      </c>
      <c r="F34" s="1404">
        <f>'ESA Table 1'!F20</f>
        <v>2394</v>
      </c>
      <c r="G34" s="1405">
        <f>SUM(E34:F34)</f>
        <v>4788</v>
      </c>
      <c r="H34" s="1403">
        <f t="shared" ref="H34:I41" si="27">B34-E34</f>
        <v>150207</v>
      </c>
      <c r="I34" s="1404">
        <f t="shared" si="27"/>
        <v>150207</v>
      </c>
      <c r="J34" s="1405">
        <f t="shared" ref="J34:J41" si="28">SUM(H34:I34)</f>
        <v>300414</v>
      </c>
      <c r="K34" s="1403">
        <f>H35</f>
        <v>-33730.929999999978</v>
      </c>
      <c r="L34" s="1404">
        <f>I35</f>
        <v>-33730.67</v>
      </c>
      <c r="M34" s="1407">
        <f>SUM(K34:L34)</f>
        <v>-67461.599999999977</v>
      </c>
      <c r="N34" s="1403">
        <v>0</v>
      </c>
      <c r="O34" s="1404">
        <v>0</v>
      </c>
      <c r="P34" s="1407">
        <f t="shared" ref="P34:P41" si="29">SUM(N34:O34)</f>
        <v>0</v>
      </c>
      <c r="Q34" s="1403">
        <v>0</v>
      </c>
      <c r="R34" s="1404">
        <v>0</v>
      </c>
      <c r="S34" s="1407">
        <f>SUM(Q34:R34)</f>
        <v>0</v>
      </c>
      <c r="T34" s="1403">
        <f t="shared" ref="T34:T41" si="30">M34+P34+S34</f>
        <v>-67461.599999999977</v>
      </c>
      <c r="U34" s="1244">
        <f>T34/$D$44</f>
        <v>-2.1371418818414505E-3</v>
      </c>
      <c r="V34" s="1471" t="s">
        <v>640</v>
      </c>
      <c r="W34" s="1472" t="s">
        <v>641</v>
      </c>
      <c r="X34" s="1472" t="s">
        <v>658</v>
      </c>
      <c r="Y34" s="1473" t="s">
        <v>643</v>
      </c>
      <c r="AF34" s="989"/>
      <c r="AG34" s="989"/>
      <c r="AH34" s="989"/>
      <c r="AI34" s="989"/>
      <c r="AJ34" s="989"/>
      <c r="AK34" s="989"/>
      <c r="AL34" s="989"/>
      <c r="AM34" s="989"/>
      <c r="AN34" s="989"/>
      <c r="AO34" s="989"/>
      <c r="AP34" s="989"/>
      <c r="AQ34" s="989"/>
    </row>
    <row r="35" spans="1:43" ht="48">
      <c r="A35" s="1247" t="s">
        <v>92</v>
      </c>
      <c r="B35" s="1409">
        <f>'ESA Table 1'!B21</f>
        <v>50361</v>
      </c>
      <c r="C35" s="1404">
        <f>'ESA Table 1'!C21</f>
        <v>50361</v>
      </c>
      <c r="D35" s="1405">
        <f t="shared" ref="D35:D42" si="31">SUM(B35:C35)</f>
        <v>100722</v>
      </c>
      <c r="E35" s="1409">
        <f>'ESA Table 1'!E21</f>
        <v>84091.929999999978</v>
      </c>
      <c r="F35" s="1404">
        <f>'ESA Table 1'!F21</f>
        <v>84091.67</v>
      </c>
      <c r="G35" s="1405">
        <f t="shared" ref="G35:G41" si="32">SUM(E35:F35)</f>
        <v>168183.59999999998</v>
      </c>
      <c r="H35" s="1403">
        <f t="shared" si="27"/>
        <v>-33730.929999999978</v>
      </c>
      <c r="I35" s="1404">
        <f t="shared" si="27"/>
        <v>-33730.67</v>
      </c>
      <c r="J35" s="1405">
        <f t="shared" si="28"/>
        <v>-67461.599999999977</v>
      </c>
      <c r="K35" s="1403">
        <f>-K34</f>
        <v>33730.929999999978</v>
      </c>
      <c r="L35" s="1404">
        <f>-L34</f>
        <v>33730.67</v>
      </c>
      <c r="M35" s="1407">
        <f t="shared" ref="M35:M41" si="33">SUM(K35:L35)</f>
        <v>67461.599999999977</v>
      </c>
      <c r="N35" s="1403">
        <v>0</v>
      </c>
      <c r="O35" s="1404">
        <v>0</v>
      </c>
      <c r="P35" s="1407">
        <f t="shared" si="29"/>
        <v>0</v>
      </c>
      <c r="Q35" s="1403">
        <v>0</v>
      </c>
      <c r="R35" s="1404">
        <v>0</v>
      </c>
      <c r="S35" s="1407">
        <f t="shared" ref="S35:S41" si="34">SUM(Q35:R35)</f>
        <v>0</v>
      </c>
      <c r="T35" s="1403">
        <f t="shared" si="30"/>
        <v>67461.599999999977</v>
      </c>
      <c r="U35" s="1244">
        <f>T35/$D$44</f>
        <v>2.1371418818414505E-3</v>
      </c>
      <c r="V35" s="1471" t="s">
        <v>640</v>
      </c>
      <c r="W35" s="1472" t="s">
        <v>641</v>
      </c>
      <c r="X35" s="1472" t="s">
        <v>659</v>
      </c>
      <c r="Y35" s="1473" t="s">
        <v>643</v>
      </c>
      <c r="AF35" s="989"/>
      <c r="AG35" s="989"/>
      <c r="AH35" s="989"/>
      <c r="AI35" s="989"/>
      <c r="AJ35" s="989"/>
      <c r="AK35" s="989"/>
      <c r="AL35" s="989"/>
      <c r="AM35" s="989"/>
      <c r="AN35" s="989"/>
      <c r="AO35" s="989"/>
      <c r="AP35" s="989"/>
      <c r="AQ35" s="989"/>
    </row>
    <row r="36" spans="1:43" ht="36">
      <c r="A36" s="1247" t="s">
        <v>93</v>
      </c>
      <c r="B36" s="1409">
        <f>'ESA Table 1'!B22</f>
        <v>753173.5</v>
      </c>
      <c r="C36" s="1404">
        <f>'ESA Table 1'!C22</f>
        <v>753173.5</v>
      </c>
      <c r="D36" s="1405">
        <f t="shared" si="31"/>
        <v>1506347</v>
      </c>
      <c r="E36" s="1409">
        <f>'ESA Table 1'!E22</f>
        <v>417133.48499999969</v>
      </c>
      <c r="F36" s="1404">
        <f>'ESA Table 1'!F22</f>
        <v>417132.84499999974</v>
      </c>
      <c r="G36" s="1405">
        <f t="shared" si="32"/>
        <v>834266.32999999938</v>
      </c>
      <c r="H36" s="1403">
        <f t="shared" si="27"/>
        <v>336040.01500000031</v>
      </c>
      <c r="I36" s="1404">
        <f t="shared" si="27"/>
        <v>336040.65500000026</v>
      </c>
      <c r="J36" s="1405">
        <f t="shared" si="28"/>
        <v>672080.67000000062</v>
      </c>
      <c r="K36" s="1403">
        <v>0</v>
      </c>
      <c r="L36" s="1404">
        <v>0</v>
      </c>
      <c r="M36" s="1407">
        <f t="shared" si="33"/>
        <v>0</v>
      </c>
      <c r="N36" s="1403">
        <v>0</v>
      </c>
      <c r="O36" s="1404">
        <v>0</v>
      </c>
      <c r="P36" s="1407">
        <f t="shared" si="29"/>
        <v>0</v>
      </c>
      <c r="Q36" s="1403">
        <v>0</v>
      </c>
      <c r="R36" s="1404">
        <v>0</v>
      </c>
      <c r="S36" s="1407">
        <f t="shared" si="34"/>
        <v>0</v>
      </c>
      <c r="T36" s="1403">
        <f t="shared" si="30"/>
        <v>0</v>
      </c>
      <c r="U36" s="1250">
        <v>0</v>
      </c>
      <c r="V36" s="1248" t="s">
        <v>639</v>
      </c>
      <c r="W36" s="1248" t="s">
        <v>639</v>
      </c>
      <c r="X36" s="1248" t="s">
        <v>639</v>
      </c>
      <c r="Y36" s="1246" t="s">
        <v>639</v>
      </c>
      <c r="AF36" s="989"/>
      <c r="AG36" s="989"/>
      <c r="AH36" s="989"/>
      <c r="AI36" s="989"/>
      <c r="AJ36" s="989"/>
      <c r="AK36" s="989"/>
      <c r="AL36" s="989"/>
      <c r="AM36" s="989"/>
      <c r="AN36" s="989"/>
      <c r="AO36" s="989"/>
      <c r="AP36" s="989"/>
      <c r="AQ36" s="989"/>
    </row>
    <row r="37" spans="1:43" ht="36">
      <c r="A37" s="1243" t="s">
        <v>660</v>
      </c>
      <c r="B37" s="1409">
        <f>'ESA Table 1'!B23</f>
        <v>0</v>
      </c>
      <c r="C37" s="1404">
        <f>'ESA Table 1'!C23</f>
        <v>0</v>
      </c>
      <c r="D37" s="1405">
        <f t="shared" si="31"/>
        <v>0</v>
      </c>
      <c r="E37" s="1409">
        <f>'ESA Table 1'!E23</f>
        <v>0</v>
      </c>
      <c r="F37" s="1404">
        <f>'ESA Table 1'!F23</f>
        <v>0</v>
      </c>
      <c r="G37" s="1405">
        <f t="shared" si="32"/>
        <v>0</v>
      </c>
      <c r="H37" s="1408">
        <f t="shared" si="27"/>
        <v>0</v>
      </c>
      <c r="I37" s="1412">
        <f t="shared" si="27"/>
        <v>0</v>
      </c>
      <c r="J37" s="1411">
        <f t="shared" si="28"/>
        <v>0</v>
      </c>
      <c r="K37" s="1403">
        <v>0</v>
      </c>
      <c r="L37" s="1404">
        <v>0</v>
      </c>
      <c r="M37" s="1407">
        <f t="shared" si="33"/>
        <v>0</v>
      </c>
      <c r="N37" s="1403">
        <v>0</v>
      </c>
      <c r="O37" s="1404">
        <v>0</v>
      </c>
      <c r="P37" s="1407">
        <f t="shared" si="29"/>
        <v>0</v>
      </c>
      <c r="Q37" s="1403">
        <v>0</v>
      </c>
      <c r="R37" s="1404">
        <v>0</v>
      </c>
      <c r="S37" s="1407">
        <f t="shared" si="34"/>
        <v>0</v>
      </c>
      <c r="T37" s="1403">
        <f t="shared" si="30"/>
        <v>0</v>
      </c>
      <c r="U37" s="1250">
        <v>0</v>
      </c>
      <c r="V37" s="1248" t="s">
        <v>639</v>
      </c>
      <c r="W37" s="1248" t="s">
        <v>639</v>
      </c>
      <c r="X37" s="1248" t="s">
        <v>639</v>
      </c>
      <c r="Y37" s="1246" t="s">
        <v>639</v>
      </c>
      <c r="AF37" s="989"/>
      <c r="AG37" s="989"/>
      <c r="AH37" s="989"/>
      <c r="AI37" s="989"/>
      <c r="AJ37" s="989"/>
      <c r="AK37" s="989"/>
      <c r="AL37" s="989"/>
      <c r="AM37" s="989"/>
      <c r="AN37" s="989"/>
      <c r="AO37" s="989"/>
      <c r="AP37" s="989"/>
      <c r="AQ37" s="989"/>
    </row>
    <row r="38" spans="1:43" ht="36">
      <c r="A38" s="1243" t="s">
        <v>661</v>
      </c>
      <c r="B38" s="1409">
        <f>'ESA Table 1'!B24</f>
        <v>62500</v>
      </c>
      <c r="C38" s="1404">
        <f>'ESA Table 1'!C24</f>
        <v>62500</v>
      </c>
      <c r="D38" s="1405">
        <f t="shared" si="31"/>
        <v>125000</v>
      </c>
      <c r="E38" s="1409">
        <f>'ESA Table 1'!E24</f>
        <v>2103</v>
      </c>
      <c r="F38" s="1404">
        <f>'ESA Table 1'!F24</f>
        <v>2103</v>
      </c>
      <c r="G38" s="1405">
        <f t="shared" si="32"/>
        <v>4206</v>
      </c>
      <c r="H38" s="1408">
        <f t="shared" si="27"/>
        <v>60397</v>
      </c>
      <c r="I38" s="1412">
        <f t="shared" si="27"/>
        <v>60397</v>
      </c>
      <c r="J38" s="1411">
        <f t="shared" si="28"/>
        <v>120794</v>
      </c>
      <c r="K38" s="1403">
        <v>0</v>
      </c>
      <c r="L38" s="1404">
        <v>0</v>
      </c>
      <c r="M38" s="1407">
        <f t="shared" si="33"/>
        <v>0</v>
      </c>
      <c r="N38" s="1408">
        <v>0</v>
      </c>
      <c r="O38" s="1412">
        <v>0</v>
      </c>
      <c r="P38" s="1414">
        <f t="shared" si="29"/>
        <v>0</v>
      </c>
      <c r="Q38" s="1408">
        <v>0</v>
      </c>
      <c r="R38" s="1412">
        <v>0</v>
      </c>
      <c r="S38" s="1414">
        <f t="shared" si="34"/>
        <v>0</v>
      </c>
      <c r="T38" s="1408">
        <f t="shared" si="30"/>
        <v>0</v>
      </c>
      <c r="U38" s="1244">
        <f>T38/$D$44</f>
        <v>0</v>
      </c>
      <c r="V38" s="1248" t="s">
        <v>637</v>
      </c>
      <c r="W38" s="1245" t="s">
        <v>637</v>
      </c>
      <c r="X38" s="1245" t="s">
        <v>637</v>
      </c>
      <c r="Y38" s="1249" t="s">
        <v>639</v>
      </c>
      <c r="AF38" s="989"/>
      <c r="AG38" s="989"/>
      <c r="AH38" s="989"/>
      <c r="AI38" s="989"/>
      <c r="AJ38" s="989"/>
      <c r="AK38" s="989"/>
      <c r="AL38" s="989"/>
      <c r="AM38" s="989"/>
      <c r="AN38" s="989"/>
      <c r="AO38" s="989"/>
      <c r="AP38" s="989"/>
      <c r="AQ38" s="989"/>
    </row>
    <row r="39" spans="1:43" ht="36">
      <c r="A39" s="1243" t="s">
        <v>557</v>
      </c>
      <c r="B39" s="1409">
        <f>'ESA Table 1'!B25</f>
        <v>150326</v>
      </c>
      <c r="C39" s="1404">
        <f>'ESA Table 1'!C25</f>
        <v>150326</v>
      </c>
      <c r="D39" s="1405">
        <f t="shared" si="31"/>
        <v>300652</v>
      </c>
      <c r="E39" s="1409">
        <f>'ESA Table 1'!E25</f>
        <v>125813.88999999998</v>
      </c>
      <c r="F39" s="1404">
        <f>'ESA Table 1'!F25</f>
        <v>125813.70999999995</v>
      </c>
      <c r="G39" s="1405">
        <f t="shared" si="32"/>
        <v>251627.59999999992</v>
      </c>
      <c r="H39" s="1408">
        <f t="shared" si="27"/>
        <v>24512.110000000015</v>
      </c>
      <c r="I39" s="1412">
        <f t="shared" si="27"/>
        <v>24512.290000000052</v>
      </c>
      <c r="J39" s="1411">
        <f t="shared" si="28"/>
        <v>49024.400000000067</v>
      </c>
      <c r="K39" s="1403">
        <v>0</v>
      </c>
      <c r="L39" s="1404">
        <v>0</v>
      </c>
      <c r="M39" s="1407">
        <f t="shared" si="33"/>
        <v>0</v>
      </c>
      <c r="N39" s="1403">
        <v>0</v>
      </c>
      <c r="O39" s="1404">
        <v>0</v>
      </c>
      <c r="P39" s="1407">
        <f t="shared" si="29"/>
        <v>0</v>
      </c>
      <c r="Q39" s="1403">
        <v>0</v>
      </c>
      <c r="R39" s="1404">
        <v>0</v>
      </c>
      <c r="S39" s="1407">
        <f t="shared" si="34"/>
        <v>0</v>
      </c>
      <c r="T39" s="1403">
        <f t="shared" si="30"/>
        <v>0</v>
      </c>
      <c r="U39" s="1255">
        <v>0</v>
      </c>
      <c r="V39" s="1248" t="s">
        <v>639</v>
      </c>
      <c r="W39" s="1248" t="s">
        <v>639</v>
      </c>
      <c r="X39" s="1248" t="s">
        <v>639</v>
      </c>
      <c r="Y39" s="1246" t="s">
        <v>639</v>
      </c>
      <c r="AF39" s="989"/>
      <c r="AG39" s="989"/>
      <c r="AH39" s="989"/>
      <c r="AI39" s="989"/>
      <c r="AJ39" s="989"/>
      <c r="AK39" s="989"/>
      <c r="AL39" s="989"/>
      <c r="AM39" s="989"/>
      <c r="AN39" s="989"/>
      <c r="AO39" s="989"/>
      <c r="AP39" s="989"/>
      <c r="AQ39" s="989"/>
    </row>
    <row r="40" spans="1:43" ht="36">
      <c r="A40" s="1243" t="s">
        <v>558</v>
      </c>
      <c r="B40" s="1409">
        <f>'ESA Table 1'!B26</f>
        <v>1305136</v>
      </c>
      <c r="C40" s="1404">
        <f>'ESA Table 1'!C26</f>
        <v>1305136</v>
      </c>
      <c r="D40" s="1405">
        <f t="shared" si="31"/>
        <v>2610272</v>
      </c>
      <c r="E40" s="1409">
        <f>'ESA Table 1'!E26</f>
        <v>756259.24250598776</v>
      </c>
      <c r="F40" s="1404">
        <f>'ESA Table 1'!F26</f>
        <v>756257.55250598793</v>
      </c>
      <c r="G40" s="1405">
        <f t="shared" si="32"/>
        <v>1512516.7950119758</v>
      </c>
      <c r="H40" s="1408">
        <f t="shared" si="27"/>
        <v>548876.75749401224</v>
      </c>
      <c r="I40" s="1412">
        <f t="shared" si="27"/>
        <v>548878.44749401207</v>
      </c>
      <c r="J40" s="1411">
        <f t="shared" si="28"/>
        <v>1097755.2049880242</v>
      </c>
      <c r="K40" s="1403">
        <v>0</v>
      </c>
      <c r="L40" s="1404">
        <v>0</v>
      </c>
      <c r="M40" s="1407">
        <f t="shared" si="33"/>
        <v>0</v>
      </c>
      <c r="N40" s="1403">
        <v>0</v>
      </c>
      <c r="O40" s="1404">
        <v>0</v>
      </c>
      <c r="P40" s="1407">
        <f t="shared" si="29"/>
        <v>0</v>
      </c>
      <c r="Q40" s="1403">
        <v>0</v>
      </c>
      <c r="R40" s="1404">
        <v>0</v>
      </c>
      <c r="S40" s="1407">
        <f t="shared" si="34"/>
        <v>0</v>
      </c>
      <c r="T40" s="1403">
        <f t="shared" si="30"/>
        <v>0</v>
      </c>
      <c r="U40" s="1250">
        <v>0</v>
      </c>
      <c r="V40" s="1248" t="s">
        <v>639</v>
      </c>
      <c r="W40" s="1248" t="s">
        <v>639</v>
      </c>
      <c r="X40" s="1248" t="s">
        <v>639</v>
      </c>
      <c r="Y40" s="1246" t="s">
        <v>639</v>
      </c>
      <c r="AF40" s="989"/>
      <c r="AG40" s="989"/>
      <c r="AH40" s="989"/>
      <c r="AI40" s="989"/>
      <c r="AJ40" s="989"/>
      <c r="AK40" s="989"/>
      <c r="AL40" s="989"/>
      <c r="AM40" s="989"/>
      <c r="AN40" s="989"/>
      <c r="AO40" s="989"/>
      <c r="AP40" s="989"/>
      <c r="AQ40" s="989"/>
    </row>
    <row r="41" spans="1:43" ht="36">
      <c r="A41" s="1243" t="s">
        <v>98</v>
      </c>
      <c r="B41" s="1409">
        <f>'ESA Table 1'!B27</f>
        <v>27353.5</v>
      </c>
      <c r="C41" s="1404">
        <f>'ESA Table 1'!C27</f>
        <v>27353.5</v>
      </c>
      <c r="D41" s="1405">
        <f t="shared" si="31"/>
        <v>54707</v>
      </c>
      <c r="E41" s="1409">
        <f>'ESA Table 1'!E27</f>
        <v>12401.4</v>
      </c>
      <c r="F41" s="1404">
        <f>'ESA Table 1'!F27</f>
        <v>12401.359999999999</v>
      </c>
      <c r="G41" s="1405">
        <f t="shared" si="32"/>
        <v>24802.76</v>
      </c>
      <c r="H41" s="1408">
        <f>B41-E41</f>
        <v>14952.1</v>
      </c>
      <c r="I41" s="1412">
        <f t="shared" si="27"/>
        <v>14952.140000000001</v>
      </c>
      <c r="J41" s="1411">
        <f t="shared" si="28"/>
        <v>29904.240000000002</v>
      </c>
      <c r="K41" s="1403">
        <v>0</v>
      </c>
      <c r="L41" s="1404">
        <v>0</v>
      </c>
      <c r="M41" s="1407">
        <f t="shared" si="33"/>
        <v>0</v>
      </c>
      <c r="N41" s="1403">
        <v>0</v>
      </c>
      <c r="O41" s="1404">
        <v>0</v>
      </c>
      <c r="P41" s="1407">
        <f t="shared" si="29"/>
        <v>0</v>
      </c>
      <c r="Q41" s="1403">
        <v>0</v>
      </c>
      <c r="R41" s="1404">
        <v>0</v>
      </c>
      <c r="S41" s="1407">
        <f t="shared" si="34"/>
        <v>0</v>
      </c>
      <c r="T41" s="1403">
        <f t="shared" si="30"/>
        <v>0</v>
      </c>
      <c r="U41" s="1250">
        <v>0</v>
      </c>
      <c r="V41" s="1248" t="s">
        <v>639</v>
      </c>
      <c r="W41" s="1248" t="s">
        <v>639</v>
      </c>
      <c r="X41" s="1248" t="s">
        <v>639</v>
      </c>
      <c r="Y41" s="1246" t="s">
        <v>639</v>
      </c>
      <c r="AF41" s="989"/>
      <c r="AG41" s="989"/>
      <c r="AH41" s="989"/>
      <c r="AI41" s="989"/>
      <c r="AJ41" s="989"/>
      <c r="AK41" s="989"/>
      <c r="AL41" s="989"/>
      <c r="AM41" s="989"/>
      <c r="AN41" s="989"/>
      <c r="AO41" s="989"/>
      <c r="AP41" s="989"/>
      <c r="AQ41" s="989"/>
    </row>
    <row r="42" spans="1:43" ht="36">
      <c r="A42" s="1247" t="s">
        <v>99</v>
      </c>
      <c r="B42" s="1409">
        <f>'ESA Table 1'!B28</f>
        <v>162874</v>
      </c>
      <c r="C42" s="1404">
        <f>'ESA Table 1'!C28</f>
        <v>162874</v>
      </c>
      <c r="D42" s="1405">
        <f t="shared" si="31"/>
        <v>325748</v>
      </c>
      <c r="E42" s="1409">
        <f>'ESA Table 1'!E28</f>
        <v>92531.015000000014</v>
      </c>
      <c r="F42" s="1404">
        <f>'ESA Table 1'!F28</f>
        <v>92030.815000000002</v>
      </c>
      <c r="G42" s="1405">
        <f t="shared" ref="G42" si="35">SUM(E42:F42)</f>
        <v>184561.83000000002</v>
      </c>
      <c r="H42" s="1403">
        <f>B42-E42</f>
        <v>70342.984999999986</v>
      </c>
      <c r="I42" s="1404">
        <f t="shared" ref="I42" si="36">C42-F42</f>
        <v>70843.184999999998</v>
      </c>
      <c r="J42" s="1407">
        <f t="shared" ref="J42" si="37">SUM(H42:I42)</f>
        <v>141186.16999999998</v>
      </c>
      <c r="K42" s="1403">
        <v>0</v>
      </c>
      <c r="L42" s="1404">
        <v>0</v>
      </c>
      <c r="M42" s="1407">
        <f t="shared" ref="M42" si="38">SUM(K42:L42)</f>
        <v>0</v>
      </c>
      <c r="N42" s="1403">
        <v>0</v>
      </c>
      <c r="O42" s="1404">
        <v>0</v>
      </c>
      <c r="P42" s="1407">
        <f t="shared" ref="P42" si="39">SUM(N42:O42)</f>
        <v>0</v>
      </c>
      <c r="Q42" s="1403">
        <v>0</v>
      </c>
      <c r="R42" s="1404">
        <v>0</v>
      </c>
      <c r="S42" s="1407">
        <f t="shared" ref="S42" si="40">SUM(Q42:R42)</f>
        <v>0</v>
      </c>
      <c r="T42" s="1403">
        <f t="shared" ref="T42" si="41">M42+P42+S42</f>
        <v>0</v>
      </c>
      <c r="U42" s="1250">
        <v>0</v>
      </c>
      <c r="V42" s="1248" t="s">
        <v>639</v>
      </c>
      <c r="W42" s="1248" t="s">
        <v>639</v>
      </c>
      <c r="X42" s="1248" t="s">
        <v>639</v>
      </c>
      <c r="Y42" s="1246" t="s">
        <v>639</v>
      </c>
      <c r="AF42" s="989"/>
      <c r="AG42" s="989"/>
      <c r="AH42" s="989"/>
      <c r="AI42" s="989"/>
      <c r="AJ42" s="989"/>
      <c r="AK42" s="989"/>
      <c r="AL42" s="989"/>
      <c r="AM42" s="989"/>
      <c r="AN42" s="989"/>
      <c r="AO42" s="989"/>
      <c r="AP42" s="989"/>
      <c r="AQ42" s="989"/>
    </row>
    <row r="43" spans="1:43" ht="33" customHeight="1">
      <c r="A43" s="1252"/>
      <c r="B43" s="1423"/>
      <c r="C43" s="1424"/>
      <c r="D43" s="1425"/>
      <c r="E43" s="1426"/>
      <c r="F43" s="1427"/>
      <c r="G43" s="1428"/>
      <c r="H43" s="1426"/>
      <c r="I43" s="1427"/>
      <c r="J43" s="1428"/>
      <c r="K43" s="1427"/>
      <c r="L43" s="1427"/>
      <c r="M43" s="1427"/>
      <c r="N43" s="1426"/>
      <c r="O43" s="1427"/>
      <c r="P43" s="1428"/>
      <c r="Q43" s="1426"/>
      <c r="R43" s="1427"/>
      <c r="S43" s="1428"/>
      <c r="T43" s="1429"/>
      <c r="U43" s="1253"/>
      <c r="V43" s="1253"/>
      <c r="W43" s="1253"/>
      <c r="X43" s="1253"/>
      <c r="Y43" s="1254"/>
    </row>
    <row r="44" spans="1:43" ht="30" customHeight="1" thickBot="1">
      <c r="A44" s="1256" t="s">
        <v>559</v>
      </c>
      <c r="B44" s="1430">
        <f>B32+SUM(B34:B42)</f>
        <v>17274801.694402538</v>
      </c>
      <c r="C44" s="1430">
        <f>C32+SUM(C34:C42)</f>
        <v>14291469.395597463</v>
      </c>
      <c r="D44" s="1431">
        <f>SUM(B44:C44)</f>
        <v>31566271.090000004</v>
      </c>
      <c r="E44" s="1432">
        <f>E32+SUM(E34:E42)</f>
        <v>8393025.3949999996</v>
      </c>
      <c r="F44" s="1433">
        <f>F32+SUM(F34:F42)</f>
        <v>8373562.3149999995</v>
      </c>
      <c r="G44" s="1431">
        <f>SUM(E44:F44)</f>
        <v>16766587.709999999</v>
      </c>
      <c r="H44" s="1432">
        <f>H32+SUM(H34:H42)</f>
        <v>8881776.2994025424</v>
      </c>
      <c r="I44" s="1433">
        <f>I32+SUM(I34:I42)</f>
        <v>5917907.0805974621</v>
      </c>
      <c r="J44" s="1431">
        <f>SUM(H44:I44)</f>
        <v>14799683.380000005</v>
      </c>
      <c r="K44" s="1432">
        <f>K32+SUM(K34:K42)</f>
        <v>-608509.32035857369</v>
      </c>
      <c r="L44" s="1433">
        <f>L32+SUM(L34:L42)</f>
        <v>608509.32035857369</v>
      </c>
      <c r="M44" s="1431">
        <f>SUM(K44:L44)</f>
        <v>0</v>
      </c>
      <c r="N44" s="1432">
        <f>N32+SUM(N34:N42)</f>
        <v>0</v>
      </c>
      <c r="O44" s="1433">
        <f>O32+SUM(O34:O42)</f>
        <v>0</v>
      </c>
      <c r="P44" s="1431">
        <f>SUM(N44:O44)</f>
        <v>0</v>
      </c>
      <c r="Q44" s="1432">
        <f>Q32+SUM(Q34:Q42)</f>
        <v>0</v>
      </c>
      <c r="R44" s="1433">
        <f>R32+SUM(R34:R42)</f>
        <v>0</v>
      </c>
      <c r="S44" s="1431">
        <f>SUM(Q44:R44)</f>
        <v>0</v>
      </c>
      <c r="T44" s="1432">
        <f>T32+SUM(T34:T42)</f>
        <v>1.1641532182693481E-10</v>
      </c>
      <c r="U44" s="1259">
        <f>-T44/$D$44</f>
        <v>-3.6879655976791776E-18</v>
      </c>
      <c r="V44" s="1260"/>
      <c r="W44" s="1260"/>
      <c r="X44" s="1258"/>
      <c r="Y44" s="1257"/>
      <c r="AF44" s="990"/>
      <c r="AG44" s="990"/>
      <c r="AH44" s="990"/>
      <c r="AI44" s="990"/>
      <c r="AJ44" s="990"/>
      <c r="AK44" s="990"/>
      <c r="AL44" s="989"/>
      <c r="AM44" s="989"/>
      <c r="AN44" s="989"/>
      <c r="AO44" s="989"/>
      <c r="AP44" s="989"/>
      <c r="AQ44" s="989"/>
    </row>
    <row r="46" spans="1:43" ht="18">
      <c r="A46" s="1747" t="s">
        <v>662</v>
      </c>
      <c r="B46" s="36"/>
      <c r="C46" s="36"/>
      <c r="D46" s="36"/>
      <c r="E46" s="36"/>
      <c r="F46" s="36"/>
      <c r="G46" s="36"/>
      <c r="H46" s="36"/>
      <c r="I46" s="36"/>
      <c r="J46" s="36"/>
      <c r="K46" s="36"/>
      <c r="L46" s="36"/>
      <c r="M46" s="36"/>
      <c r="N46" s="36"/>
      <c r="O46" s="36"/>
      <c r="P46" s="36"/>
      <c r="Q46" s="5"/>
      <c r="R46" s="5"/>
      <c r="S46" s="5"/>
      <c r="T46" s="5"/>
      <c r="U46" s="5"/>
      <c r="V46" s="5"/>
      <c r="W46" s="5"/>
      <c r="X46" s="5"/>
      <c r="Y46" s="5"/>
    </row>
    <row r="47" spans="1:43" ht="18">
      <c r="A47" s="1747" t="s">
        <v>663</v>
      </c>
      <c r="B47" s="36"/>
      <c r="C47" s="36"/>
      <c r="D47" s="36"/>
      <c r="E47" s="36"/>
      <c r="F47" s="36"/>
      <c r="G47" s="36"/>
      <c r="H47" s="36"/>
      <c r="I47" s="36"/>
      <c r="J47" s="36"/>
      <c r="K47" s="36"/>
      <c r="L47" s="36"/>
      <c r="M47" s="36"/>
      <c r="N47" s="36"/>
      <c r="O47" s="36"/>
      <c r="P47" s="36"/>
      <c r="Q47" s="5"/>
      <c r="R47" s="5"/>
      <c r="S47" s="5"/>
      <c r="T47" s="5"/>
      <c r="U47" s="5"/>
      <c r="V47" s="5"/>
      <c r="W47" s="5"/>
      <c r="X47" s="5"/>
      <c r="Y47" s="5"/>
    </row>
    <row r="48" spans="1:43" ht="18">
      <c r="A48" s="1747" t="s">
        <v>664</v>
      </c>
      <c r="B48" s="1263"/>
      <c r="C48" s="1263"/>
      <c r="D48" s="1263"/>
      <c r="E48" s="1263"/>
      <c r="F48" s="1263"/>
      <c r="G48" s="1263"/>
      <c r="H48" s="1263"/>
      <c r="I48" s="1263"/>
      <c r="J48" s="1263"/>
      <c r="K48" s="36"/>
      <c r="L48" s="36"/>
      <c r="M48" s="36"/>
      <c r="N48" s="36"/>
      <c r="O48" s="36"/>
      <c r="P48" s="36"/>
      <c r="Q48" s="5"/>
      <c r="R48" s="5"/>
      <c r="S48" s="5"/>
      <c r="T48" s="5"/>
      <c r="U48" s="5"/>
      <c r="V48" s="5"/>
      <c r="W48" s="5"/>
      <c r="X48" s="5"/>
      <c r="Y48" s="5"/>
    </row>
    <row r="49" spans="1:26" ht="18">
      <c r="A49" s="1747" t="s">
        <v>665</v>
      </c>
      <c r="B49" s="308"/>
      <c r="C49" s="308"/>
      <c r="D49" s="308"/>
      <c r="E49" s="308"/>
      <c r="F49" s="308"/>
      <c r="G49" s="308"/>
      <c r="H49" s="308"/>
      <c r="I49" s="308"/>
      <c r="J49" s="308"/>
      <c r="K49" s="308"/>
      <c r="L49" s="308"/>
      <c r="M49" s="308"/>
      <c r="N49" s="308"/>
      <c r="O49" s="308"/>
      <c r="P49" s="308"/>
      <c r="Q49" s="308"/>
      <c r="R49" s="308"/>
      <c r="S49" s="308"/>
      <c r="T49" s="308"/>
      <c r="U49" s="308"/>
      <c r="V49" s="308"/>
      <c r="W49" s="308"/>
      <c r="X49" s="308"/>
      <c r="Y49" s="308"/>
    </row>
    <row r="50" spans="1:26" ht="18">
      <c r="A50" s="1748" t="s">
        <v>666</v>
      </c>
      <c r="B50" s="308"/>
      <c r="C50" s="308"/>
      <c r="D50" s="308"/>
      <c r="E50" s="308"/>
      <c r="F50" s="308"/>
      <c r="G50" s="308"/>
      <c r="H50" s="308"/>
      <c r="I50" s="308"/>
      <c r="J50" s="308"/>
      <c r="K50" s="308"/>
      <c r="L50" s="308"/>
      <c r="M50" s="308"/>
      <c r="N50" s="308"/>
      <c r="O50" s="308"/>
      <c r="P50" s="308"/>
      <c r="Q50" s="308"/>
      <c r="R50" s="308"/>
      <c r="S50" s="308"/>
      <c r="T50" s="308"/>
      <c r="U50" s="308"/>
      <c r="V50" s="308"/>
      <c r="W50" s="308"/>
      <c r="X50" s="308"/>
      <c r="Y50" s="308"/>
    </row>
    <row r="51" spans="1:26" ht="18">
      <c r="A51" s="1748" t="s">
        <v>667</v>
      </c>
      <c r="B51" s="36"/>
      <c r="C51" s="36"/>
      <c r="D51" s="36"/>
      <c r="E51" s="36"/>
      <c r="F51" s="36"/>
      <c r="G51" s="36"/>
      <c r="H51" s="36"/>
      <c r="I51" s="36"/>
      <c r="J51" s="36"/>
      <c r="K51" s="36"/>
      <c r="L51" s="36"/>
      <c r="M51" s="36"/>
      <c r="N51" s="36"/>
      <c r="O51" s="36"/>
      <c r="P51" s="36"/>
      <c r="Q51" s="36"/>
      <c r="R51" s="36"/>
      <c r="S51" s="36"/>
      <c r="T51" s="36"/>
      <c r="U51" s="36"/>
      <c r="V51" s="36"/>
      <c r="W51" s="36"/>
      <c r="X51" s="36"/>
      <c r="Y51" s="36"/>
    </row>
    <row r="52" spans="1:26" ht="32.25" customHeight="1">
      <c r="A52" s="2402" t="s">
        <v>668</v>
      </c>
      <c r="B52" s="2402"/>
      <c r="C52" s="2402"/>
      <c r="D52" s="2402"/>
      <c r="E52" s="2402"/>
      <c r="F52" s="2402"/>
      <c r="G52" s="2402"/>
      <c r="H52" s="2402"/>
      <c r="I52" s="2402"/>
      <c r="J52" s="2402"/>
      <c r="K52" s="2402"/>
      <c r="L52" s="2402"/>
      <c r="M52" s="2402"/>
      <c r="N52" s="2402"/>
      <c r="O52" s="2402"/>
      <c r="P52" s="2402"/>
      <c r="Q52" s="2402"/>
      <c r="R52" s="2402"/>
      <c r="S52" s="2402"/>
      <c r="T52" s="2402"/>
      <c r="U52" s="2174"/>
      <c r="V52" s="2174"/>
      <c r="W52" s="2174"/>
      <c r="X52" s="2174"/>
      <c r="Y52" s="2174"/>
      <c r="Z52" s="1757"/>
    </row>
    <row r="53" spans="1:26" ht="15" customHeight="1">
      <c r="A53" s="1757"/>
      <c r="B53" s="1757"/>
      <c r="C53" s="1757"/>
      <c r="D53" s="1757"/>
      <c r="E53" s="1757"/>
      <c r="F53" s="1757"/>
      <c r="G53" s="1757"/>
      <c r="H53" s="1757"/>
      <c r="I53" s="1757"/>
      <c r="J53" s="1757"/>
      <c r="K53" s="1757"/>
      <c r="L53" s="1757"/>
      <c r="M53" s="1757"/>
      <c r="N53" s="1757"/>
      <c r="O53" s="1757"/>
      <c r="P53" s="1757"/>
      <c r="Q53" s="1757"/>
      <c r="R53" s="1757"/>
      <c r="S53" s="1757"/>
      <c r="T53" s="1757"/>
      <c r="U53" s="1757"/>
      <c r="V53" s="1757"/>
      <c r="W53" s="1757"/>
      <c r="X53" s="1757"/>
      <c r="Y53" s="1757"/>
      <c r="Z53" s="1757"/>
    </row>
    <row r="54" spans="1:26" s="36" customFormat="1" ht="15.75" thickBot="1">
      <c r="A54" s="1749" t="s">
        <v>669</v>
      </c>
      <c r="B54" s="1953"/>
      <c r="C54" s="1953"/>
      <c r="D54" s="1953"/>
      <c r="E54" s="1953"/>
      <c r="F54" s="1953"/>
      <c r="G54" s="1953"/>
      <c r="Z54" s="1785"/>
    </row>
    <row r="55" spans="1:26" s="36" customFormat="1" ht="30" customHeight="1" thickBot="1">
      <c r="A55" s="1933"/>
      <c r="B55" s="1934"/>
      <c r="C55" s="1934"/>
      <c r="D55" s="1934"/>
      <c r="E55" s="1935" t="s">
        <v>670</v>
      </c>
      <c r="F55" s="1936" t="s">
        <v>671</v>
      </c>
      <c r="G55" s="1937" t="s">
        <v>48</v>
      </c>
      <c r="Z55" s="1785"/>
    </row>
    <row r="56" spans="1:26" s="36" customFormat="1" ht="15">
      <c r="A56" s="2491" t="s">
        <v>672</v>
      </c>
      <c r="B56" s="2492"/>
      <c r="C56" s="2492"/>
      <c r="D56" s="2493"/>
      <c r="E56" s="1939">
        <v>21410654.07</v>
      </c>
      <c r="F56" s="1940">
        <v>9930241</v>
      </c>
      <c r="G56" s="1940">
        <f>+E56+F56</f>
        <v>31340895.07</v>
      </c>
      <c r="Z56" s="1785"/>
    </row>
    <row r="57" spans="1:26" s="36" customFormat="1" ht="15">
      <c r="A57" s="2494" t="s">
        <v>673</v>
      </c>
      <c r="B57" s="2495"/>
      <c r="C57" s="2495"/>
      <c r="D57" s="2496"/>
      <c r="E57" s="1941">
        <v>-4590503.8600000003</v>
      </c>
      <c r="F57" s="1942">
        <v>775550.54</v>
      </c>
      <c r="G57" s="1943">
        <f t="shared" ref="G57:G62" si="42">E57+F57</f>
        <v>-3814953.3200000003</v>
      </c>
      <c r="Z57" s="1785"/>
    </row>
    <row r="58" spans="1:26" s="36" customFormat="1" ht="15">
      <c r="A58" s="2485" t="s">
        <v>674</v>
      </c>
      <c r="B58" s="2486"/>
      <c r="C58" s="2486"/>
      <c r="D58" s="2487"/>
      <c r="E58" s="1944">
        <v>-8500000</v>
      </c>
      <c r="F58" s="1945">
        <v>-6500000</v>
      </c>
      <c r="G58" s="1945">
        <f t="shared" si="42"/>
        <v>-15000000</v>
      </c>
      <c r="Z58" s="1785"/>
    </row>
    <row r="59" spans="1:26" s="36" customFormat="1" ht="15">
      <c r="A59" s="2497" t="s">
        <v>675</v>
      </c>
      <c r="B59" s="2498"/>
      <c r="C59" s="2498"/>
      <c r="D59" s="2499"/>
      <c r="E59" s="1946">
        <v>-1700849</v>
      </c>
      <c r="F59" s="1947">
        <v>-453654</v>
      </c>
      <c r="G59" s="1948">
        <f t="shared" si="42"/>
        <v>-2154503</v>
      </c>
      <c r="Z59" s="1785"/>
    </row>
    <row r="60" spans="1:26" s="36" customFormat="1" ht="15">
      <c r="A60" s="2485" t="s">
        <v>676</v>
      </c>
      <c r="B60" s="2486"/>
      <c r="C60" s="2486"/>
      <c r="D60" s="2487"/>
      <c r="E60" s="1944">
        <v>-2561202.1242400599</v>
      </c>
      <c r="F60" s="1945">
        <v>-2545552.7307719099</v>
      </c>
      <c r="G60" s="1945">
        <f t="shared" si="42"/>
        <v>-5106754.8550119698</v>
      </c>
      <c r="I60" s="171"/>
      <c r="Z60" s="1785"/>
    </row>
    <row r="61" spans="1:26" s="36" customFormat="1" ht="15">
      <c r="A61" s="2497" t="s">
        <v>677</v>
      </c>
      <c r="B61" s="2498"/>
      <c r="C61" s="2498"/>
      <c r="D61" s="2499"/>
      <c r="E61" s="1946">
        <v>-1412432.6950000001</v>
      </c>
      <c r="F61" s="1947">
        <v>-1412432.855</v>
      </c>
      <c r="G61" s="1947">
        <f t="shared" si="42"/>
        <v>-2824865.55</v>
      </c>
      <c r="I61" s="171"/>
      <c r="Z61" s="1785"/>
    </row>
    <row r="62" spans="1:26" s="36" customFormat="1" ht="15">
      <c r="A62" s="2485" t="s">
        <v>678</v>
      </c>
      <c r="B62" s="2486"/>
      <c r="C62" s="2486"/>
      <c r="D62" s="2487"/>
      <c r="E62" s="1944">
        <f>-H30</f>
        <v>-315260</v>
      </c>
      <c r="F62" s="1945">
        <f>-I30</f>
        <v>0</v>
      </c>
      <c r="G62" s="1945">
        <f t="shared" si="42"/>
        <v>-315260</v>
      </c>
      <c r="I62" s="171"/>
      <c r="Z62" s="1785"/>
    </row>
    <row r="63" spans="1:26" s="36" customFormat="1" ht="34.5" customHeight="1" thickBot="1">
      <c r="A63" s="2488" t="s">
        <v>679</v>
      </c>
      <c r="B63" s="2489"/>
      <c r="C63" s="2489"/>
      <c r="D63" s="2490"/>
      <c r="E63" s="1949">
        <f>SUM(E56:E62)</f>
        <v>2330406.3907599412</v>
      </c>
      <c r="F63" s="1950">
        <f>SUM(F56:F62)</f>
        <v>-205848.04577191081</v>
      </c>
      <c r="G63" s="1951">
        <f>SUM(G56:G62)</f>
        <v>2124558.3449880304</v>
      </c>
      <c r="H63" s="225" t="str">
        <f>IF((SUM(G56:G62)-G63)=0,"",SUM(G56:G61)-G63)</f>
        <v/>
      </c>
      <c r="Z63" s="1785"/>
    </row>
    <row r="64" spans="1:26" s="36" customFormat="1" ht="15">
      <c r="A64" s="1938"/>
      <c r="B64" s="1938"/>
      <c r="C64" s="1938"/>
      <c r="D64" s="1938"/>
      <c r="E64" s="1952"/>
      <c r="F64" s="1952"/>
      <c r="G64" s="1952"/>
      <c r="Z64" s="1785"/>
    </row>
    <row r="65" spans="1:26" s="36" customFormat="1" ht="72" customHeight="1">
      <c r="A65" s="2500" t="s">
        <v>680</v>
      </c>
      <c r="B65" s="2500"/>
      <c r="C65" s="2500"/>
      <c r="D65" s="2500"/>
      <c r="E65" s="2500"/>
      <c r="F65" s="2500"/>
      <c r="G65" s="2500"/>
      <c r="H65" s="1434"/>
      <c r="I65" s="1434"/>
      <c r="Z65" s="1785"/>
    </row>
    <row r="66" spans="1:26" s="36" customFormat="1" ht="111" customHeight="1">
      <c r="A66" s="2402" t="s">
        <v>681</v>
      </c>
      <c r="B66" s="2402"/>
      <c r="C66" s="2402"/>
      <c r="D66" s="2402"/>
      <c r="E66" s="2402"/>
      <c r="F66" s="2402"/>
      <c r="G66" s="2402"/>
      <c r="Z66" s="1785"/>
    </row>
    <row r="67" spans="1:26" s="36" customFormat="1" ht="18">
      <c r="A67" s="36" t="s">
        <v>682</v>
      </c>
      <c r="Z67" s="1785"/>
    </row>
    <row r="68" spans="1:26" s="36" customFormat="1" ht="15">
      <c r="Z68" s="1785"/>
    </row>
    <row r="69" spans="1:26" s="36" customFormat="1" ht="15">
      <c r="Z69" s="1785"/>
    </row>
    <row r="70" spans="1:26" s="36" customFormat="1" ht="15">
      <c r="Z70" s="1785"/>
    </row>
    <row r="71" spans="1:26" s="36" customFormat="1" ht="15">
      <c r="Z71" s="1785"/>
    </row>
    <row r="72" spans="1:26" s="36" customFormat="1" ht="15">
      <c r="Z72" s="1785"/>
    </row>
  </sheetData>
  <mergeCells count="25">
    <mergeCell ref="A52:T52"/>
    <mergeCell ref="A66:G66"/>
    <mergeCell ref="A60:D60"/>
    <mergeCell ref="A58:D58"/>
    <mergeCell ref="A63:D63"/>
    <mergeCell ref="A56:D56"/>
    <mergeCell ref="A57:D57"/>
    <mergeCell ref="A59:D59"/>
    <mergeCell ref="A61:D61"/>
    <mergeCell ref="A65:G65"/>
    <mergeCell ref="A62:D62"/>
    <mergeCell ref="A1:Y1"/>
    <mergeCell ref="Q7:S7"/>
    <mergeCell ref="K5:S5"/>
    <mergeCell ref="B6:D6"/>
    <mergeCell ref="E6:G6"/>
    <mergeCell ref="H6:J6"/>
    <mergeCell ref="K6:M6"/>
    <mergeCell ref="N6:P6"/>
    <mergeCell ref="Q6:S6"/>
    <mergeCell ref="A2:Y2"/>
    <mergeCell ref="A3:Y3"/>
    <mergeCell ref="H7:J7"/>
    <mergeCell ref="K7:M7"/>
    <mergeCell ref="N7:P7"/>
  </mergeCells>
  <printOptions horizontalCentered="1" verticalCentered="1"/>
  <pageMargins left="0.25" right="0.25" top="0.5" bottom="0.5" header="0.3" footer="0.3"/>
  <pageSetup scale="24" orientation="portrait" r:id="rId1"/>
  <headerFooter scaleWithDoc="0"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pageSetUpPr fitToPage="1"/>
  </sheetPr>
  <dimension ref="A1:Z49"/>
  <sheetViews>
    <sheetView topLeftCell="A23" workbookViewId="0">
      <selection activeCell="A24" sqref="A24:D24"/>
    </sheetView>
  </sheetViews>
  <sheetFormatPr defaultColWidth="39" defaultRowHeight="14.25"/>
  <cols>
    <col min="1" max="1" width="65.42578125" style="5" customWidth="1"/>
    <col min="2" max="2" width="20" style="5" customWidth="1"/>
    <col min="3" max="3" width="6" style="5" customWidth="1"/>
    <col min="4" max="4" width="65.85546875" style="5" customWidth="1"/>
    <col min="5" max="5" width="21" style="5" customWidth="1"/>
    <col min="6" max="16384" width="39" style="5"/>
  </cols>
  <sheetData>
    <row r="1" spans="1:26" customFormat="1" ht="15.75" customHeight="1">
      <c r="A1" s="2356" t="s">
        <v>683</v>
      </c>
      <c r="B1" s="2356"/>
      <c r="C1" s="2356"/>
      <c r="D1" s="2356"/>
      <c r="E1" s="2356"/>
      <c r="F1" s="421"/>
      <c r="G1" s="421"/>
      <c r="H1" s="421"/>
      <c r="I1" s="421"/>
      <c r="J1" s="421"/>
      <c r="K1" s="421"/>
      <c r="L1" s="421"/>
      <c r="M1" s="421"/>
      <c r="N1" s="421"/>
      <c r="O1" s="421"/>
      <c r="P1" s="421"/>
      <c r="Q1" s="421"/>
      <c r="R1" s="421"/>
      <c r="S1" s="421"/>
      <c r="T1" s="421"/>
      <c r="U1" s="421"/>
      <c r="V1" s="421"/>
      <c r="W1" s="421"/>
      <c r="X1" s="421"/>
      <c r="Y1" s="421"/>
      <c r="Z1" s="421"/>
    </row>
    <row r="2" spans="1:26" customFormat="1" ht="15.75">
      <c r="A2" s="2254" t="s">
        <v>0</v>
      </c>
      <c r="B2" s="2254"/>
      <c r="C2" s="2254"/>
      <c r="D2" s="2254"/>
      <c r="E2" s="2254"/>
      <c r="F2" s="112"/>
      <c r="G2" s="112"/>
      <c r="H2" s="112"/>
      <c r="I2" s="112"/>
      <c r="J2" s="112"/>
      <c r="K2" s="112"/>
      <c r="L2" s="112"/>
      <c r="M2" s="112"/>
      <c r="N2" s="112"/>
      <c r="O2" s="112"/>
      <c r="P2" s="112"/>
      <c r="Q2" s="112"/>
      <c r="R2" s="112"/>
      <c r="S2" s="112"/>
      <c r="T2" s="112"/>
      <c r="U2" s="112"/>
      <c r="V2" s="112"/>
      <c r="W2" s="112"/>
      <c r="X2" s="112"/>
      <c r="Y2" s="112"/>
      <c r="Z2" s="112"/>
    </row>
    <row r="3" spans="1:26" customFormat="1" ht="15.75">
      <c r="A3" s="2301" t="s">
        <v>41</v>
      </c>
      <c r="B3" s="2301"/>
      <c r="C3" s="2301"/>
      <c r="D3" s="2301"/>
      <c r="E3" s="2301"/>
      <c r="F3" s="422"/>
      <c r="G3" s="422"/>
      <c r="H3" s="422"/>
      <c r="I3" s="422"/>
      <c r="J3" s="422"/>
      <c r="K3" s="422"/>
      <c r="L3" s="422"/>
      <c r="M3" s="422"/>
      <c r="N3" s="422"/>
      <c r="O3" s="422"/>
      <c r="P3" s="422"/>
      <c r="Q3" s="422"/>
      <c r="R3" s="422"/>
      <c r="S3" s="422"/>
      <c r="T3" s="422"/>
      <c r="U3" s="422"/>
      <c r="V3" s="422"/>
      <c r="W3" s="422"/>
      <c r="X3" s="422"/>
      <c r="Y3" s="422"/>
      <c r="Z3" s="422"/>
    </row>
    <row r="4" spans="1:26" s="1" customFormat="1" ht="16.5" thickBot="1">
      <c r="A4" s="153"/>
      <c r="B4" s="148"/>
    </row>
    <row r="5" spans="1:26" ht="40.5" customHeight="1" thickBot="1">
      <c r="A5" s="2503" t="s">
        <v>684</v>
      </c>
      <c r="B5" s="2502"/>
      <c r="D5" s="2501" t="s">
        <v>685</v>
      </c>
      <c r="E5" s="2502"/>
    </row>
    <row r="6" spans="1:26" ht="39.75" customHeight="1" thickBot="1">
      <c r="A6" s="341" t="s">
        <v>686</v>
      </c>
      <c r="B6" s="416" t="s">
        <v>687</v>
      </c>
      <c r="D6" s="341" t="s">
        <v>686</v>
      </c>
      <c r="E6" s="416" t="s">
        <v>687</v>
      </c>
    </row>
    <row r="7" spans="1:26" ht="15.75">
      <c r="A7" s="149" t="s">
        <v>688</v>
      </c>
      <c r="B7" s="311">
        <v>357</v>
      </c>
      <c r="D7" s="149" t="s">
        <v>688</v>
      </c>
      <c r="E7" s="336"/>
    </row>
    <row r="8" spans="1:26" ht="22.5">
      <c r="A8" s="562" t="s">
        <v>689</v>
      </c>
      <c r="B8" s="563">
        <v>303</v>
      </c>
      <c r="D8" s="562" t="s">
        <v>689</v>
      </c>
      <c r="E8" s="564"/>
      <c r="F8" s="365" t="s">
        <v>690</v>
      </c>
      <c r="G8" s="366"/>
      <c r="H8" s="366"/>
    </row>
    <row r="9" spans="1:26" ht="22.5">
      <c r="A9" s="562" t="s">
        <v>691</v>
      </c>
      <c r="B9" s="563">
        <v>620</v>
      </c>
      <c r="C9"/>
      <c r="D9" s="562" t="s">
        <v>691</v>
      </c>
      <c r="E9" s="564"/>
      <c r="F9" s="418" t="s">
        <v>692</v>
      </c>
      <c r="G9" s="366"/>
      <c r="H9" s="366"/>
    </row>
    <row r="10" spans="1:26" ht="15.75">
      <c r="A10" s="562" t="s">
        <v>693</v>
      </c>
      <c r="B10" s="563">
        <v>34</v>
      </c>
      <c r="C10"/>
      <c r="D10" s="562" t="s">
        <v>693</v>
      </c>
      <c r="E10" s="564"/>
      <c r="F10" s="425"/>
    </row>
    <row r="11" spans="1:26" ht="15.75">
      <c r="A11" s="562" t="s">
        <v>694</v>
      </c>
      <c r="B11" s="563">
        <v>0</v>
      </c>
      <c r="D11" s="562" t="s">
        <v>694</v>
      </c>
      <c r="E11" s="564"/>
    </row>
    <row r="12" spans="1:26" ht="15.75">
      <c r="A12" s="562" t="s">
        <v>695</v>
      </c>
      <c r="B12" s="563">
        <v>1314</v>
      </c>
      <c r="D12" s="562" t="s">
        <v>695</v>
      </c>
      <c r="E12" s="564"/>
    </row>
    <row r="13" spans="1:26" ht="15.75">
      <c r="A13" s="562" t="s">
        <v>696</v>
      </c>
      <c r="B13" s="563">
        <v>0</v>
      </c>
      <c r="D13" s="562" t="s">
        <v>696</v>
      </c>
      <c r="E13" s="564"/>
    </row>
    <row r="14" spans="1:26" ht="15.75">
      <c r="A14" s="562" t="s">
        <v>697</v>
      </c>
      <c r="B14" s="563">
        <v>0</v>
      </c>
      <c r="D14" s="562" t="s">
        <v>697</v>
      </c>
      <c r="E14" s="564"/>
    </row>
    <row r="15" spans="1:26" ht="15.75">
      <c r="A15" s="562" t="s">
        <v>698</v>
      </c>
      <c r="B15" s="563">
        <v>1</v>
      </c>
      <c r="D15" s="562" t="s">
        <v>698</v>
      </c>
      <c r="E15" s="564"/>
    </row>
    <row r="16" spans="1:26" ht="15.75">
      <c r="A16" s="562" t="s">
        <v>699</v>
      </c>
      <c r="B16" s="563">
        <v>0</v>
      </c>
      <c r="D16" s="562" t="s">
        <v>699</v>
      </c>
      <c r="E16" s="564"/>
    </row>
    <row r="17" spans="1:5" ht="15.75">
      <c r="A17" s="562" t="s">
        <v>700</v>
      </c>
      <c r="B17" s="563">
        <v>0</v>
      </c>
      <c r="D17" s="562" t="s">
        <v>700</v>
      </c>
      <c r="E17" s="564"/>
    </row>
    <row r="18" spans="1:5" ht="15.75">
      <c r="A18" s="562" t="s">
        <v>701</v>
      </c>
      <c r="B18" s="563">
        <v>274</v>
      </c>
      <c r="D18" s="562" t="s">
        <v>701</v>
      </c>
      <c r="E18" s="564"/>
    </row>
    <row r="19" spans="1:5" s="22" customFormat="1" ht="18.75">
      <c r="A19" s="562" t="s">
        <v>702</v>
      </c>
      <c r="B19" s="563">
        <v>0</v>
      </c>
      <c r="D19" s="562" t="s">
        <v>702</v>
      </c>
      <c r="E19" s="564"/>
    </row>
    <row r="20" spans="1:5" ht="15.75">
      <c r="A20" s="562" t="s">
        <v>703</v>
      </c>
      <c r="B20" s="563">
        <v>674</v>
      </c>
      <c r="D20" s="562" t="s">
        <v>703</v>
      </c>
      <c r="E20" s="564"/>
    </row>
    <row r="21" spans="1:5" ht="15.75">
      <c r="A21" s="748" t="s">
        <v>704</v>
      </c>
      <c r="B21" s="1843">
        <v>956</v>
      </c>
      <c r="D21" s="748" t="s">
        <v>704</v>
      </c>
      <c r="E21" s="1844"/>
    </row>
    <row r="22" spans="1:5" ht="15.75">
      <c r="A22" s="342" t="s">
        <v>48</v>
      </c>
      <c r="B22" s="397">
        <f>SUM(B7:B21)</f>
        <v>4533</v>
      </c>
      <c r="D22" s="342" t="s">
        <v>48</v>
      </c>
      <c r="E22" s="426">
        <f>SUM(E7:E21)</f>
        <v>0</v>
      </c>
    </row>
    <row r="23" spans="1:5" ht="15.75">
      <c r="A23" s="112"/>
      <c r="B23" s="252"/>
    </row>
    <row r="24" spans="1:5" ht="16.5" thickBot="1">
      <c r="A24" s="112"/>
      <c r="B24" s="252"/>
    </row>
    <row r="25" spans="1:5" ht="32.25" customHeight="1" thickBot="1">
      <c r="A25" s="2503" t="s">
        <v>705</v>
      </c>
      <c r="B25" s="2502"/>
      <c r="D25" s="423"/>
      <c r="E25" s="148"/>
    </row>
    <row r="26" spans="1:5" ht="32.25" thickBot="1">
      <c r="A26" s="341" t="s">
        <v>686</v>
      </c>
      <c r="B26" s="416" t="s">
        <v>687</v>
      </c>
      <c r="D26" s="420"/>
      <c r="E26" s="261"/>
    </row>
    <row r="27" spans="1:5" ht="15.75">
      <c r="A27" s="149" t="s">
        <v>688</v>
      </c>
      <c r="B27" s="311"/>
      <c r="D27" s="114"/>
      <c r="E27" s="424"/>
    </row>
    <row r="28" spans="1:5" ht="15.75">
      <c r="A28" s="562" t="s">
        <v>689</v>
      </c>
      <c r="B28" s="563"/>
      <c r="D28" s="114"/>
      <c r="E28" s="424"/>
    </row>
    <row r="29" spans="1:5" ht="15.75">
      <c r="A29" s="562" t="s">
        <v>691</v>
      </c>
      <c r="B29" s="563"/>
      <c r="D29" s="114"/>
      <c r="E29" s="424"/>
    </row>
    <row r="30" spans="1:5" ht="15.75">
      <c r="A30" s="562" t="s">
        <v>693</v>
      </c>
      <c r="B30" s="563"/>
      <c r="D30" s="114"/>
      <c r="E30" s="424"/>
    </row>
    <row r="31" spans="1:5" ht="15.75">
      <c r="A31" s="562" t="s">
        <v>694</v>
      </c>
      <c r="B31" s="563"/>
      <c r="D31" s="114"/>
      <c r="E31" s="424"/>
    </row>
    <row r="32" spans="1:5" ht="15.75">
      <c r="A32" s="562" t="s">
        <v>695</v>
      </c>
      <c r="B32" s="563"/>
      <c r="D32" s="114"/>
      <c r="E32" s="424"/>
    </row>
    <row r="33" spans="1:10" ht="15.75">
      <c r="A33" s="562" t="s">
        <v>696</v>
      </c>
      <c r="B33" s="563"/>
      <c r="D33" s="114"/>
      <c r="E33" s="424"/>
    </row>
    <row r="34" spans="1:10" ht="15.75">
      <c r="A34" s="562" t="s">
        <v>697</v>
      </c>
      <c r="B34" s="563"/>
      <c r="D34" s="114"/>
      <c r="E34" s="424"/>
    </row>
    <row r="35" spans="1:10" ht="15.75">
      <c r="A35" s="562" t="s">
        <v>698</v>
      </c>
      <c r="B35" s="563"/>
      <c r="D35" s="114"/>
      <c r="E35" s="424"/>
    </row>
    <row r="36" spans="1:10" ht="15.75">
      <c r="A36" s="562" t="s">
        <v>699</v>
      </c>
      <c r="B36" s="563"/>
      <c r="D36" s="114"/>
      <c r="E36" s="424"/>
    </row>
    <row r="37" spans="1:10" ht="15.75">
      <c r="A37" s="562" t="s">
        <v>700</v>
      </c>
      <c r="B37" s="563"/>
      <c r="D37" s="114"/>
      <c r="E37" s="424"/>
    </row>
    <row r="38" spans="1:10" ht="15.75">
      <c r="A38" s="562" t="s">
        <v>701</v>
      </c>
      <c r="B38" s="563"/>
      <c r="D38" s="114"/>
      <c r="E38" s="424"/>
    </row>
    <row r="39" spans="1:10" ht="15.75">
      <c r="A39" s="562" t="s">
        <v>706</v>
      </c>
      <c r="B39" s="563"/>
      <c r="D39" s="114"/>
      <c r="E39" s="424"/>
    </row>
    <row r="40" spans="1:10" ht="15.75">
      <c r="A40" s="562" t="s">
        <v>703</v>
      </c>
      <c r="B40" s="563"/>
      <c r="D40" s="114"/>
      <c r="E40" s="424"/>
    </row>
    <row r="41" spans="1:10" ht="16.5" thickBot="1">
      <c r="A41" s="748" t="s">
        <v>704</v>
      </c>
      <c r="B41" s="1843"/>
      <c r="D41" s="114"/>
      <c r="E41" s="424"/>
    </row>
    <row r="42" spans="1:10" ht="16.5" thickBot="1">
      <c r="A42" s="342" t="s">
        <v>48</v>
      </c>
      <c r="B42" s="397">
        <f>SUM(B27:B41)</f>
        <v>0</v>
      </c>
      <c r="D42" s="112"/>
      <c r="E42" s="252"/>
    </row>
    <row r="43" spans="1:10" ht="15.75">
      <c r="A43" s="112"/>
      <c r="B43" s="252"/>
    </row>
    <row r="44" spans="1:10" ht="18" customHeight="1">
      <c r="A44" s="2402" t="s">
        <v>707</v>
      </c>
      <c r="B44" s="2402"/>
      <c r="C44" s="308"/>
      <c r="D44" s="308"/>
      <c r="E44" s="308"/>
      <c r="F44" s="308"/>
      <c r="G44" s="308"/>
      <c r="H44" s="308"/>
      <c r="I44" s="308"/>
      <c r="J44" s="308"/>
    </row>
    <row r="45" spans="1:10" ht="36" customHeight="1">
      <c r="A45" s="2402" t="s">
        <v>708</v>
      </c>
      <c r="B45" s="2402"/>
      <c r="C45" s="2402"/>
      <c r="D45" s="2402"/>
    </row>
    <row r="46" spans="1:10" ht="18">
      <c r="A46" s="36" t="s">
        <v>709</v>
      </c>
      <c r="B46" s="252"/>
      <c r="C46" s="36"/>
      <c r="D46" s="36"/>
    </row>
    <row r="47" spans="1:10" ht="15.75">
      <c r="A47" s="114"/>
      <c r="B47" s="252"/>
      <c r="C47" s="36"/>
      <c r="D47" s="36"/>
    </row>
    <row r="48" spans="1:10" ht="15.75">
      <c r="A48" s="112"/>
      <c r="B48" s="252"/>
    </row>
    <row r="49" spans="1:2" ht="15.75">
      <c r="A49" s="112"/>
      <c r="B49" s="252"/>
    </row>
  </sheetData>
  <customSheetViews>
    <customSheetView guid="{F8F6599B-2A1F-4529-A350-AEBC686D896D}" showPageBreaks="1" fitToPage="1" printArea="1">
      <pageMargins left="0" right="0" top="0" bottom="0" header="0" footer="0"/>
      <printOptions horizontalCentered="1" verticalCentered="1" headings="1" gridLines="1"/>
      <pageSetup orientation="landscape" r:id="rId1"/>
    </customSheetView>
  </customSheetViews>
  <mergeCells count="8">
    <mergeCell ref="A45:D45"/>
    <mergeCell ref="A1:E1"/>
    <mergeCell ref="A2:E2"/>
    <mergeCell ref="A3:E3"/>
    <mergeCell ref="D5:E5"/>
    <mergeCell ref="A5:B5"/>
    <mergeCell ref="A25:B25"/>
    <mergeCell ref="A44:B44"/>
  </mergeCells>
  <printOptions horizontalCentered="1" verticalCentered="1"/>
  <pageMargins left="0.25" right="0.25" top="0.5" bottom="0.5" header="0.3" footer="0.3"/>
  <pageSetup scale="56" orientation="portrait" r:id="rId2"/>
  <headerFooter scaleWithDoc="0"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pageSetUpPr fitToPage="1"/>
  </sheetPr>
  <dimension ref="A1:Z63"/>
  <sheetViews>
    <sheetView topLeftCell="A49" zoomScale="70" zoomScaleNormal="70" workbookViewId="0">
      <selection activeCell="J57" sqref="J57"/>
    </sheetView>
  </sheetViews>
  <sheetFormatPr defaultColWidth="17.5703125" defaultRowHeight="63" customHeight="1"/>
  <cols>
    <col min="1" max="1" width="17.5703125" style="15"/>
    <col min="2" max="2" width="35.42578125" style="15" customWidth="1"/>
    <col min="3" max="4" width="14.42578125" style="15" customWidth="1"/>
    <col min="5" max="5" width="17.5703125" style="15"/>
    <col min="6" max="6" width="18.5703125" style="15" customWidth="1"/>
    <col min="7" max="7" width="15.42578125" style="15" customWidth="1"/>
    <col min="8" max="8" width="17.5703125" style="15"/>
    <col min="9" max="9" width="22.5703125" style="15" customWidth="1"/>
    <col min="10" max="14" width="17.5703125" style="15"/>
    <col min="15" max="15" width="48.7109375" style="15" customWidth="1"/>
    <col min="16" max="16384" width="17.5703125" style="15"/>
  </cols>
  <sheetData>
    <row r="1" spans="1:26" customFormat="1" ht="15.75" customHeight="1">
      <c r="A1" s="2356" t="s">
        <v>710</v>
      </c>
      <c r="B1" s="2356"/>
      <c r="C1" s="2356"/>
      <c r="D1" s="2356"/>
      <c r="E1" s="2356"/>
      <c r="F1" s="2356"/>
      <c r="G1" s="2356"/>
      <c r="H1" s="2356"/>
      <c r="I1" s="2356"/>
      <c r="J1" s="2356"/>
      <c r="K1" s="2356"/>
      <c r="L1" s="421"/>
      <c r="M1" s="421"/>
      <c r="N1" s="421"/>
      <c r="O1" s="421"/>
      <c r="P1" s="421"/>
      <c r="Q1" s="421"/>
      <c r="R1" s="421"/>
      <c r="S1" s="421"/>
      <c r="T1" s="421"/>
      <c r="U1" s="421"/>
      <c r="V1" s="421"/>
      <c r="W1" s="421"/>
      <c r="X1" s="421"/>
      <c r="Y1" s="421"/>
      <c r="Z1" s="421"/>
    </row>
    <row r="2" spans="1:26" customFormat="1" ht="15.75">
      <c r="A2" s="2254" t="s">
        <v>0</v>
      </c>
      <c r="B2" s="2254"/>
      <c r="C2" s="2254"/>
      <c r="D2" s="2254"/>
      <c r="E2" s="2254"/>
      <c r="F2" s="2254"/>
      <c r="G2" s="2254"/>
      <c r="H2" s="2254"/>
      <c r="I2" s="2254"/>
      <c r="J2" s="2254"/>
      <c r="K2" s="2254"/>
      <c r="L2" s="112"/>
      <c r="M2" s="112"/>
      <c r="N2" s="112"/>
      <c r="O2" s="112"/>
      <c r="P2" s="112"/>
      <c r="Q2" s="112"/>
      <c r="R2" s="112"/>
      <c r="S2" s="112"/>
      <c r="T2" s="112"/>
      <c r="U2" s="112"/>
      <c r="V2" s="112"/>
      <c r="W2" s="112"/>
      <c r="X2" s="112"/>
      <c r="Y2" s="112"/>
      <c r="Z2" s="112"/>
    </row>
    <row r="3" spans="1:26" customFormat="1" ht="15.75">
      <c r="A3" s="2301" t="s">
        <v>41</v>
      </c>
      <c r="B3" s="2301"/>
      <c r="C3" s="2301"/>
      <c r="D3" s="2301"/>
      <c r="E3" s="2301"/>
      <c r="F3" s="2301"/>
      <c r="G3" s="2301"/>
      <c r="H3" s="2301"/>
      <c r="I3" s="2301"/>
      <c r="J3" s="2301"/>
      <c r="K3" s="2301"/>
      <c r="L3" s="422"/>
      <c r="M3" s="422"/>
      <c r="N3" s="422"/>
      <c r="O3" s="422"/>
      <c r="P3" s="422"/>
      <c r="Q3" s="422"/>
      <c r="R3" s="422"/>
      <c r="S3" s="422"/>
      <c r="T3" s="422"/>
      <c r="U3" s="422"/>
      <c r="V3" s="422"/>
      <c r="W3" s="422"/>
      <c r="X3" s="422"/>
      <c r="Y3" s="422"/>
      <c r="Z3" s="422"/>
    </row>
    <row r="4" spans="1:26" customFormat="1" ht="16.5" thickBot="1">
      <c r="A4" s="417"/>
      <c r="B4" s="417"/>
      <c r="C4" s="417"/>
      <c r="D4" s="417"/>
      <c r="E4" s="417"/>
      <c r="F4" s="417"/>
      <c r="G4" s="417"/>
      <c r="H4" s="417"/>
      <c r="I4" s="417"/>
      <c r="J4" s="417"/>
      <c r="K4" s="417"/>
      <c r="L4" s="422"/>
      <c r="M4" s="422"/>
      <c r="N4" s="422"/>
      <c r="O4" s="422"/>
      <c r="P4" s="422"/>
      <c r="Q4" s="422"/>
      <c r="R4" s="422"/>
      <c r="S4" s="422"/>
      <c r="T4" s="422"/>
      <c r="U4" s="422"/>
      <c r="V4" s="422"/>
      <c r="W4" s="422"/>
      <c r="X4" s="422"/>
      <c r="Y4" s="422"/>
      <c r="Z4" s="422"/>
    </row>
    <row r="5" spans="1:26" ht="46.5" customHeight="1" thickBot="1">
      <c r="A5" s="2439" t="s">
        <v>711</v>
      </c>
      <c r="B5" s="2441"/>
      <c r="C5"/>
      <c r="D5"/>
      <c r="E5"/>
      <c r="F5"/>
      <c r="G5"/>
      <c r="H5"/>
      <c r="I5"/>
      <c r="J5"/>
      <c r="K5"/>
      <c r="L5" s="70"/>
      <c r="M5" s="260"/>
    </row>
    <row r="6" spans="1:26" ht="69.75" customHeight="1">
      <c r="A6" s="991" t="s">
        <v>712</v>
      </c>
      <c r="B6" s="992" t="s">
        <v>713</v>
      </c>
      <c r="C6" s="992" t="s">
        <v>714</v>
      </c>
      <c r="D6" s="992" t="s">
        <v>715</v>
      </c>
      <c r="E6" s="992" t="s">
        <v>716</v>
      </c>
      <c r="F6" s="992" t="s">
        <v>717</v>
      </c>
      <c r="G6" s="992" t="s">
        <v>718</v>
      </c>
      <c r="H6" s="992" t="s">
        <v>719</v>
      </c>
      <c r="I6" s="992" t="s">
        <v>720</v>
      </c>
      <c r="J6" s="1483" t="s">
        <v>721</v>
      </c>
      <c r="K6" s="993" t="s">
        <v>722</v>
      </c>
    </row>
    <row r="7" spans="1:26" ht="90">
      <c r="A7" s="994" t="s">
        <v>493</v>
      </c>
      <c r="B7" s="565" t="s">
        <v>723</v>
      </c>
      <c r="C7" s="565" t="s">
        <v>724</v>
      </c>
      <c r="D7" s="565" t="s">
        <v>725</v>
      </c>
      <c r="E7" s="566" t="s">
        <v>396</v>
      </c>
      <c r="F7" s="566" t="s">
        <v>396</v>
      </c>
      <c r="G7" s="1300" t="s">
        <v>726</v>
      </c>
      <c r="H7" s="1300" t="s">
        <v>396</v>
      </c>
      <c r="I7" s="1476" t="s">
        <v>727</v>
      </c>
      <c r="J7" s="1481" t="s">
        <v>725</v>
      </c>
      <c r="K7" s="1485" t="s">
        <v>728</v>
      </c>
      <c r="M7" s="365"/>
      <c r="N7" s="366"/>
      <c r="O7" s="366"/>
      <c r="P7" s="28"/>
      <c r="Q7" s="27"/>
      <c r="R7" s="27"/>
      <c r="S7" s="27"/>
      <c r="T7" s="27"/>
    </row>
    <row r="8" spans="1:26" ht="90">
      <c r="A8" s="994" t="s">
        <v>729</v>
      </c>
      <c r="B8" s="565" t="s">
        <v>730</v>
      </c>
      <c r="C8" s="565" t="s">
        <v>724</v>
      </c>
      <c r="D8" s="565" t="s">
        <v>724</v>
      </c>
      <c r="E8" s="566" t="s">
        <v>396</v>
      </c>
      <c r="F8" s="566" t="s">
        <v>396</v>
      </c>
      <c r="G8" s="1300" t="s">
        <v>726</v>
      </c>
      <c r="H8" s="1300" t="s">
        <v>396</v>
      </c>
      <c r="I8" s="1476" t="s">
        <v>731</v>
      </c>
      <c r="J8" s="1481" t="s">
        <v>725</v>
      </c>
      <c r="K8" s="1482" t="s">
        <v>728</v>
      </c>
      <c r="M8" s="418"/>
      <c r="N8" s="366"/>
      <c r="O8" s="366"/>
      <c r="P8" s="28"/>
      <c r="Q8" s="27"/>
      <c r="R8" s="27"/>
      <c r="S8" s="27"/>
      <c r="T8" s="27"/>
    </row>
    <row r="9" spans="1:26" ht="75">
      <c r="A9" s="994" t="s">
        <v>732</v>
      </c>
      <c r="B9" s="565" t="s">
        <v>733</v>
      </c>
      <c r="C9" s="565" t="s">
        <v>724</v>
      </c>
      <c r="D9" s="565" t="s">
        <v>724</v>
      </c>
      <c r="E9" s="566" t="s">
        <v>396</v>
      </c>
      <c r="F9" s="566" t="s">
        <v>396</v>
      </c>
      <c r="G9" s="1300" t="s">
        <v>726</v>
      </c>
      <c r="H9" s="1300" t="s">
        <v>396</v>
      </c>
      <c r="I9" s="1476" t="s">
        <v>734</v>
      </c>
      <c r="J9" s="1481" t="s">
        <v>725</v>
      </c>
      <c r="K9" s="1482" t="s">
        <v>735</v>
      </c>
      <c r="M9" s="27"/>
      <c r="N9" s="29"/>
      <c r="O9" s="29"/>
      <c r="P9" s="29"/>
      <c r="Q9" s="29"/>
      <c r="R9" s="29"/>
      <c r="S9" s="29"/>
      <c r="T9" s="29"/>
    </row>
    <row r="10" spans="1:26" ht="75">
      <c r="A10" s="994" t="s">
        <v>736</v>
      </c>
      <c r="B10" s="565" t="s">
        <v>737</v>
      </c>
      <c r="C10" s="565" t="s">
        <v>725</v>
      </c>
      <c r="D10" s="565" t="s">
        <v>725</v>
      </c>
      <c r="E10" s="566" t="s">
        <v>396</v>
      </c>
      <c r="F10" s="566" t="s">
        <v>738</v>
      </c>
      <c r="G10" s="1300" t="s">
        <v>726</v>
      </c>
      <c r="H10" s="567">
        <v>77</v>
      </c>
      <c r="I10" s="1476" t="s">
        <v>739</v>
      </c>
      <c r="J10" s="1481" t="s">
        <v>725</v>
      </c>
      <c r="K10" s="1482" t="s">
        <v>728</v>
      </c>
      <c r="M10" s="27"/>
      <c r="N10" s="28"/>
      <c r="O10" s="28"/>
      <c r="P10" s="28"/>
      <c r="Q10" s="27"/>
      <c r="R10" s="27"/>
      <c r="S10" s="27"/>
      <c r="T10" s="27"/>
    </row>
    <row r="11" spans="1:26" ht="72.75" customHeight="1">
      <c r="A11" s="994" t="s">
        <v>740</v>
      </c>
      <c r="B11" s="565" t="s">
        <v>741</v>
      </c>
      <c r="C11" s="565" t="s">
        <v>725</v>
      </c>
      <c r="D11" s="565" t="s">
        <v>725</v>
      </c>
      <c r="E11" s="566" t="s">
        <v>396</v>
      </c>
      <c r="F11" s="566" t="s">
        <v>742</v>
      </c>
      <c r="G11" s="1300" t="s">
        <v>726</v>
      </c>
      <c r="H11" s="567">
        <v>465</v>
      </c>
      <c r="I11" s="1476" t="s">
        <v>743</v>
      </c>
      <c r="J11" s="1481" t="s">
        <v>725</v>
      </c>
      <c r="K11" s="1845" t="s">
        <v>728</v>
      </c>
      <c r="M11" s="27"/>
      <c r="N11" s="29"/>
      <c r="O11" s="29"/>
      <c r="P11" s="29"/>
      <c r="Q11" s="29"/>
      <c r="R11" s="29"/>
      <c r="S11" s="29"/>
      <c r="T11" s="29"/>
    </row>
    <row r="12" spans="1:26" ht="46.5" customHeight="1" thickBot="1">
      <c r="A12" s="996"/>
      <c r="B12" s="997"/>
      <c r="C12" s="997"/>
      <c r="D12" s="997"/>
      <c r="E12" s="998"/>
      <c r="F12" s="998"/>
      <c r="G12" s="999"/>
      <c r="H12" s="999"/>
      <c r="I12" s="1000"/>
      <c r="J12" s="1484"/>
      <c r="K12" s="1001"/>
    </row>
    <row r="13" spans="1:26" ht="32.25" customHeight="1" thickBot="1">
      <c r="A13" s="312"/>
      <c r="B13" s="312"/>
      <c r="C13" s="312"/>
      <c r="D13" s="312"/>
      <c r="E13" s="253"/>
      <c r="F13" s="253"/>
      <c r="G13" s="254"/>
      <c r="H13" s="254"/>
      <c r="I13" s="255"/>
      <c r="J13" s="254"/>
      <c r="K13" s="254"/>
    </row>
    <row r="14" spans="1:26" ht="40.5" customHeight="1" thickBot="1">
      <c r="A14" s="2439" t="s">
        <v>744</v>
      </c>
      <c r="B14" s="2441"/>
      <c r="C14"/>
      <c r="D14"/>
      <c r="E14"/>
      <c r="F14"/>
      <c r="G14"/>
      <c r="H14"/>
      <c r="I14"/>
      <c r="J14"/>
      <c r="K14"/>
    </row>
    <row r="15" spans="1:26" ht="57.95" customHeight="1">
      <c r="A15" s="991" t="s">
        <v>712</v>
      </c>
      <c r="B15" s="992" t="s">
        <v>713</v>
      </c>
      <c r="C15" s="992" t="s">
        <v>714</v>
      </c>
      <c r="D15" s="992" t="s">
        <v>715</v>
      </c>
      <c r="E15" s="992" t="s">
        <v>745</v>
      </c>
      <c r="F15" s="992" t="s">
        <v>746</v>
      </c>
      <c r="G15" s="992" t="s">
        <v>747</v>
      </c>
      <c r="H15" s="992" t="s">
        <v>748</v>
      </c>
      <c r="I15" s="992" t="s">
        <v>749</v>
      </c>
      <c r="J15" s="992" t="s">
        <v>721</v>
      </c>
      <c r="K15" s="993" t="s">
        <v>750</v>
      </c>
    </row>
    <row r="16" spans="1:26" ht="60">
      <c r="A16" s="994" t="s">
        <v>751</v>
      </c>
      <c r="B16" s="565" t="s">
        <v>752</v>
      </c>
      <c r="C16" s="565" t="s">
        <v>724</v>
      </c>
      <c r="D16" s="565" t="s">
        <v>725</v>
      </c>
      <c r="E16" s="566" t="s">
        <v>396</v>
      </c>
      <c r="F16" s="566" t="s">
        <v>396</v>
      </c>
      <c r="G16" s="567" t="s">
        <v>396</v>
      </c>
      <c r="H16" s="567">
        <v>0</v>
      </c>
      <c r="I16" s="568" t="s">
        <v>396</v>
      </c>
      <c r="J16" s="567" t="s">
        <v>396</v>
      </c>
      <c r="K16" s="1482" t="s">
        <v>396</v>
      </c>
    </row>
    <row r="17" spans="1:11" ht="75">
      <c r="A17" s="994" t="s">
        <v>753</v>
      </c>
      <c r="B17" s="565" t="s">
        <v>754</v>
      </c>
      <c r="C17" s="565" t="s">
        <v>724</v>
      </c>
      <c r="D17" s="565" t="s">
        <v>725</v>
      </c>
      <c r="E17" s="566" t="s">
        <v>396</v>
      </c>
      <c r="F17" s="566" t="s">
        <v>396</v>
      </c>
      <c r="G17" s="567" t="s">
        <v>396</v>
      </c>
      <c r="H17" s="567">
        <v>0</v>
      </c>
      <c r="I17" s="568" t="s">
        <v>396</v>
      </c>
      <c r="J17" s="567" t="s">
        <v>396</v>
      </c>
      <c r="K17" s="995" t="s">
        <v>396</v>
      </c>
    </row>
    <row r="18" spans="1:11" ht="48.6" customHeight="1">
      <c r="A18" s="994"/>
      <c r="B18" s="565"/>
      <c r="C18" s="565"/>
      <c r="D18" s="565"/>
      <c r="E18" s="566"/>
      <c r="F18" s="566"/>
      <c r="G18" s="567"/>
      <c r="H18" s="567"/>
      <c r="I18" s="568"/>
      <c r="J18" s="567"/>
      <c r="K18" s="995"/>
    </row>
    <row r="19" spans="1:11" ht="48.6" customHeight="1">
      <c r="A19" s="994"/>
      <c r="B19" s="565"/>
      <c r="C19" s="565"/>
      <c r="D19" s="565"/>
      <c r="E19" s="566"/>
      <c r="F19" s="566"/>
      <c r="G19" s="567"/>
      <c r="H19" s="567"/>
      <c r="I19" s="568"/>
      <c r="J19" s="567"/>
      <c r="K19" s="995"/>
    </row>
    <row r="20" spans="1:11" ht="48.6" customHeight="1">
      <c r="A20" s="994"/>
      <c r="B20" s="565"/>
      <c r="C20" s="565"/>
      <c r="D20" s="565"/>
      <c r="E20" s="566"/>
      <c r="F20" s="566"/>
      <c r="G20" s="567"/>
      <c r="H20" s="567"/>
      <c r="I20" s="568"/>
      <c r="J20" s="567"/>
      <c r="K20" s="995"/>
    </row>
    <row r="21" spans="1:11" ht="48.6" customHeight="1" thickBot="1">
      <c r="A21" s="996"/>
      <c r="B21" s="997"/>
      <c r="C21" s="997"/>
      <c r="D21" s="997"/>
      <c r="E21" s="998"/>
      <c r="F21" s="998"/>
      <c r="G21" s="999"/>
      <c r="H21" s="999"/>
      <c r="I21" s="1000"/>
      <c r="J21" s="999"/>
      <c r="K21" s="1001"/>
    </row>
    <row r="22" spans="1:11" ht="48.6" customHeight="1" thickBot="1">
      <c r="A22" s="312"/>
      <c r="B22" s="312"/>
      <c r="C22" s="312"/>
      <c r="D22" s="312"/>
      <c r="E22" s="253"/>
      <c r="F22" s="253"/>
      <c r="G22" s="254"/>
      <c r="H22" s="254"/>
      <c r="I22" s="255"/>
      <c r="J22" s="254"/>
      <c r="K22" s="254"/>
    </row>
    <row r="23" spans="1:11" ht="42" customHeight="1" thickBot="1">
      <c r="A23" s="2506" t="s">
        <v>755</v>
      </c>
      <c r="B23" s="2507"/>
      <c r="C23"/>
      <c r="D23"/>
      <c r="E23"/>
      <c r="F23"/>
      <c r="G23"/>
      <c r="H23"/>
      <c r="I23"/>
      <c r="J23"/>
      <c r="K23"/>
    </row>
    <row r="24" spans="1:11" ht="66" customHeight="1">
      <c r="A24" s="991" t="s">
        <v>712</v>
      </c>
      <c r="B24" s="992" t="s">
        <v>713</v>
      </c>
      <c r="C24" s="992" t="s">
        <v>714</v>
      </c>
      <c r="D24" s="992" t="s">
        <v>715</v>
      </c>
      <c r="E24" s="992" t="s">
        <v>745</v>
      </c>
      <c r="F24" s="992" t="s">
        <v>746</v>
      </c>
      <c r="G24" s="992" t="s">
        <v>747</v>
      </c>
      <c r="H24" s="992" t="s">
        <v>748</v>
      </c>
      <c r="I24" s="992" t="s">
        <v>749</v>
      </c>
      <c r="J24" s="992" t="s">
        <v>721</v>
      </c>
      <c r="K24" s="993" t="s">
        <v>750</v>
      </c>
    </row>
    <row r="25" spans="1:11" ht="48.6" customHeight="1">
      <c r="A25" s="994"/>
      <c r="B25" s="565"/>
      <c r="C25" s="565"/>
      <c r="D25" s="565"/>
      <c r="E25" s="566"/>
      <c r="F25" s="566"/>
      <c r="G25" s="567"/>
      <c r="H25" s="567"/>
      <c r="I25" s="568"/>
      <c r="J25" s="567"/>
      <c r="K25" s="995"/>
    </row>
    <row r="26" spans="1:11" ht="45" customHeight="1">
      <c r="A26" s="994"/>
      <c r="B26" s="565"/>
      <c r="C26" s="565"/>
      <c r="D26" s="565"/>
      <c r="E26" s="566"/>
      <c r="F26" s="566"/>
      <c r="G26" s="567"/>
      <c r="H26" s="567"/>
      <c r="I26" s="568"/>
      <c r="J26" s="567"/>
      <c r="K26" s="995"/>
    </row>
    <row r="27" spans="1:11" ht="44.1" customHeight="1">
      <c r="A27" s="994"/>
      <c r="B27" s="565"/>
      <c r="C27" s="565"/>
      <c r="D27" s="565"/>
      <c r="E27" s="566"/>
      <c r="F27" s="566"/>
      <c r="G27" s="567"/>
      <c r="H27" s="567"/>
      <c r="I27" s="568"/>
      <c r="J27" s="567"/>
      <c r="K27" s="995"/>
    </row>
    <row r="28" spans="1:11" ht="42.95" customHeight="1" thickBot="1">
      <c r="A28" s="996"/>
      <c r="B28" s="997"/>
      <c r="C28" s="997"/>
      <c r="D28" s="997"/>
      <c r="E28" s="998"/>
      <c r="F28" s="998"/>
      <c r="G28" s="999"/>
      <c r="H28" s="999"/>
      <c r="I28" s="1000"/>
      <c r="J28" s="999"/>
      <c r="K28" s="1001"/>
    </row>
    <row r="29" spans="1:11" ht="48.6" customHeight="1" thickBot="1">
      <c r="A29" s="312"/>
      <c r="B29" s="312"/>
      <c r="C29" s="312"/>
      <c r="D29" s="312"/>
      <c r="E29" s="253"/>
      <c r="F29" s="253"/>
      <c r="G29" s="254"/>
      <c r="H29" s="254"/>
      <c r="I29" s="255"/>
      <c r="J29" s="254"/>
      <c r="K29" s="254"/>
    </row>
    <row r="30" spans="1:11" ht="55.5" customHeight="1" thickBot="1">
      <c r="A30" s="2439" t="s">
        <v>756</v>
      </c>
      <c r="B30" s="2441"/>
      <c r="C30"/>
      <c r="D30"/>
      <c r="E30"/>
      <c r="F30"/>
      <c r="G30"/>
      <c r="H30"/>
      <c r="I30"/>
      <c r="J30"/>
      <c r="K30"/>
    </row>
    <row r="31" spans="1:11" ht="66" customHeight="1">
      <c r="A31" s="991" t="s">
        <v>712</v>
      </c>
      <c r="B31" s="992" t="s">
        <v>713</v>
      </c>
      <c r="C31" s="992" t="s">
        <v>714</v>
      </c>
      <c r="D31" s="992" t="s">
        <v>715</v>
      </c>
      <c r="E31" s="992" t="s">
        <v>745</v>
      </c>
      <c r="F31" s="992" t="s">
        <v>746</v>
      </c>
      <c r="G31" s="992" t="s">
        <v>747</v>
      </c>
      <c r="H31" s="992" t="s">
        <v>748</v>
      </c>
      <c r="I31" s="992" t="s">
        <v>749</v>
      </c>
      <c r="J31" s="992" t="s">
        <v>721</v>
      </c>
      <c r="K31" s="993" t="s">
        <v>750</v>
      </c>
    </row>
    <row r="32" spans="1:11" ht="48.6" customHeight="1">
      <c r="A32" s="994"/>
      <c r="B32" s="565"/>
      <c r="C32" s="565"/>
      <c r="D32" s="565"/>
      <c r="E32" s="566"/>
      <c r="F32" s="566"/>
      <c r="G32" s="567"/>
      <c r="H32" s="567"/>
      <c r="I32" s="568"/>
      <c r="J32" s="567"/>
      <c r="K32" s="995"/>
    </row>
    <row r="33" spans="1:12" ht="46.5" customHeight="1">
      <c r="A33" s="994"/>
      <c r="B33" s="565"/>
      <c r="C33" s="565"/>
      <c r="D33" s="565"/>
      <c r="E33" s="566"/>
      <c r="F33" s="566"/>
      <c r="G33" s="567"/>
      <c r="H33" s="567"/>
      <c r="I33" s="568"/>
      <c r="J33" s="567"/>
      <c r="K33" s="995"/>
    </row>
    <row r="34" spans="1:12" ht="48.95" customHeight="1">
      <c r="A34" s="994"/>
      <c r="B34" s="565"/>
      <c r="C34" s="565"/>
      <c r="D34" s="565"/>
      <c r="E34" s="566"/>
      <c r="F34" s="566"/>
      <c r="G34" s="567"/>
      <c r="H34" s="567"/>
      <c r="I34" s="568"/>
      <c r="J34" s="567"/>
      <c r="K34" s="995"/>
    </row>
    <row r="35" spans="1:12" ht="45" customHeight="1" thickBot="1">
      <c r="A35" s="996"/>
      <c r="B35" s="997"/>
      <c r="C35" s="997"/>
      <c r="D35" s="997"/>
      <c r="E35" s="998"/>
      <c r="F35" s="998"/>
      <c r="G35" s="999"/>
      <c r="H35" s="999"/>
      <c r="I35" s="1000"/>
      <c r="J35" s="999"/>
      <c r="K35" s="1001"/>
    </row>
    <row r="36" spans="1:12" ht="45" customHeight="1" thickBot="1">
      <c r="A36" s="312"/>
      <c r="B36" s="312"/>
      <c r="C36" s="312"/>
      <c r="D36" s="312"/>
      <c r="E36" s="253"/>
      <c r="F36" s="253"/>
      <c r="G36" s="254"/>
      <c r="H36" s="254"/>
      <c r="I36" s="255"/>
      <c r="J36" s="254"/>
      <c r="K36" s="254"/>
    </row>
    <row r="37" spans="1:12" ht="45" customHeight="1" thickBot="1">
      <c r="A37" s="2439" t="s">
        <v>757</v>
      </c>
      <c r="B37" s="2441"/>
      <c r="C37"/>
      <c r="D37"/>
      <c r="E37"/>
      <c r="F37"/>
      <c r="G37"/>
      <c r="H37"/>
      <c r="I37"/>
      <c r="J37"/>
      <c r="K37"/>
    </row>
    <row r="38" spans="1:12" ht="84" customHeight="1">
      <c r="A38" s="991" t="s">
        <v>712</v>
      </c>
      <c r="B38" s="992" t="s">
        <v>713</v>
      </c>
      <c r="C38" s="992" t="s">
        <v>714</v>
      </c>
      <c r="D38" s="992" t="s">
        <v>715</v>
      </c>
      <c r="E38" s="992" t="s">
        <v>745</v>
      </c>
      <c r="F38" s="992" t="s">
        <v>746</v>
      </c>
      <c r="G38" s="992" t="s">
        <v>747</v>
      </c>
      <c r="H38" s="992" t="s">
        <v>748</v>
      </c>
      <c r="I38" s="992" t="s">
        <v>749</v>
      </c>
      <c r="J38" s="992" t="s">
        <v>721</v>
      </c>
      <c r="K38" s="993" t="s">
        <v>750</v>
      </c>
    </row>
    <row r="39" spans="1:12" ht="45" customHeight="1">
      <c r="A39" s="994"/>
      <c r="B39" s="565"/>
      <c r="C39" s="565"/>
      <c r="D39" s="565"/>
      <c r="E39" s="566"/>
      <c r="F39" s="566"/>
      <c r="G39" s="567"/>
      <c r="H39" s="567"/>
      <c r="I39" s="568"/>
      <c r="J39" s="567"/>
      <c r="K39" s="995"/>
    </row>
    <row r="40" spans="1:12" ht="45" customHeight="1">
      <c r="A40" s="994"/>
      <c r="B40" s="565"/>
      <c r="C40" s="565"/>
      <c r="D40" s="565"/>
      <c r="E40" s="566"/>
      <c r="F40" s="566"/>
      <c r="G40" s="567"/>
      <c r="H40" s="567"/>
      <c r="I40" s="568"/>
      <c r="J40" s="567"/>
      <c r="K40" s="995"/>
    </row>
    <row r="41" spans="1:12" ht="45" customHeight="1">
      <c r="A41" s="994"/>
      <c r="B41" s="565"/>
      <c r="C41" s="565"/>
      <c r="D41" s="565"/>
      <c r="E41" s="566"/>
      <c r="F41" s="566"/>
      <c r="G41" s="567"/>
      <c r="H41" s="567"/>
      <c r="I41" s="568"/>
      <c r="J41" s="567"/>
      <c r="K41" s="995"/>
    </row>
    <row r="42" spans="1:12" ht="45" customHeight="1" thickBot="1">
      <c r="A42" s="996"/>
      <c r="B42" s="997"/>
      <c r="C42" s="997"/>
      <c r="D42" s="997"/>
      <c r="E42" s="998"/>
      <c r="F42" s="998"/>
      <c r="G42" s="999"/>
      <c r="H42" s="999"/>
      <c r="I42" s="1000"/>
      <c r="J42" s="999"/>
      <c r="K42" s="1001"/>
    </row>
    <row r="43" spans="1:12" ht="15.75">
      <c r="A43" s="312"/>
      <c r="B43" s="312"/>
      <c r="C43" s="312"/>
      <c r="D43" s="312"/>
      <c r="E43" s="253"/>
      <c r="F43" s="253"/>
      <c r="G43" s="254"/>
      <c r="H43" s="254"/>
      <c r="I43" s="255"/>
      <c r="J43" s="254"/>
      <c r="K43" s="254"/>
    </row>
    <row r="44" spans="1:12" ht="24" customHeight="1">
      <c r="A44" s="2257" t="s">
        <v>758</v>
      </c>
      <c r="B44" s="2257"/>
      <c r="C44" s="2257"/>
      <c r="D44" s="2257"/>
      <c r="E44" s="2257"/>
      <c r="F44" s="2257"/>
      <c r="G44" s="2257"/>
      <c r="H44" s="2257"/>
      <c r="I44" s="2257"/>
      <c r="J44" s="2257"/>
      <c r="K44" s="254"/>
    </row>
    <row r="45" spans="1:12" ht="20.100000000000001" customHeight="1">
      <c r="A45" s="84"/>
      <c r="B45" s="84"/>
      <c r="C45" s="84"/>
      <c r="D45" s="84"/>
      <c r="E45" s="84"/>
      <c r="F45" s="84"/>
      <c r="G45" s="84"/>
      <c r="H45" s="84"/>
      <c r="I45" s="84"/>
      <c r="J45" s="84"/>
      <c r="K45" s="84"/>
    </row>
    <row r="46" spans="1:12" ht="20.25" customHeight="1">
      <c r="A46" s="2504" t="s">
        <v>759</v>
      </c>
      <c r="B46" s="2504"/>
      <c r="C46" s="2504"/>
      <c r="D46" s="2504"/>
      <c r="E46" s="2504"/>
      <c r="F46" s="2504"/>
      <c r="G46" s="2504"/>
      <c r="H46" s="2504"/>
      <c r="I46" s="2504"/>
      <c r="J46" s="2504"/>
      <c r="K46" s="72"/>
      <c r="L46" s="30"/>
    </row>
    <row r="47" spans="1:12" ht="34.5" customHeight="1">
      <c r="A47" s="2393" t="s">
        <v>760</v>
      </c>
      <c r="B47" s="2393"/>
      <c r="C47" s="2393"/>
      <c r="D47" s="2393"/>
      <c r="E47" s="2393"/>
      <c r="F47" s="2393"/>
      <c r="G47" s="2393"/>
      <c r="H47" s="2393"/>
      <c r="I47" s="2393"/>
      <c r="J47" s="2393"/>
      <c r="K47" s="270"/>
      <c r="L47" s="31"/>
    </row>
    <row r="48" spans="1:12" ht="21" customHeight="1">
      <c r="A48" s="2393" t="s">
        <v>761</v>
      </c>
      <c r="B48" s="2393"/>
      <c r="C48" s="2393"/>
      <c r="D48" s="2393"/>
      <c r="E48" s="2393"/>
      <c r="F48" s="2393"/>
      <c r="G48" s="2393"/>
      <c r="H48" s="2393"/>
      <c r="I48" s="2393"/>
      <c r="J48" s="2393"/>
      <c r="K48" s="72"/>
      <c r="L48" s="30"/>
    </row>
    <row r="49" spans="1:12" ht="18.75" customHeight="1">
      <c r="A49" s="2504" t="s">
        <v>762</v>
      </c>
      <c r="B49" s="2504"/>
      <c r="C49" s="2504"/>
      <c r="D49" s="2504"/>
      <c r="E49" s="2504"/>
      <c r="F49" s="2504"/>
      <c r="G49" s="2504"/>
      <c r="H49" s="2504"/>
      <c r="I49" s="2504"/>
      <c r="J49" s="2504"/>
      <c r="K49" s="72"/>
      <c r="L49" s="30"/>
    </row>
    <row r="50" spans="1:12" ht="16.5" customHeight="1">
      <c r="A50" s="2504" t="s">
        <v>763</v>
      </c>
      <c r="B50" s="2504"/>
      <c r="C50" s="2504"/>
      <c r="D50" s="2504"/>
      <c r="E50" s="2504"/>
      <c r="F50" s="2504"/>
      <c r="G50" s="2504"/>
      <c r="H50" s="2504"/>
      <c r="I50" s="2504"/>
      <c r="J50" s="2504"/>
      <c r="K50" s="72"/>
      <c r="L50" s="30"/>
    </row>
    <row r="51" spans="1:12" ht="18" customHeight="1">
      <c r="A51" s="2505"/>
      <c r="B51" s="2505"/>
      <c r="C51" s="2505"/>
      <c r="D51" s="2505"/>
      <c r="E51" s="2505"/>
      <c r="F51" s="2505"/>
      <c r="G51" s="2505"/>
      <c r="H51" s="2505"/>
      <c r="I51" s="2505"/>
      <c r="J51" s="2505"/>
      <c r="K51" s="72"/>
      <c r="L51" s="30"/>
    </row>
    <row r="52" spans="1:12" ht="20.25" customHeight="1">
      <c r="A52" s="2504" t="s">
        <v>764</v>
      </c>
      <c r="B52" s="2504"/>
      <c r="C52" s="2504"/>
      <c r="D52" s="2504"/>
      <c r="E52" s="2504"/>
      <c r="F52" s="2504"/>
      <c r="G52" s="2504"/>
      <c r="H52" s="2504"/>
      <c r="I52" s="2504"/>
      <c r="J52" s="2504"/>
      <c r="K52" s="72"/>
      <c r="L52" s="30"/>
    </row>
    <row r="53" spans="1:12" ht="63" customHeight="1">
      <c r="A53" s="89"/>
      <c r="B53" s="89"/>
      <c r="C53" s="89"/>
      <c r="D53" s="89"/>
      <c r="E53" s="89"/>
      <c r="F53" s="89"/>
      <c r="G53" s="89"/>
      <c r="H53" s="89"/>
      <c r="I53" s="89"/>
      <c r="J53" s="89"/>
      <c r="K53" s="89"/>
      <c r="L53" s="32"/>
    </row>
    <row r="63" spans="1:12" ht="63" customHeight="1">
      <c r="H63" s="6"/>
    </row>
  </sheetData>
  <customSheetViews>
    <customSheetView guid="{F8F6599B-2A1F-4529-A350-AEBC686D896D}" scale="80" showPageBreaks="1" fitToPage="1" printArea="1">
      <pageMargins left="0" right="0" top="0" bottom="0" header="0" footer="0"/>
      <printOptions horizontalCentered="1" verticalCentered="1" headings="1" gridLines="1"/>
      <pageSetup scale="57" orientation="landscape" r:id="rId1"/>
    </customSheetView>
  </customSheetViews>
  <mergeCells count="16">
    <mergeCell ref="A1:K1"/>
    <mergeCell ref="A2:K2"/>
    <mergeCell ref="A3:K3"/>
    <mergeCell ref="A52:J52"/>
    <mergeCell ref="A47:J47"/>
    <mergeCell ref="A48:J48"/>
    <mergeCell ref="A46:J46"/>
    <mergeCell ref="A49:J49"/>
    <mergeCell ref="A50:J50"/>
    <mergeCell ref="A51:J51"/>
    <mergeCell ref="A44:J44"/>
    <mergeCell ref="A14:B14"/>
    <mergeCell ref="A5:B5"/>
    <mergeCell ref="A23:B23"/>
    <mergeCell ref="A30:B30"/>
    <mergeCell ref="A37:B37"/>
  </mergeCells>
  <printOptions horizontalCentered="1" verticalCentered="1"/>
  <pageMargins left="0.25" right="0.25" top="0.5" bottom="0.5" header="0.3" footer="0.3"/>
  <pageSetup scale="30" orientation="portrait" r:id="rId2"/>
  <headerFooter scaleWithDoc="0"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E0D72-3E03-48CB-831A-84702EAD3138}">
  <sheetPr>
    <tabColor rgb="FF00B050"/>
    <pageSetUpPr fitToPage="1"/>
  </sheetPr>
  <dimension ref="A1:Z22"/>
  <sheetViews>
    <sheetView topLeftCell="A6" workbookViewId="0">
      <selection activeCell="A24" sqref="A24:D24"/>
    </sheetView>
  </sheetViews>
  <sheetFormatPr defaultColWidth="17.5703125" defaultRowHeight="14.25"/>
  <cols>
    <col min="1" max="1" width="20.140625" style="15" customWidth="1"/>
    <col min="2" max="2" width="70.5703125" style="15" customWidth="1"/>
    <col min="3" max="3" width="12.5703125" style="15" customWidth="1"/>
    <col min="4" max="4" width="12.140625" style="15" customWidth="1"/>
    <col min="5" max="5" width="13.42578125" style="15" customWidth="1"/>
    <col min="6" max="6" width="12.5703125" style="15" customWidth="1"/>
    <col min="7" max="7" width="12" style="15" customWidth="1"/>
    <col min="8" max="10" width="17.5703125" style="15"/>
    <col min="11" max="11" width="34.28515625" style="15" customWidth="1"/>
    <col min="12" max="16384" width="17.5703125" style="15"/>
  </cols>
  <sheetData>
    <row r="1" spans="1:26" customFormat="1" ht="15.75" customHeight="1">
      <c r="A1" s="2356" t="s">
        <v>765</v>
      </c>
      <c r="B1" s="2356"/>
      <c r="C1" s="2356"/>
      <c r="D1" s="2356"/>
      <c r="E1" s="2356"/>
      <c r="F1" s="2356"/>
      <c r="G1" s="2356"/>
      <c r="H1" s="421"/>
      <c r="I1" s="421"/>
      <c r="J1" s="421"/>
      <c r="K1" s="421"/>
      <c r="L1" s="421"/>
      <c r="M1" s="421"/>
      <c r="N1" s="421"/>
      <c r="O1" s="421"/>
      <c r="P1" s="421"/>
      <c r="Q1" s="421"/>
      <c r="R1" s="421"/>
      <c r="S1" s="421"/>
      <c r="T1" s="421"/>
      <c r="U1" s="421"/>
      <c r="V1" s="421"/>
      <c r="W1" s="421"/>
      <c r="X1" s="421"/>
      <c r="Y1" s="421"/>
      <c r="Z1" s="421"/>
    </row>
    <row r="2" spans="1:26" customFormat="1" ht="15.75">
      <c r="A2" s="2254" t="s">
        <v>0</v>
      </c>
      <c r="B2" s="2254"/>
      <c r="C2" s="2254"/>
      <c r="D2" s="2254"/>
      <c r="E2" s="2254"/>
      <c r="F2" s="2254"/>
      <c r="G2" s="2254"/>
      <c r="H2" s="112"/>
      <c r="I2" s="112"/>
      <c r="J2" s="112"/>
      <c r="K2" s="112"/>
      <c r="L2" s="112"/>
      <c r="M2" s="112"/>
      <c r="N2" s="112"/>
      <c r="O2" s="112"/>
      <c r="P2" s="112"/>
      <c r="Q2" s="112"/>
      <c r="R2" s="112"/>
      <c r="S2" s="112"/>
      <c r="T2" s="112"/>
      <c r="U2" s="112"/>
      <c r="V2" s="112"/>
      <c r="W2" s="112"/>
      <c r="X2" s="112"/>
      <c r="Y2" s="112"/>
      <c r="Z2" s="112"/>
    </row>
    <row r="3" spans="1:26" customFormat="1" ht="15.75">
      <c r="A3" s="2301" t="s">
        <v>41</v>
      </c>
      <c r="B3" s="2301"/>
      <c r="C3" s="2301"/>
      <c r="D3" s="2301"/>
      <c r="E3" s="2301"/>
      <c r="F3" s="2301"/>
      <c r="G3" s="2301"/>
      <c r="H3" s="422"/>
      <c r="I3" s="422"/>
      <c r="J3" s="422"/>
      <c r="K3" s="422"/>
      <c r="L3" s="422"/>
      <c r="M3" s="422"/>
      <c r="N3" s="422"/>
      <c r="O3" s="422"/>
      <c r="P3" s="422"/>
      <c r="Q3" s="422"/>
      <c r="R3" s="422"/>
      <c r="S3" s="422"/>
      <c r="T3" s="422"/>
      <c r="U3" s="422"/>
      <c r="V3" s="422"/>
      <c r="W3" s="422"/>
      <c r="X3" s="422"/>
      <c r="Y3" s="422"/>
      <c r="Z3" s="422"/>
    </row>
    <row r="4" spans="1:26" ht="21" thickBot="1">
      <c r="A4" s="740"/>
      <c r="B4" s="38"/>
      <c r="C4" s="734"/>
      <c r="D4" s="741"/>
      <c r="E4" s="84"/>
      <c r="F4" s="84"/>
      <c r="G4" s="84"/>
      <c r="H4" s="84"/>
      <c r="I4" s="84"/>
      <c r="J4" s="84"/>
      <c r="K4" s="84"/>
    </row>
    <row r="5" spans="1:26" ht="66.75">
      <c r="A5" s="1002" t="s">
        <v>712</v>
      </c>
      <c r="B5" s="1003" t="s">
        <v>713</v>
      </c>
      <c r="C5" s="1003" t="s">
        <v>766</v>
      </c>
      <c r="D5" s="1003" t="s">
        <v>767</v>
      </c>
      <c r="E5" s="1003" t="s">
        <v>768</v>
      </c>
      <c r="F5" s="1003" t="s">
        <v>769</v>
      </c>
      <c r="G5" s="1004" t="s">
        <v>770</v>
      </c>
      <c r="H5" s="38"/>
      <c r="I5" s="365"/>
      <c r="J5" s="366"/>
      <c r="K5" s="366"/>
    </row>
    <row r="6" spans="1:26" ht="30">
      <c r="A6" s="1005" t="s">
        <v>493</v>
      </c>
      <c r="B6" s="744" t="s">
        <v>771</v>
      </c>
      <c r="C6" s="792" t="s">
        <v>396</v>
      </c>
      <c r="D6" s="792" t="s">
        <v>396</v>
      </c>
      <c r="E6" s="792" t="s">
        <v>396</v>
      </c>
      <c r="F6" s="792">
        <v>0</v>
      </c>
      <c r="G6" s="2031">
        <v>0</v>
      </c>
      <c r="H6" s="735"/>
      <c r="I6" s="418"/>
      <c r="J6" s="366"/>
      <c r="K6" s="366"/>
    </row>
    <row r="7" spans="1:26" ht="45">
      <c r="A7" s="1005" t="s">
        <v>772</v>
      </c>
      <c r="B7" s="744" t="s">
        <v>773</v>
      </c>
      <c r="C7" s="792" t="s">
        <v>396</v>
      </c>
      <c r="D7" s="792" t="s">
        <v>396</v>
      </c>
      <c r="E7" s="792" t="s">
        <v>396</v>
      </c>
      <c r="F7" s="792">
        <v>14</v>
      </c>
      <c r="G7" s="2031">
        <v>0</v>
      </c>
      <c r="H7" s="735"/>
      <c r="I7" s="735"/>
      <c r="J7" s="735"/>
      <c r="K7" s="735"/>
    </row>
    <row r="8" spans="1:26" ht="20.25">
      <c r="A8" s="1005" t="s">
        <v>732</v>
      </c>
      <c r="B8" s="744" t="s">
        <v>774</v>
      </c>
      <c r="C8" s="792">
        <v>0</v>
      </c>
      <c r="D8" s="792">
        <v>0</v>
      </c>
      <c r="E8" s="792">
        <v>1</v>
      </c>
      <c r="F8" s="792">
        <v>0</v>
      </c>
      <c r="G8" s="2031">
        <v>0</v>
      </c>
      <c r="H8" s="735"/>
      <c r="I8" s="736"/>
      <c r="J8" s="735"/>
      <c r="K8" s="735"/>
    </row>
    <row r="9" spans="1:26" ht="20.25">
      <c r="A9" s="1005" t="s">
        <v>736</v>
      </c>
      <c r="B9" s="744" t="s">
        <v>775</v>
      </c>
      <c r="C9" s="792" t="s">
        <v>396</v>
      </c>
      <c r="D9" s="792" t="s">
        <v>396</v>
      </c>
      <c r="E9" s="792" t="s">
        <v>396</v>
      </c>
      <c r="F9" s="792">
        <v>1</v>
      </c>
      <c r="G9" s="2031">
        <v>0</v>
      </c>
      <c r="H9" s="737"/>
      <c r="I9" s="737"/>
      <c r="J9" s="737"/>
      <c r="K9" s="737"/>
    </row>
    <row r="10" spans="1:26" ht="15">
      <c r="A10" s="1005" t="s">
        <v>740</v>
      </c>
      <c r="B10" s="744" t="s">
        <v>776</v>
      </c>
      <c r="C10" s="792" t="s">
        <v>396</v>
      </c>
      <c r="D10" s="792" t="s">
        <v>396</v>
      </c>
      <c r="E10" s="792" t="s">
        <v>396</v>
      </c>
      <c r="F10" s="792">
        <v>752</v>
      </c>
      <c r="G10" s="2031">
        <v>429</v>
      </c>
      <c r="H10" s="84"/>
      <c r="I10" s="84"/>
      <c r="J10" s="84"/>
      <c r="K10" s="84"/>
    </row>
    <row r="11" spans="1:26" ht="45">
      <c r="A11" s="1005" t="s">
        <v>777</v>
      </c>
      <c r="B11" s="744" t="s">
        <v>778</v>
      </c>
      <c r="C11" s="792" t="s">
        <v>396</v>
      </c>
      <c r="D11" s="792" t="s">
        <v>396</v>
      </c>
      <c r="E11" s="792" t="s">
        <v>396</v>
      </c>
      <c r="F11" s="792">
        <v>1296</v>
      </c>
      <c r="G11" s="2031">
        <v>20</v>
      </c>
      <c r="H11" s="84"/>
      <c r="I11" s="84"/>
      <c r="J11" s="84"/>
      <c r="K11" s="84"/>
    </row>
    <row r="12" spans="1:26" ht="30">
      <c r="A12" s="1005" t="s">
        <v>779</v>
      </c>
      <c r="B12" s="744" t="s">
        <v>780</v>
      </c>
      <c r="C12" s="792" t="s">
        <v>396</v>
      </c>
      <c r="D12" s="792" t="s">
        <v>396</v>
      </c>
      <c r="E12" s="792" t="s">
        <v>396</v>
      </c>
      <c r="F12" s="792">
        <v>2186</v>
      </c>
      <c r="G12" s="2031">
        <v>65</v>
      </c>
      <c r="H12" s="84"/>
      <c r="I12" s="84"/>
      <c r="J12" s="84"/>
      <c r="K12" s="84"/>
    </row>
    <row r="13" spans="1:26" ht="75">
      <c r="A13" s="1005" t="s">
        <v>781</v>
      </c>
      <c r="B13" s="744" t="s">
        <v>782</v>
      </c>
      <c r="C13" s="792" t="s">
        <v>396</v>
      </c>
      <c r="D13" s="792" t="s">
        <v>396</v>
      </c>
      <c r="E13" s="792" t="s">
        <v>396</v>
      </c>
      <c r="F13" s="792" t="s">
        <v>396</v>
      </c>
      <c r="G13" s="2031">
        <v>315</v>
      </c>
      <c r="H13" s="84"/>
      <c r="I13" s="84"/>
      <c r="J13" s="84"/>
      <c r="K13" s="84"/>
    </row>
    <row r="14" spans="1:26" ht="30.75" thickBot="1">
      <c r="A14" s="1006" t="s">
        <v>783</v>
      </c>
      <c r="B14" s="1007" t="s">
        <v>784</v>
      </c>
      <c r="C14" s="2032">
        <v>403</v>
      </c>
      <c r="D14" s="2032">
        <v>0</v>
      </c>
      <c r="E14" s="2032">
        <v>0</v>
      </c>
      <c r="F14" s="2032">
        <v>0</v>
      </c>
      <c r="G14" s="2033">
        <v>0</v>
      </c>
      <c r="H14" s="743"/>
      <c r="I14" s="84"/>
      <c r="J14" s="84"/>
      <c r="K14" s="84"/>
    </row>
    <row r="15" spans="1:26" ht="15.75">
      <c r="A15" s="1169"/>
      <c r="B15" s="1169"/>
      <c r="C15" s="1169"/>
      <c r="D15" s="1169"/>
      <c r="E15" s="1169"/>
      <c r="F15" s="1169"/>
      <c r="G15" s="1169"/>
      <c r="H15" s="1169"/>
      <c r="I15" s="1169"/>
      <c r="J15" s="1169"/>
      <c r="K15" s="1169"/>
    </row>
    <row r="16" spans="1:26" ht="14.25" customHeight="1">
      <c r="A16" s="2443" t="s">
        <v>785</v>
      </c>
      <c r="B16" s="2443"/>
      <c r="C16" s="2443"/>
      <c r="D16" s="2443"/>
      <c r="E16" s="89"/>
      <c r="F16" s="89"/>
      <c r="G16" s="84"/>
      <c r="H16" s="84"/>
      <c r="I16" s="84"/>
      <c r="J16" s="84"/>
      <c r="K16" s="84"/>
    </row>
    <row r="17" spans="1:11" ht="23.25" customHeight="1">
      <c r="A17" s="2443" t="s">
        <v>786</v>
      </c>
      <c r="B17" s="2443"/>
      <c r="C17" s="2443"/>
      <c r="D17" s="2443"/>
      <c r="E17" s="2443"/>
      <c r="F17" s="2443"/>
      <c r="G17" s="2443"/>
      <c r="H17" s="84"/>
      <c r="I17" s="84"/>
      <c r="J17" s="84"/>
      <c r="K17" s="84"/>
    </row>
    <row r="18" spans="1:11" ht="18.75" customHeight="1">
      <c r="A18" s="84" t="s">
        <v>787</v>
      </c>
      <c r="B18" s="89"/>
      <c r="C18" s="89"/>
      <c r="D18" s="89"/>
      <c r="E18" s="89"/>
      <c r="F18" s="89"/>
      <c r="G18" s="89"/>
      <c r="H18" s="84"/>
      <c r="I18" s="84"/>
      <c r="J18" s="84"/>
      <c r="K18" s="84"/>
    </row>
    <row r="19" spans="1:11" ht="21.75" customHeight="1">
      <c r="A19" s="2402" t="s">
        <v>788</v>
      </c>
      <c r="B19" s="2402"/>
      <c r="C19" s="2402"/>
      <c r="D19" s="2402"/>
      <c r="E19" s="2402"/>
      <c r="F19" s="2402"/>
      <c r="G19" s="89"/>
      <c r="H19" s="84"/>
      <c r="I19" s="84"/>
      <c r="J19" s="84"/>
      <c r="K19" s="84"/>
    </row>
    <row r="20" spans="1:11" ht="19.5" customHeight="1">
      <c r="A20" s="2402" t="s">
        <v>789</v>
      </c>
      <c r="B20" s="2402"/>
      <c r="C20" s="2402"/>
      <c r="D20" s="2402"/>
      <c r="E20" s="2402"/>
      <c r="F20" s="2402"/>
      <c r="G20" s="89"/>
      <c r="H20" s="84"/>
      <c r="I20" s="84"/>
      <c r="J20" s="84"/>
      <c r="K20" s="84"/>
    </row>
    <row r="21" spans="1:11" ht="19.5" customHeight="1">
      <c r="A21" s="2402" t="s">
        <v>790</v>
      </c>
      <c r="B21" s="2402"/>
      <c r="C21" s="2402"/>
      <c r="D21" s="2402"/>
      <c r="E21" s="2402"/>
      <c r="F21" s="2402"/>
      <c r="G21" s="89"/>
      <c r="H21" s="84"/>
      <c r="I21" s="84"/>
      <c r="J21" s="84"/>
      <c r="K21" s="84"/>
    </row>
    <row r="22" spans="1:11" ht="23.25" customHeight="1">
      <c r="A22" s="2402" t="s">
        <v>791</v>
      </c>
      <c r="B22" s="2402"/>
      <c r="C22" s="2402"/>
      <c r="D22" s="2402"/>
      <c r="E22" s="2402"/>
      <c r="F22" s="2402"/>
      <c r="G22" s="89"/>
      <c r="H22" s="84"/>
      <c r="I22" s="84"/>
      <c r="J22" s="84"/>
      <c r="K22" s="84"/>
    </row>
  </sheetData>
  <mergeCells count="9">
    <mergeCell ref="A19:F19"/>
    <mergeCell ref="A20:F20"/>
    <mergeCell ref="A21:F21"/>
    <mergeCell ref="A22:F22"/>
    <mergeCell ref="A1:G1"/>
    <mergeCell ref="A2:G2"/>
    <mergeCell ref="A3:G3"/>
    <mergeCell ref="A16:D16"/>
    <mergeCell ref="A17:G17"/>
  </mergeCells>
  <printOptions horizontalCentered="1" verticalCentered="1"/>
  <pageMargins left="0.25" right="0.25" top="0.5" bottom="0.5" header="0.3" footer="0.3"/>
  <pageSetup scale="67" orientation="portrait" r:id="rId1"/>
  <headerFooter scaleWithDoc="0"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pageSetUpPr fitToPage="1"/>
  </sheetPr>
  <dimension ref="A1:O22"/>
  <sheetViews>
    <sheetView workbookViewId="0">
      <selection activeCell="G35" sqref="G35"/>
    </sheetView>
  </sheetViews>
  <sheetFormatPr defaultColWidth="9.42578125" defaultRowHeight="12.75" customHeight="1"/>
  <cols>
    <col min="1" max="1" width="57.5703125" style="38" customWidth="1"/>
    <col min="2" max="13" width="12.7109375" style="38" customWidth="1"/>
    <col min="14" max="16384" width="9.42578125" style="38"/>
  </cols>
  <sheetData>
    <row r="1" spans="1:15" ht="15.75" customHeight="1">
      <c r="A1" s="2356" t="s">
        <v>792</v>
      </c>
      <c r="B1" s="2356"/>
      <c r="C1" s="2356"/>
      <c r="D1" s="2356"/>
      <c r="E1" s="2356"/>
      <c r="F1" s="2356"/>
      <c r="G1" s="2356"/>
      <c r="H1" s="2356"/>
      <c r="I1" s="2356"/>
      <c r="J1" s="2356"/>
      <c r="K1" s="2356"/>
      <c r="L1" s="2356"/>
      <c r="M1" s="421"/>
      <c r="N1" s="421"/>
      <c r="O1" s="421"/>
    </row>
    <row r="2" spans="1:15" ht="15.75">
      <c r="A2" s="2254" t="s">
        <v>0</v>
      </c>
      <c r="B2" s="2254"/>
      <c r="C2" s="2254"/>
      <c r="D2" s="2254"/>
      <c r="E2" s="2254"/>
      <c r="F2" s="2254"/>
      <c r="G2" s="2254"/>
      <c r="H2" s="2254"/>
      <c r="I2" s="2254"/>
      <c r="J2" s="2254"/>
      <c r="K2" s="2254"/>
      <c r="L2" s="2254"/>
      <c r="M2" s="112"/>
      <c r="N2" s="112"/>
      <c r="O2" s="112"/>
    </row>
    <row r="3" spans="1:15" ht="15.75">
      <c r="A3" s="2301" t="s">
        <v>41</v>
      </c>
      <c r="B3" s="2301"/>
      <c r="C3" s="2301"/>
      <c r="D3" s="2301"/>
      <c r="E3" s="2301"/>
      <c r="F3" s="2301"/>
      <c r="G3" s="2301"/>
      <c r="H3" s="2301"/>
      <c r="I3" s="2301"/>
      <c r="J3" s="2301"/>
      <c r="K3" s="2301"/>
      <c r="L3" s="2301"/>
      <c r="M3" s="422"/>
      <c r="N3" s="422"/>
      <c r="O3" s="422"/>
    </row>
    <row r="4" spans="1:15" ht="16.5" thickBot="1">
      <c r="A4" s="266"/>
      <c r="B4" s="267"/>
      <c r="C4" s="267"/>
      <c r="D4" s="267"/>
      <c r="E4" s="267"/>
      <c r="F4" s="267"/>
      <c r="G4" s="267"/>
      <c r="H4" s="267"/>
      <c r="I4" s="267"/>
      <c r="J4" s="267"/>
      <c r="K4" s="267"/>
      <c r="L4" s="267"/>
      <c r="M4" s="267"/>
    </row>
    <row r="5" spans="1:15" ht="15.75">
      <c r="A5" s="1265"/>
      <c r="B5" s="2508" t="s">
        <v>793</v>
      </c>
      <c r="C5" s="2509"/>
      <c r="D5" s="2509"/>
      <c r="E5" s="2509" t="s">
        <v>794</v>
      </c>
      <c r="F5" s="2509"/>
      <c r="G5" s="2510"/>
      <c r="H5" s="1266" t="s">
        <v>795</v>
      </c>
      <c r="I5" s="1267"/>
      <c r="J5" s="1268"/>
      <c r="K5" s="1269" t="s">
        <v>796</v>
      </c>
      <c r="L5" s="1270"/>
      <c r="M5" s="1271"/>
    </row>
    <row r="6" spans="1:15" ht="15.75">
      <c r="A6" s="1272"/>
      <c r="B6" s="1273" t="s">
        <v>46</v>
      </c>
      <c r="C6" s="1274" t="s">
        <v>47</v>
      </c>
      <c r="D6" s="1275" t="s">
        <v>48</v>
      </c>
      <c r="E6" s="1273" t="s">
        <v>46</v>
      </c>
      <c r="F6" s="1274" t="s">
        <v>47</v>
      </c>
      <c r="G6" s="1275" t="s">
        <v>48</v>
      </c>
      <c r="H6" s="1273" t="s">
        <v>46</v>
      </c>
      <c r="I6" s="1274" t="s">
        <v>47</v>
      </c>
      <c r="J6" s="1275" t="s">
        <v>48</v>
      </c>
      <c r="K6" s="1273" t="s">
        <v>46</v>
      </c>
      <c r="L6" s="1274" t="s">
        <v>47</v>
      </c>
      <c r="M6" s="1275" t="s">
        <v>48</v>
      </c>
    </row>
    <row r="7" spans="1:15" s="36" customFormat="1" ht="15">
      <c r="A7" s="1954" t="s">
        <v>195</v>
      </c>
      <c r="B7" s="1955"/>
      <c r="C7" s="1956"/>
      <c r="D7" s="1957"/>
      <c r="E7" s="1958"/>
      <c r="F7" s="1958"/>
      <c r="G7" s="1958"/>
      <c r="H7" s="1955"/>
      <c r="I7" s="1956"/>
      <c r="J7" s="1957"/>
      <c r="K7" s="1955"/>
      <c r="L7" s="1956"/>
      <c r="M7" s="1957"/>
    </row>
    <row r="8" spans="1:15" s="36" customFormat="1" ht="15.6" customHeight="1">
      <c r="A8" s="1959" t="s">
        <v>797</v>
      </c>
      <c r="B8" s="1960"/>
      <c r="C8" s="1961"/>
      <c r="D8" s="1962"/>
      <c r="E8" s="1963"/>
      <c r="F8" s="1964"/>
      <c r="G8" s="1962"/>
      <c r="H8" s="1963"/>
      <c r="I8" s="1961"/>
      <c r="J8" s="1962"/>
      <c r="K8" s="1963"/>
      <c r="L8" s="1965"/>
      <c r="M8" s="1966"/>
    </row>
    <row r="9" spans="1:15" s="36" customFormat="1" ht="15.75" thickBot="1">
      <c r="A9" s="1967" t="s">
        <v>798</v>
      </c>
      <c r="B9" s="1968">
        <f t="shared" ref="B9:F9" si="0">SUM(B8:B8)</f>
        <v>0</v>
      </c>
      <c r="C9" s="1969">
        <f t="shared" si="0"/>
        <v>0</v>
      </c>
      <c r="D9" s="1970">
        <f t="shared" si="0"/>
        <v>0</v>
      </c>
      <c r="E9" s="1971">
        <f t="shared" si="0"/>
        <v>0</v>
      </c>
      <c r="F9" s="1972">
        <f t="shared" si="0"/>
        <v>0</v>
      </c>
      <c r="G9" s="1973">
        <f>SUM(G8:G8)</f>
        <v>0</v>
      </c>
      <c r="H9" s="1974">
        <f t="shared" ref="H9:M9" si="1">SUM(H8:H8)</f>
        <v>0</v>
      </c>
      <c r="I9" s="1975">
        <f t="shared" si="1"/>
        <v>0</v>
      </c>
      <c r="J9" s="1976">
        <f t="shared" si="1"/>
        <v>0</v>
      </c>
      <c r="K9" s="1977">
        <f t="shared" si="1"/>
        <v>0</v>
      </c>
      <c r="L9" s="1978">
        <f t="shared" si="1"/>
        <v>0</v>
      </c>
      <c r="M9" s="1979">
        <f t="shared" si="1"/>
        <v>0</v>
      </c>
    </row>
    <row r="10" spans="1:15" s="36" customFormat="1" ht="15">
      <c r="A10" s="1980"/>
      <c r="B10" s="1981"/>
      <c r="C10" s="1982"/>
      <c r="D10" s="1983"/>
      <c r="E10" s="1984"/>
      <c r="F10" s="1985"/>
      <c r="G10" s="1986"/>
      <c r="H10" s="1987"/>
      <c r="I10" s="1982"/>
      <c r="J10" s="1988"/>
      <c r="K10" s="1989"/>
      <c r="L10" s="1990"/>
      <c r="M10" s="1991"/>
    </row>
    <row r="11" spans="1:15" s="36" customFormat="1" ht="15">
      <c r="A11" s="1959"/>
      <c r="B11" s="1981"/>
      <c r="C11" s="1982"/>
      <c r="D11" s="1983"/>
      <c r="E11" s="1992"/>
      <c r="F11" s="1993"/>
      <c r="G11" s="1994"/>
      <c r="H11" s="1987"/>
      <c r="I11" s="1982"/>
      <c r="J11" s="1988"/>
      <c r="K11" s="1989"/>
      <c r="L11" s="1990"/>
      <c r="M11" s="1991"/>
    </row>
    <row r="12" spans="1:15" s="36" customFormat="1" ht="15">
      <c r="A12" s="1954" t="s">
        <v>799</v>
      </c>
      <c r="B12" s="1955"/>
      <c r="C12" s="1956"/>
      <c r="D12" s="1995"/>
      <c r="E12" s="1996"/>
      <c r="F12" s="1997"/>
      <c r="G12" s="1998"/>
      <c r="H12" s="1999"/>
      <c r="I12" s="1956"/>
      <c r="J12" s="1957"/>
      <c r="K12" s="2000"/>
      <c r="L12" s="2001"/>
      <c r="M12" s="2002"/>
    </row>
    <row r="13" spans="1:15" s="36" customFormat="1" ht="18">
      <c r="A13" s="2003" t="s">
        <v>800</v>
      </c>
      <c r="B13" s="2004">
        <v>18750</v>
      </c>
      <c r="C13" s="2005">
        <v>18750</v>
      </c>
      <c r="D13" s="2006">
        <f>+B13+C13</f>
        <v>37500</v>
      </c>
      <c r="E13" s="2007">
        <v>0</v>
      </c>
      <c r="F13" s="2008">
        <v>0</v>
      </c>
      <c r="G13" s="2009">
        <f>+E13+F13</f>
        <v>0</v>
      </c>
      <c r="H13" s="2010">
        <v>18725.330000000002</v>
      </c>
      <c r="I13" s="2011">
        <v>18725.330000000002</v>
      </c>
      <c r="J13" s="2012">
        <f>SUM(H13:I13)</f>
        <v>37450.660000000003</v>
      </c>
      <c r="K13" s="1989">
        <f t="shared" ref="K13:M18" si="2">H13/B13</f>
        <v>0.99868426666666676</v>
      </c>
      <c r="L13" s="1990">
        <f t="shared" si="2"/>
        <v>0.99868426666666676</v>
      </c>
      <c r="M13" s="1991">
        <f t="shared" si="2"/>
        <v>0.99868426666666676</v>
      </c>
    </row>
    <row r="14" spans="1:15" s="36" customFormat="1" ht="18">
      <c r="A14" s="2003" t="s">
        <v>801</v>
      </c>
      <c r="B14" s="2004">
        <v>5625</v>
      </c>
      <c r="C14" s="2005">
        <v>5625</v>
      </c>
      <c r="D14" s="2006">
        <f t="shared" ref="D14:D18" si="3">+B14+C14</f>
        <v>11250</v>
      </c>
      <c r="E14" s="2007">
        <v>2103</v>
      </c>
      <c r="F14" s="2008">
        <v>2103</v>
      </c>
      <c r="G14" s="2009">
        <f t="shared" ref="G14:G18" si="4">+E14+F14</f>
        <v>4206</v>
      </c>
      <c r="H14" s="2010">
        <v>5583.53</v>
      </c>
      <c r="I14" s="2011">
        <v>5583.53</v>
      </c>
      <c r="J14" s="2012">
        <f>SUM(H14:I14)</f>
        <v>11167.06</v>
      </c>
      <c r="K14" s="1989">
        <f t="shared" ref="K14" si="5">H14/B14</f>
        <v>0.99262755555555549</v>
      </c>
      <c r="L14" s="1990">
        <f t="shared" ref="L14" si="6">I14/C14</f>
        <v>0.99262755555555549</v>
      </c>
      <c r="M14" s="1991">
        <f t="shared" si="2"/>
        <v>0.99262755555555549</v>
      </c>
    </row>
    <row r="15" spans="1:15" s="36" customFormat="1" ht="18">
      <c r="A15" s="2013" t="s">
        <v>802</v>
      </c>
      <c r="B15" s="2004">
        <v>112500</v>
      </c>
      <c r="C15" s="2005">
        <v>112500</v>
      </c>
      <c r="D15" s="2006">
        <f t="shared" si="3"/>
        <v>225000</v>
      </c>
      <c r="E15" s="2007">
        <v>0</v>
      </c>
      <c r="F15" s="2008">
        <v>0</v>
      </c>
      <c r="G15" s="2009">
        <f t="shared" si="4"/>
        <v>0</v>
      </c>
      <c r="H15" s="2010"/>
      <c r="I15" s="2011"/>
      <c r="J15" s="2012">
        <f>SUM(H15:I15)</f>
        <v>0</v>
      </c>
      <c r="K15" s="1989">
        <f t="shared" si="2"/>
        <v>0</v>
      </c>
      <c r="L15" s="1990">
        <f t="shared" si="2"/>
        <v>0</v>
      </c>
      <c r="M15" s="1991">
        <f t="shared" si="2"/>
        <v>0</v>
      </c>
    </row>
    <row r="16" spans="1:15" s="36" customFormat="1" ht="18">
      <c r="A16" s="2003" t="s">
        <v>803</v>
      </c>
      <c r="B16" s="2004">
        <v>37500</v>
      </c>
      <c r="C16" s="2005">
        <v>37500</v>
      </c>
      <c r="D16" s="2006">
        <f t="shared" si="3"/>
        <v>75000</v>
      </c>
      <c r="E16" s="2007">
        <v>0</v>
      </c>
      <c r="F16" s="2008">
        <v>0</v>
      </c>
      <c r="G16" s="2009">
        <f t="shared" si="4"/>
        <v>0</v>
      </c>
      <c r="H16" s="2010"/>
      <c r="I16" s="2011"/>
      <c r="J16" s="2012">
        <f>SUM(H16:I16)</f>
        <v>0</v>
      </c>
      <c r="K16" s="2014">
        <f t="shared" si="2"/>
        <v>0</v>
      </c>
      <c r="L16" s="2015">
        <f t="shared" si="2"/>
        <v>0</v>
      </c>
      <c r="M16" s="2016">
        <f t="shared" si="2"/>
        <v>0</v>
      </c>
    </row>
    <row r="17" spans="1:13" s="36" customFormat="1" ht="18">
      <c r="A17" s="2003" t="s">
        <v>804</v>
      </c>
      <c r="B17" s="2004">
        <v>37500</v>
      </c>
      <c r="C17" s="2005">
        <v>37500</v>
      </c>
      <c r="D17" s="2006">
        <f t="shared" si="3"/>
        <v>75000</v>
      </c>
      <c r="E17" s="2007">
        <v>0</v>
      </c>
      <c r="F17" s="2008">
        <v>0</v>
      </c>
      <c r="G17" s="2009">
        <f t="shared" si="4"/>
        <v>0</v>
      </c>
      <c r="H17" s="2017"/>
      <c r="I17" s="2011"/>
      <c r="J17" s="2012">
        <f t="shared" ref="J17" si="7">SUM(H17:I17)</f>
        <v>0</v>
      </c>
      <c r="K17" s="1989">
        <f t="shared" si="2"/>
        <v>0</v>
      </c>
      <c r="L17" s="1990">
        <f t="shared" si="2"/>
        <v>0</v>
      </c>
      <c r="M17" s="1991">
        <f t="shared" si="2"/>
        <v>0</v>
      </c>
    </row>
    <row r="18" spans="1:13" s="36" customFormat="1" ht="18">
      <c r="A18" s="2003" t="s">
        <v>805</v>
      </c>
      <c r="B18" s="2004">
        <v>150000</v>
      </c>
      <c r="C18" s="2005">
        <v>150000</v>
      </c>
      <c r="D18" s="2006">
        <f t="shared" si="3"/>
        <v>300000</v>
      </c>
      <c r="E18" s="2007">
        <v>0</v>
      </c>
      <c r="F18" s="2008">
        <v>0</v>
      </c>
      <c r="G18" s="2009">
        <f t="shared" si="4"/>
        <v>0</v>
      </c>
      <c r="H18" s="2017">
        <v>37813.025000000001</v>
      </c>
      <c r="I18" s="2011">
        <v>37813.014999999999</v>
      </c>
      <c r="J18" s="2012">
        <f>SUM(H18:I18)</f>
        <v>75626.040000000008</v>
      </c>
      <c r="K18" s="1989">
        <f t="shared" si="2"/>
        <v>0.25208683333333332</v>
      </c>
      <c r="L18" s="1990">
        <f t="shared" si="2"/>
        <v>0.25208676666666668</v>
      </c>
      <c r="M18" s="1991">
        <f t="shared" si="2"/>
        <v>0.2520868</v>
      </c>
    </row>
    <row r="19" spans="1:13" s="36" customFormat="1" ht="20.100000000000001" customHeight="1" thickBot="1">
      <c r="A19" s="1967" t="s">
        <v>806</v>
      </c>
      <c r="B19" s="1974">
        <f t="shared" ref="B19:J19" si="8">SUM(B13:B18)</f>
        <v>361875</v>
      </c>
      <c r="C19" s="1975">
        <f t="shared" si="8"/>
        <v>361875</v>
      </c>
      <c r="D19" s="1969">
        <f t="shared" si="8"/>
        <v>723750</v>
      </c>
      <c r="E19" s="2018">
        <f t="shared" si="8"/>
        <v>2103</v>
      </c>
      <c r="F19" s="2019">
        <f t="shared" si="8"/>
        <v>2103</v>
      </c>
      <c r="G19" s="2020">
        <f t="shared" si="8"/>
        <v>4206</v>
      </c>
      <c r="H19" s="2021">
        <f t="shared" si="8"/>
        <v>62121.885000000002</v>
      </c>
      <c r="I19" s="2021">
        <f t="shared" si="8"/>
        <v>62121.875</v>
      </c>
      <c r="J19" s="1970">
        <f t="shared" si="8"/>
        <v>124243.76000000001</v>
      </c>
      <c r="K19" s="2022">
        <f>H19/B19</f>
        <v>0.17166669430051815</v>
      </c>
      <c r="L19" s="2023">
        <f>I19/C19</f>
        <v>0.17166666666666666</v>
      </c>
      <c r="M19" s="2024">
        <f>J19/D19</f>
        <v>0.1716666804835924</v>
      </c>
    </row>
    <row r="20" spans="1:13" ht="15.75">
      <c r="A20" s="112"/>
      <c r="B20" s="114"/>
      <c r="C20" s="114"/>
      <c r="D20" s="114"/>
      <c r="E20" s="114"/>
      <c r="F20" s="114"/>
      <c r="G20" s="114"/>
      <c r="H20" s="114"/>
      <c r="I20" s="114"/>
      <c r="J20" s="114"/>
      <c r="K20" s="114"/>
      <c r="L20" s="114"/>
      <c r="M20" s="114"/>
    </row>
    <row r="21" spans="1:13" ht="18.75">
      <c r="A21" s="2025" t="s">
        <v>807</v>
      </c>
      <c r="B21" s="1435"/>
      <c r="C21" s="1435"/>
      <c r="D21" s="1435"/>
      <c r="E21" s="1435"/>
      <c r="F21" s="1435"/>
      <c r="G21" s="1435"/>
      <c r="H21" s="1435"/>
      <c r="I21" s="1435"/>
      <c r="J21" s="1435"/>
      <c r="K21" s="1169"/>
      <c r="L21" s="1169"/>
      <c r="M21" s="1169"/>
    </row>
    <row r="22" spans="1:13" ht="18.75">
      <c r="A22" s="2026" t="s">
        <v>808</v>
      </c>
      <c r="B22" s="1436"/>
      <c r="C22" s="1436"/>
      <c r="D22" s="1436"/>
      <c r="E22" s="1436"/>
      <c r="F22" s="1436"/>
      <c r="G22" s="1436"/>
      <c r="H22" s="1436"/>
      <c r="I22" s="1436"/>
      <c r="J22" s="1436"/>
      <c r="K22" s="1169"/>
      <c r="L22" s="1169"/>
      <c r="M22" s="1169"/>
    </row>
  </sheetData>
  <customSheetViews>
    <customSheetView guid="{F8F6599B-2A1F-4529-A350-AEBC686D896D}" showPageBreaks="1" fitToPage="1" printArea="1">
      <selection sqref="A1:J1"/>
      <pageMargins left="0" right="0" top="0" bottom="0" header="0" footer="0"/>
      <printOptions horizontalCentered="1" verticalCentered="1" headings="1" gridLines="1"/>
      <pageSetup scale="90" orientation="landscape" r:id="rId1"/>
    </customSheetView>
  </customSheetViews>
  <mergeCells count="5">
    <mergeCell ref="A1:L1"/>
    <mergeCell ref="A2:L2"/>
    <mergeCell ref="A3:L3"/>
    <mergeCell ref="B5:D5"/>
    <mergeCell ref="E5:G5"/>
  </mergeCells>
  <printOptions horizontalCentered="1" verticalCentered="1"/>
  <pageMargins left="0.25" right="0.25" top="0.5" bottom="0.5" header="0.3" footer="0.3"/>
  <pageSetup scale="48" orientation="portrait" r:id="rId2"/>
  <headerFooter scaleWithDoc="0"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4E74C-48DC-4EE0-A7B2-FB9153F5AB91}">
  <sheetPr>
    <tabColor rgb="FF00B050"/>
    <pageSetUpPr fitToPage="1"/>
  </sheetPr>
  <dimension ref="A1:Z20"/>
  <sheetViews>
    <sheetView topLeftCell="A3" workbookViewId="0">
      <selection activeCell="A24" sqref="A24:D24"/>
    </sheetView>
  </sheetViews>
  <sheetFormatPr defaultColWidth="9.140625" defaultRowHeight="12.75"/>
  <cols>
    <col min="1" max="1" width="67.85546875" customWidth="1"/>
    <col min="2" max="2" width="27.7109375" customWidth="1"/>
    <col min="3" max="3" width="112.140625" customWidth="1"/>
    <col min="8" max="8" width="38.5703125" customWidth="1"/>
  </cols>
  <sheetData>
    <row r="1" spans="1:26" ht="15.75" customHeight="1">
      <c r="A1" s="2356" t="s">
        <v>809</v>
      </c>
      <c r="B1" s="2356"/>
      <c r="C1" s="2356"/>
      <c r="D1" s="427"/>
      <c r="E1" s="427"/>
      <c r="F1" s="427"/>
      <c r="G1" s="427"/>
      <c r="H1" s="427"/>
      <c r="I1" s="427"/>
      <c r="J1" s="427"/>
      <c r="K1" s="427"/>
      <c r="L1" s="427"/>
      <c r="M1" s="421"/>
      <c r="N1" s="421"/>
      <c r="O1" s="421"/>
      <c r="P1" s="421"/>
      <c r="Q1" s="421"/>
      <c r="R1" s="421"/>
      <c r="S1" s="421"/>
      <c r="T1" s="421"/>
      <c r="U1" s="421"/>
      <c r="V1" s="421"/>
      <c r="W1" s="421"/>
      <c r="X1" s="421"/>
      <c r="Y1" s="421"/>
      <c r="Z1" s="421"/>
    </row>
    <row r="2" spans="1:26" ht="15.75">
      <c r="A2" s="2254" t="s">
        <v>0</v>
      </c>
      <c r="B2" s="2254"/>
      <c r="C2" s="2254"/>
      <c r="D2" s="428"/>
      <c r="E2" s="428"/>
      <c r="F2" s="428"/>
      <c r="G2" s="428"/>
      <c r="H2" s="428"/>
      <c r="I2" s="428"/>
      <c r="J2" s="428"/>
      <c r="K2" s="428"/>
      <c r="L2" s="428"/>
      <c r="M2" s="112"/>
      <c r="N2" s="112"/>
      <c r="O2" s="112"/>
      <c r="P2" s="112"/>
      <c r="Q2" s="112"/>
      <c r="R2" s="112"/>
      <c r="S2" s="112"/>
      <c r="T2" s="112"/>
      <c r="U2" s="112"/>
      <c r="V2" s="112"/>
      <c r="W2" s="112"/>
      <c r="X2" s="112"/>
      <c r="Y2" s="112"/>
      <c r="Z2" s="112"/>
    </row>
    <row r="3" spans="1:26" ht="15.75">
      <c r="A3" s="2301" t="s">
        <v>41</v>
      </c>
      <c r="B3" s="2301"/>
      <c r="C3" s="2301"/>
      <c r="D3" s="429"/>
      <c r="E3" s="429"/>
      <c r="F3" s="429"/>
      <c r="G3" s="429"/>
      <c r="H3" s="429"/>
      <c r="I3" s="429"/>
      <c r="J3" s="429"/>
      <c r="K3" s="429"/>
      <c r="L3" s="429"/>
      <c r="M3" s="422"/>
      <c r="N3" s="422"/>
      <c r="O3" s="422"/>
      <c r="P3" s="422"/>
      <c r="Q3" s="422"/>
      <c r="R3" s="422"/>
      <c r="S3" s="422"/>
      <c r="T3" s="422"/>
      <c r="U3" s="422"/>
      <c r="V3" s="422"/>
      <c r="W3" s="422"/>
      <c r="X3" s="422"/>
      <c r="Y3" s="422"/>
      <c r="Z3" s="422"/>
    </row>
    <row r="4" spans="1:26" ht="15.75">
      <c r="A4" s="2514"/>
      <c r="B4" s="2514"/>
      <c r="C4" s="2514"/>
      <c r="D4" s="314"/>
      <c r="E4" s="314"/>
      <c r="F4" s="314"/>
      <c r="G4" s="314"/>
      <c r="H4" s="314"/>
      <c r="I4" s="314"/>
      <c r="J4" s="314"/>
    </row>
    <row r="5" spans="1:26" ht="15">
      <c r="A5" s="150"/>
      <c r="B5" s="150"/>
      <c r="C5" s="150"/>
    </row>
    <row r="6" spans="1:26" ht="34.5">
      <c r="A6" s="759" t="s">
        <v>810</v>
      </c>
      <c r="B6" s="759" t="s">
        <v>811</v>
      </c>
      <c r="C6" s="759" t="s">
        <v>812</v>
      </c>
      <c r="F6" s="365"/>
      <c r="G6" s="366"/>
      <c r="H6" s="366"/>
    </row>
    <row r="7" spans="1:26" ht="63">
      <c r="A7" s="760" t="s">
        <v>813</v>
      </c>
      <c r="B7" s="762">
        <v>13</v>
      </c>
      <c r="C7" s="2034" t="s">
        <v>814</v>
      </c>
    </row>
    <row r="8" spans="1:26" ht="63">
      <c r="A8" s="760" t="s">
        <v>815</v>
      </c>
      <c r="B8" s="762">
        <v>11</v>
      </c>
      <c r="C8" s="2034" t="s">
        <v>816</v>
      </c>
    </row>
    <row r="9" spans="1:26" ht="32.25" customHeight="1">
      <c r="A9" s="760" t="s">
        <v>817</v>
      </c>
      <c r="B9" s="762">
        <v>4</v>
      </c>
      <c r="C9" s="2035" t="s">
        <v>818</v>
      </c>
    </row>
    <row r="10" spans="1:26" ht="22.5" customHeight="1">
      <c r="A10" s="760" t="s">
        <v>819</v>
      </c>
      <c r="B10" s="762">
        <v>0</v>
      </c>
      <c r="C10" s="2034"/>
    </row>
    <row r="11" spans="1:26" ht="21" customHeight="1">
      <c r="A11" s="760" t="s">
        <v>820</v>
      </c>
      <c r="B11" s="762" t="s">
        <v>396</v>
      </c>
      <c r="C11" s="2034" t="s">
        <v>396</v>
      </c>
    </row>
    <row r="12" spans="1:26" ht="31.5">
      <c r="A12" s="760" t="s">
        <v>821</v>
      </c>
      <c r="B12" s="762">
        <v>6</v>
      </c>
      <c r="C12" s="2034" t="s">
        <v>822</v>
      </c>
    </row>
    <row r="13" spans="1:26" ht="47.25">
      <c r="A13" s="760" t="s">
        <v>823</v>
      </c>
      <c r="B13" s="762">
        <v>2</v>
      </c>
      <c r="C13" s="2035" t="s">
        <v>824</v>
      </c>
    </row>
    <row r="14" spans="1:26" ht="43.5" customHeight="1">
      <c r="A14" s="760" t="s">
        <v>825</v>
      </c>
      <c r="B14" s="762" t="s">
        <v>396</v>
      </c>
      <c r="C14" s="2036" t="s">
        <v>396</v>
      </c>
    </row>
    <row r="15" spans="1:26" ht="15.75">
      <c r="A15" s="114"/>
      <c r="B15" s="114"/>
      <c r="C15" s="114"/>
    </row>
    <row r="16" spans="1:26" ht="30" customHeight="1">
      <c r="A16" s="2515" t="s">
        <v>826</v>
      </c>
      <c r="B16" s="2516"/>
      <c r="C16" s="2516"/>
      <c r="D16" s="308"/>
      <c r="E16" s="308"/>
      <c r="F16" s="308"/>
      <c r="G16" s="308"/>
      <c r="H16" s="308"/>
      <c r="I16" s="308"/>
      <c r="J16" s="308"/>
    </row>
    <row r="17" spans="1:3" ht="17.25" customHeight="1">
      <c r="A17" s="56" t="s">
        <v>827</v>
      </c>
      <c r="B17" s="56"/>
      <c r="C17" s="56"/>
    </row>
    <row r="18" spans="1:3" ht="15.75">
      <c r="A18" s="2511" t="s">
        <v>828</v>
      </c>
      <c r="B18" s="2511"/>
      <c r="C18" s="2511"/>
    </row>
    <row r="19" spans="1:3" ht="19.5" customHeight="1">
      <c r="A19" s="2512" t="s">
        <v>829</v>
      </c>
      <c r="B19" s="2513"/>
      <c r="C19" s="2513"/>
    </row>
    <row r="20" spans="1:3">
      <c r="A20" s="38"/>
      <c r="B20" s="38"/>
      <c r="C20" s="38"/>
    </row>
  </sheetData>
  <mergeCells count="7">
    <mergeCell ref="A18:C18"/>
    <mergeCell ref="A19:C19"/>
    <mergeCell ref="A1:C1"/>
    <mergeCell ref="A2:C2"/>
    <mergeCell ref="A3:C3"/>
    <mergeCell ref="A4:C4"/>
    <mergeCell ref="A16:C16"/>
  </mergeCells>
  <printOptions horizontalCentered="1" verticalCentered="1"/>
  <pageMargins left="0.25" right="0.25" top="0.5" bottom="0.5" header="0.3" footer="0.3"/>
  <pageSetup scale="51" orientation="portrait" r:id="rId1"/>
  <headerFooter scaleWithDoc="0"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47FA3-8D7A-4D4C-A7AD-865167258718}">
  <sheetPr>
    <tabColor rgb="FF00B050"/>
    <pageSetUpPr fitToPage="1"/>
  </sheetPr>
  <dimension ref="A1:Z250"/>
  <sheetViews>
    <sheetView topLeftCell="A212" zoomScale="70" zoomScaleNormal="70" workbookViewId="0">
      <selection activeCell="R217" sqref="R217"/>
    </sheetView>
  </sheetViews>
  <sheetFormatPr defaultColWidth="8.7109375" defaultRowHeight="15"/>
  <cols>
    <col min="1" max="1" width="22" style="36" customWidth="1"/>
    <col min="2" max="2" width="15.140625" style="36" customWidth="1"/>
    <col min="3" max="3" width="17.140625" style="36" customWidth="1"/>
    <col min="4" max="5" width="14.85546875" style="36" customWidth="1"/>
    <col min="6" max="6" width="12.5703125" style="36" customWidth="1"/>
    <col min="7" max="7" width="18.140625" style="36" customWidth="1"/>
    <col min="8" max="8" width="20" style="36" customWidth="1"/>
    <col min="9" max="9" width="18.140625" style="36" customWidth="1"/>
    <col min="10" max="11" width="20.42578125" style="36" customWidth="1"/>
    <col min="12" max="12" width="17.85546875" style="36" customWidth="1"/>
    <col min="13" max="13" width="16.85546875" style="36" customWidth="1"/>
    <col min="14" max="14" width="17.85546875" style="36" customWidth="1"/>
    <col min="15" max="15" width="15.85546875" style="36" customWidth="1"/>
    <col min="16" max="16" width="12.5703125" style="36" customWidth="1"/>
    <col min="17" max="17" width="14.42578125" style="36" customWidth="1"/>
    <col min="18" max="18" width="10.5703125" style="36" customWidth="1"/>
    <col min="19" max="19" width="14.85546875" style="36" customWidth="1"/>
    <col min="20" max="20" width="14.5703125" style="36" customWidth="1"/>
    <col min="21" max="21" width="15.140625" style="36" customWidth="1"/>
    <col min="22" max="22" width="14.5703125" style="36" customWidth="1"/>
    <col min="23" max="23" width="16.140625" style="36" customWidth="1"/>
    <col min="24" max="24" width="14.140625" style="36" customWidth="1"/>
    <col min="25" max="25" width="14.42578125" style="36" customWidth="1"/>
    <col min="26" max="26" width="8.7109375" style="36"/>
    <col min="27" max="27" width="13.5703125" style="36" customWidth="1"/>
    <col min="28" max="28" width="14.42578125" style="36" customWidth="1"/>
    <col min="29" max="29" width="12.42578125" style="36" customWidth="1"/>
    <col min="30" max="30" width="11.85546875" style="36" customWidth="1"/>
    <col min="31" max="31" width="13.85546875" style="36" customWidth="1"/>
    <col min="32" max="32" width="12.85546875" style="36" customWidth="1"/>
    <col min="33" max="33" width="11.5703125" style="36" customWidth="1"/>
    <col min="34" max="34" width="8.7109375" style="36"/>
    <col min="35" max="35" width="12.140625" style="36" customWidth="1"/>
    <col min="36" max="36" width="13" style="36" customWidth="1"/>
    <col min="37" max="37" width="12.140625" style="36" customWidth="1"/>
    <col min="38" max="38" width="16.42578125" style="36" customWidth="1"/>
    <col min="39" max="40" width="12.42578125" style="36" customWidth="1"/>
    <col min="41" max="41" width="13" style="36" customWidth="1"/>
    <col min="42" max="42" width="11.5703125" style="36" customWidth="1"/>
    <col min="43" max="43" width="13.5703125" style="36" customWidth="1"/>
    <col min="44" max="44" width="12.42578125" style="36" customWidth="1"/>
    <col min="45" max="45" width="12.140625" style="36" customWidth="1"/>
    <col min="46" max="46" width="14.5703125" style="36" customWidth="1"/>
    <col min="47" max="47" width="12.42578125" style="36" customWidth="1"/>
    <col min="48" max="48" width="15.140625" style="36" customWidth="1"/>
    <col min="49" max="49" width="12.85546875" style="36" customWidth="1"/>
    <col min="50" max="50" width="9.5703125" style="36" customWidth="1"/>
    <col min="51" max="51" width="12.42578125" style="36" customWidth="1"/>
    <col min="52" max="53" width="12.5703125" style="36" customWidth="1"/>
    <col min="54" max="54" width="13.5703125" style="36" customWidth="1"/>
    <col min="55" max="55" width="13" style="36" customWidth="1"/>
    <col min="56" max="56" width="15.42578125" style="36" customWidth="1"/>
    <col min="57" max="57" width="12.5703125" style="36" customWidth="1"/>
    <col min="58" max="58" width="10" style="36" customWidth="1"/>
    <col min="59" max="16384" width="8.7109375" style="36"/>
  </cols>
  <sheetData>
    <row r="1" spans="1:26" ht="15.75" customHeight="1">
      <c r="A1" s="2330" t="s">
        <v>830</v>
      </c>
      <c r="B1" s="2330"/>
      <c r="C1" s="2330"/>
      <c r="D1" s="2330"/>
      <c r="E1" s="2330"/>
      <c r="F1" s="2330"/>
      <c r="G1" s="2330"/>
      <c r="H1" s="2330"/>
      <c r="I1" s="2330"/>
      <c r="J1" s="2330"/>
      <c r="K1" s="2330"/>
      <c r="L1" s="2330"/>
      <c r="M1" s="2330"/>
      <c r="N1" s="2330"/>
      <c r="O1" s="1008"/>
      <c r="P1" s="1008"/>
      <c r="Q1" s="1008"/>
      <c r="R1" s="1008"/>
      <c r="S1" s="1008"/>
      <c r="T1" s="1008"/>
      <c r="U1" s="1008"/>
      <c r="V1" s="1008"/>
      <c r="W1" s="1008"/>
      <c r="X1" s="1008"/>
      <c r="Y1" s="1008"/>
      <c r="Z1" s="1008"/>
    </row>
    <row r="2" spans="1:26">
      <c r="A2" s="2331" t="s">
        <v>0</v>
      </c>
      <c r="B2" s="2331"/>
      <c r="C2" s="2331"/>
      <c r="D2" s="2331"/>
      <c r="E2" s="2331"/>
      <c r="F2" s="2331"/>
      <c r="G2" s="2331"/>
      <c r="H2" s="2331"/>
      <c r="I2" s="2331"/>
      <c r="J2" s="2331"/>
      <c r="K2" s="2331"/>
      <c r="L2" s="2331"/>
      <c r="M2" s="2331"/>
      <c r="N2" s="2331"/>
      <c r="O2" s="35"/>
      <c r="P2" s="35"/>
      <c r="Q2" s="35"/>
      <c r="R2" s="35"/>
      <c r="S2" s="35"/>
      <c r="T2" s="35"/>
      <c r="U2" s="35"/>
      <c r="V2" s="35"/>
      <c r="W2" s="35"/>
      <c r="X2" s="35"/>
      <c r="Y2" s="35"/>
      <c r="Z2" s="35"/>
    </row>
    <row r="3" spans="1:26">
      <c r="A3" s="2332" t="s">
        <v>41</v>
      </c>
      <c r="B3" s="2332"/>
      <c r="C3" s="2332"/>
      <c r="D3" s="2332"/>
      <c r="E3" s="2332"/>
      <c r="F3" s="2332"/>
      <c r="G3" s="2332"/>
      <c r="H3" s="2332"/>
      <c r="I3" s="2332"/>
      <c r="J3" s="2332"/>
      <c r="K3" s="2332"/>
      <c r="L3" s="2332"/>
      <c r="M3" s="2332"/>
      <c r="N3" s="2332"/>
      <c r="O3" s="1009"/>
      <c r="P3" s="1009"/>
      <c r="Q3" s="1009"/>
      <c r="R3" s="1009"/>
      <c r="S3" s="1009"/>
      <c r="T3" s="1009"/>
      <c r="U3" s="1009"/>
      <c r="V3" s="1009"/>
      <c r="W3" s="1009"/>
      <c r="X3" s="1009"/>
      <c r="Y3" s="1009"/>
      <c r="Z3" s="1009"/>
    </row>
    <row r="4" spans="1:26">
      <c r="A4" s="844"/>
      <c r="B4" s="844"/>
      <c r="C4" s="844"/>
      <c r="D4" s="844"/>
      <c r="E4" s="844"/>
      <c r="F4" s="844"/>
      <c r="G4" s="844"/>
      <c r="H4" s="844"/>
      <c r="I4" s="844"/>
      <c r="J4" s="844"/>
      <c r="K4" s="844"/>
      <c r="L4" s="844"/>
    </row>
    <row r="5" spans="1:26" ht="39.6" customHeight="1" thickBot="1">
      <c r="A5" s="2517" t="s">
        <v>831</v>
      </c>
      <c r="B5" s="2518"/>
      <c r="C5" s="2519"/>
      <c r="D5" s="863"/>
    </row>
    <row r="6" spans="1:26" ht="124.5" customHeight="1" thickBot="1">
      <c r="A6" s="2140" t="s">
        <v>832</v>
      </c>
      <c r="B6" s="2141" t="s">
        <v>833</v>
      </c>
      <c r="C6" s="2141" t="s">
        <v>834</v>
      </c>
      <c r="D6" s="2141" t="s">
        <v>835</v>
      </c>
      <c r="E6" s="2141" t="s">
        <v>836</v>
      </c>
      <c r="F6" s="2141" t="s">
        <v>837</v>
      </c>
      <c r="G6" s="2141" t="s">
        <v>838</v>
      </c>
      <c r="H6" s="2141" t="s">
        <v>839</v>
      </c>
      <c r="I6" s="2141" t="s">
        <v>840</v>
      </c>
      <c r="J6" s="2141" t="s">
        <v>841</v>
      </c>
      <c r="K6" s="2141" t="s">
        <v>842</v>
      </c>
      <c r="L6" s="2141" t="s">
        <v>843</v>
      </c>
      <c r="M6" s="2141" t="s">
        <v>844</v>
      </c>
      <c r="N6" s="2142" t="s">
        <v>845</v>
      </c>
    </row>
    <row r="7" spans="1:26">
      <c r="A7" s="2143" t="s">
        <v>846</v>
      </c>
      <c r="B7" s="1012"/>
      <c r="C7" s="1012"/>
      <c r="D7" s="1012"/>
      <c r="E7" s="1012"/>
      <c r="F7" s="1012"/>
      <c r="G7" s="1012"/>
      <c r="H7" s="1012"/>
      <c r="I7" s="1012"/>
      <c r="J7" s="1012"/>
      <c r="K7" s="1012"/>
      <c r="L7" s="1012"/>
      <c r="M7" s="1012"/>
      <c r="N7" s="2144"/>
    </row>
    <row r="8" spans="1:26">
      <c r="A8" s="2145" t="s">
        <v>457</v>
      </c>
      <c r="B8" s="2094"/>
      <c r="C8" s="2094"/>
      <c r="D8" s="2095"/>
      <c r="E8" s="2094"/>
      <c r="F8" s="2095"/>
      <c r="G8" s="2096"/>
      <c r="H8" s="2096"/>
      <c r="I8" s="2096"/>
      <c r="J8" s="2096"/>
      <c r="K8" s="2096"/>
      <c r="L8" s="2096"/>
      <c r="M8" s="2096"/>
      <c r="N8" s="2146"/>
    </row>
    <row r="9" spans="1:26">
      <c r="A9" s="2145" t="s">
        <v>847</v>
      </c>
      <c r="B9" s="2096">
        <v>170522</v>
      </c>
      <c r="C9" s="2096">
        <v>3408</v>
      </c>
      <c r="D9" s="2095">
        <v>1.998569099588323E-2</v>
      </c>
      <c r="E9" s="2096">
        <v>6716</v>
      </c>
      <c r="F9" s="2097">
        <v>0.50744490768314476</v>
      </c>
      <c r="G9" s="2098">
        <v>87.319081366287094</v>
      </c>
      <c r="H9" s="2098">
        <v>89.464532349602706</v>
      </c>
      <c r="I9" s="2098">
        <v>9.8030759788947496E-3</v>
      </c>
      <c r="J9" s="2098">
        <v>0.518714633435157</v>
      </c>
      <c r="K9" s="2098">
        <v>2.7025798510215702</v>
      </c>
      <c r="L9" s="2098">
        <v>1011.7309108580901</v>
      </c>
      <c r="M9" s="2098">
        <v>6.7590480284517293E-2</v>
      </c>
      <c r="N9" s="2147">
        <v>7.2625490367115601E-3</v>
      </c>
    </row>
    <row r="10" spans="1:26">
      <c r="A10" s="2145" t="s">
        <v>848</v>
      </c>
      <c r="B10" s="2096">
        <v>22468</v>
      </c>
      <c r="C10" s="2096">
        <v>224</v>
      </c>
      <c r="D10" s="2095">
        <v>9.9697347338436881E-3</v>
      </c>
      <c r="E10" s="2096">
        <v>318</v>
      </c>
      <c r="F10" s="2097">
        <v>0.70440251572327039</v>
      </c>
      <c r="G10" s="2098">
        <v>-23.3218233995585</v>
      </c>
      <c r="H10" s="2098">
        <v>-16.669846590909099</v>
      </c>
      <c r="I10" s="2098">
        <v>-1.1989167328918301E-2</v>
      </c>
      <c r="J10" s="2098">
        <v>-0.86569652317880796</v>
      </c>
      <c r="K10" s="2098">
        <v>-8.6993196732954505</v>
      </c>
      <c r="L10" s="2098">
        <v>1617.7956953642399</v>
      </c>
      <c r="M10" s="2098">
        <v>-5.53416111466819E-3</v>
      </c>
      <c r="N10" s="2147">
        <v>-1.0915983764018901E-2</v>
      </c>
    </row>
    <row r="11" spans="1:26">
      <c r="A11" s="2145" t="s">
        <v>849</v>
      </c>
      <c r="B11" s="2096">
        <v>179480</v>
      </c>
      <c r="C11" s="2096">
        <v>901</v>
      </c>
      <c r="D11" s="2095">
        <v>5.0200579451749501E-3</v>
      </c>
      <c r="E11" s="2096">
        <v>1657</v>
      </c>
      <c r="F11" s="2097">
        <v>0.54375377187688589</v>
      </c>
      <c r="G11" s="2098">
        <v>66.742602739725996</v>
      </c>
      <c r="H11" s="2098">
        <v>68.114233912155299</v>
      </c>
      <c r="I11" s="2098">
        <v>4.6301593099949299E-3</v>
      </c>
      <c r="J11" s="2098">
        <v>1.3263147666159301</v>
      </c>
      <c r="K11" s="2098">
        <v>1.4306263559754899</v>
      </c>
      <c r="L11" s="2098">
        <v>550.71238964992403</v>
      </c>
      <c r="M11" s="2098">
        <v>2.7771312812997499E-2</v>
      </c>
      <c r="N11" s="2147">
        <v>3.8535071717084E-2</v>
      </c>
    </row>
    <row r="12" spans="1:26">
      <c r="A12" s="2145" t="s">
        <v>850</v>
      </c>
      <c r="B12" s="2096"/>
      <c r="C12" s="2096"/>
      <c r="D12" s="2095"/>
      <c r="E12" s="2096"/>
      <c r="F12" s="2097"/>
      <c r="G12" s="2098"/>
      <c r="H12" s="2098"/>
      <c r="I12" s="2098"/>
      <c r="J12" s="2098"/>
      <c r="K12" s="2098"/>
      <c r="L12" s="2098"/>
      <c r="M12" s="2098"/>
      <c r="N12" s="2147"/>
    </row>
    <row r="13" spans="1:26">
      <c r="A13" s="2145" t="s">
        <v>851</v>
      </c>
      <c r="B13" s="2096">
        <v>136885</v>
      </c>
      <c r="C13" s="2096">
        <v>2468</v>
      </c>
      <c r="D13" s="2095">
        <v>1.8029732987544289E-2</v>
      </c>
      <c r="E13" s="2096">
        <v>78024</v>
      </c>
      <c r="F13" s="2097">
        <v>3.1631292935507024E-2</v>
      </c>
      <c r="G13" s="2098">
        <v>108.315953488372</v>
      </c>
      <c r="H13" s="2098">
        <v>117.915823613904</v>
      </c>
      <c r="I13" s="2098">
        <v>1.24528795509222E-2</v>
      </c>
      <c r="J13" s="2098">
        <v>-0.267438721999465</v>
      </c>
      <c r="K13" s="2098">
        <v>3.3980211838552101</v>
      </c>
      <c r="L13" s="2098">
        <v>1584.00605453087</v>
      </c>
      <c r="M13" s="2098">
        <v>0.113410743925831</v>
      </c>
      <c r="N13" s="2147">
        <v>2.3764523300489398E-3</v>
      </c>
    </row>
    <row r="14" spans="1:26">
      <c r="A14" s="2145" t="s">
        <v>852</v>
      </c>
      <c r="B14" s="2096">
        <v>236613</v>
      </c>
      <c r="C14" s="2096">
        <v>2065</v>
      </c>
      <c r="D14" s="2095">
        <v>8.7273311271992664E-3</v>
      </c>
      <c r="E14" s="2096">
        <v>23006</v>
      </c>
      <c r="F14" s="2097">
        <v>8.975919325393375E-2</v>
      </c>
      <c r="G14" s="2098">
        <v>72.705225974026007</v>
      </c>
      <c r="H14" s="2098">
        <v>59.092302958177498</v>
      </c>
      <c r="I14" s="2098">
        <v>4.7046658743633302E-3</v>
      </c>
      <c r="J14" s="2098">
        <v>1.1813712952461799</v>
      </c>
      <c r="K14" s="2098">
        <v>1.1829780566134001</v>
      </c>
      <c r="L14" s="2098">
        <v>539.73428522920199</v>
      </c>
      <c r="M14" s="2098">
        <v>2.4184017033686001E-2</v>
      </c>
      <c r="N14" s="2147">
        <v>1.59616799928099E-2</v>
      </c>
    </row>
    <row r="15" spans="1:26" ht="30">
      <c r="A15" s="2145" t="s">
        <v>853</v>
      </c>
      <c r="B15" s="2096"/>
      <c r="C15" s="2096"/>
      <c r="D15" s="2095"/>
      <c r="E15" s="2096"/>
      <c r="F15" s="2097"/>
      <c r="G15" s="2098"/>
      <c r="H15" s="2098"/>
      <c r="I15" s="2098"/>
      <c r="J15" s="2098"/>
      <c r="K15" s="2098"/>
      <c r="L15" s="2098"/>
      <c r="M15" s="2098"/>
      <c r="N15" s="2147"/>
    </row>
    <row r="16" spans="1:26" ht="18">
      <c r="A16" s="2145" t="s">
        <v>854</v>
      </c>
      <c r="B16" s="2096" t="s">
        <v>396</v>
      </c>
      <c r="C16" s="2096">
        <v>2952</v>
      </c>
      <c r="D16" s="2099" t="s">
        <v>396</v>
      </c>
      <c r="E16" s="2096">
        <v>64786</v>
      </c>
      <c r="F16" s="2100">
        <v>4.556539993208409E-2</v>
      </c>
      <c r="G16" s="2098">
        <v>72.705225974026007</v>
      </c>
      <c r="H16" s="2098">
        <v>76.824638559639894</v>
      </c>
      <c r="I16" s="2098">
        <v>7.2193380086580097E-3</v>
      </c>
      <c r="J16" s="2098">
        <v>0.76496687359307403</v>
      </c>
      <c r="K16" s="2098">
        <v>1.95532189557389</v>
      </c>
      <c r="L16" s="2098">
        <v>916.27272438672401</v>
      </c>
      <c r="M16" s="2098">
        <v>3.4904198798028703E-2</v>
      </c>
      <c r="N16" s="2147">
        <v>1.0874249076899999E-2</v>
      </c>
    </row>
    <row r="17" spans="1:14">
      <c r="A17" s="2145" t="s">
        <v>855</v>
      </c>
      <c r="B17" s="2096">
        <v>13760</v>
      </c>
      <c r="C17" s="2096">
        <v>1581</v>
      </c>
      <c r="D17" s="2099">
        <v>0.11489825581395349</v>
      </c>
      <c r="E17" s="2096">
        <v>78242</v>
      </c>
      <c r="F17" s="2100">
        <v>2.0206538687661358E-2</v>
      </c>
      <c r="G17" s="2098">
        <v>91.249885756676605</v>
      </c>
      <c r="H17" s="2098">
        <v>91.351538061641307</v>
      </c>
      <c r="I17" s="2098">
        <v>9.0009985163204808E-3</v>
      </c>
      <c r="J17" s="2098">
        <v>0.24353421216617199</v>
      </c>
      <c r="K17" s="2098">
        <v>2.1368615803936102</v>
      </c>
      <c r="L17" s="2098">
        <v>1021.89599777448</v>
      </c>
      <c r="M17" s="2098">
        <v>0.113045850029622</v>
      </c>
      <c r="N17" s="2147">
        <v>1.03848017785552E-2</v>
      </c>
    </row>
    <row r="18" spans="1:14" ht="18">
      <c r="A18" s="2145" t="s">
        <v>856</v>
      </c>
      <c r="B18" s="2101">
        <v>166246.30864800001</v>
      </c>
      <c r="C18" s="2096">
        <v>1306</v>
      </c>
      <c r="D18" s="2095">
        <v>7.8558135252509362E-3</v>
      </c>
      <c r="E18" s="2096" t="s">
        <v>396</v>
      </c>
      <c r="F18" s="2097" t="s">
        <v>396</v>
      </c>
      <c r="G18" s="2098">
        <v>75.641200462605994</v>
      </c>
      <c r="H18" s="2098">
        <v>79.734384677419399</v>
      </c>
      <c r="I18" s="2098">
        <v>7.9929794911333795E-3</v>
      </c>
      <c r="J18" s="2098">
        <v>0.268877618735544</v>
      </c>
      <c r="K18" s="2098">
        <v>1.70180183185484</v>
      </c>
      <c r="L18" s="2098">
        <v>1111.7772629144199</v>
      </c>
      <c r="M18" s="2098">
        <v>6.4183979824659995E-2</v>
      </c>
      <c r="N18" s="2147">
        <v>1.0544194275803701E-2</v>
      </c>
    </row>
    <row r="19" spans="1:14">
      <c r="A19" s="2145" t="s">
        <v>857</v>
      </c>
      <c r="B19" s="2101">
        <v>44771.077799999999</v>
      </c>
      <c r="C19" s="2096" t="s">
        <v>396</v>
      </c>
      <c r="D19" s="2095" t="s">
        <v>396</v>
      </c>
      <c r="E19" s="2096" t="s">
        <v>396</v>
      </c>
      <c r="F19" s="2097" t="s">
        <v>396</v>
      </c>
      <c r="G19" s="2098" t="s">
        <v>396</v>
      </c>
      <c r="H19" s="2096" t="s">
        <v>396</v>
      </c>
      <c r="I19" s="2096" t="s">
        <v>396</v>
      </c>
      <c r="J19" s="2096" t="s">
        <v>396</v>
      </c>
      <c r="K19" s="2096" t="s">
        <v>396</v>
      </c>
      <c r="L19" s="2096" t="s">
        <v>396</v>
      </c>
      <c r="M19" s="2096" t="s">
        <v>396</v>
      </c>
      <c r="N19" s="2146" t="s">
        <v>396</v>
      </c>
    </row>
    <row r="20" spans="1:14" ht="18">
      <c r="A20" s="2145" t="s">
        <v>858</v>
      </c>
      <c r="B20" s="2096" t="s">
        <v>396</v>
      </c>
      <c r="C20" s="2096">
        <v>4452</v>
      </c>
      <c r="D20" s="2095" t="s">
        <v>396</v>
      </c>
      <c r="E20" s="2096" t="s">
        <v>396</v>
      </c>
      <c r="F20" s="2097" t="s">
        <v>396</v>
      </c>
      <c r="G20" s="2098">
        <v>77.058139985264702</v>
      </c>
      <c r="H20" s="2098">
        <v>80.086368238857602</v>
      </c>
      <c r="I20" s="2098">
        <v>7.6086994632144E-3</v>
      </c>
      <c r="J20" s="2098">
        <v>0.64290522755499402</v>
      </c>
      <c r="K20" s="2098">
        <v>1.9875857385330999</v>
      </c>
      <c r="L20" s="2098">
        <v>936.65072202926001</v>
      </c>
      <c r="M20" s="2098">
        <v>5.37462953935492E-2</v>
      </c>
      <c r="N20" s="2147">
        <v>1.0989391721583299E-2</v>
      </c>
    </row>
    <row r="21" spans="1:14" ht="18">
      <c r="A21" s="2145" t="s">
        <v>859</v>
      </c>
      <c r="B21" s="2096">
        <v>160975</v>
      </c>
      <c r="C21" s="2096">
        <v>1112</v>
      </c>
      <c r="D21" s="2095">
        <v>6.9079049541854324E-3</v>
      </c>
      <c r="E21" s="2096">
        <v>29467</v>
      </c>
      <c r="F21" s="2097">
        <v>3.773712967047884E-2</v>
      </c>
      <c r="G21" s="2098">
        <v>45.152056985925199</v>
      </c>
      <c r="H21" s="2098">
        <v>47.486636938202203</v>
      </c>
      <c r="I21" s="2098">
        <v>3.4374835564709898E-3</v>
      </c>
      <c r="J21" s="2098">
        <v>1.0539910665980099</v>
      </c>
      <c r="K21" s="2098">
        <v>1.55136094698034</v>
      </c>
      <c r="L21" s="2098">
        <v>740.69004462753196</v>
      </c>
      <c r="M21" s="2098">
        <v>2.2471369019373501E-2</v>
      </c>
      <c r="N21" s="2147">
        <v>1.8746377606515902E-2</v>
      </c>
    </row>
    <row r="22" spans="1:14">
      <c r="A22" s="2148" t="s">
        <v>860</v>
      </c>
      <c r="B22" s="2102"/>
      <c r="C22" s="2102"/>
      <c r="D22" s="2102"/>
      <c r="E22" s="2102"/>
      <c r="F22" s="2102"/>
      <c r="G22" s="2102"/>
      <c r="H22" s="2102"/>
      <c r="I22" s="2102"/>
      <c r="J22" s="2102"/>
      <c r="K22" s="2102"/>
      <c r="L22" s="2102"/>
      <c r="M22" s="2102"/>
      <c r="N22" s="2149"/>
    </row>
    <row r="23" spans="1:14">
      <c r="A23" s="2150" t="s">
        <v>861</v>
      </c>
      <c r="B23" s="2096">
        <v>90092</v>
      </c>
      <c r="C23" s="2096">
        <v>759</v>
      </c>
      <c r="D23" s="2095">
        <v>8.4247213959064062E-3</v>
      </c>
      <c r="E23" s="2096">
        <v>17775</v>
      </c>
      <c r="F23" s="2097">
        <v>4.2700421940928268E-2</v>
      </c>
      <c r="G23" s="2098">
        <v>43.826187116564398</v>
      </c>
      <c r="H23" s="2098">
        <v>45.255607496095799</v>
      </c>
      <c r="I23" s="2098">
        <v>3.40523762781186E-3</v>
      </c>
      <c r="J23" s="2098">
        <v>1.1895012571574599</v>
      </c>
      <c r="K23" s="2098">
        <v>1.7629695257678299</v>
      </c>
      <c r="L23" s="2098">
        <v>724.75637014314896</v>
      </c>
      <c r="M23" s="2098">
        <v>2.16784497868922E-2</v>
      </c>
      <c r="N23" s="2147">
        <v>1.3908874884705101E-2</v>
      </c>
    </row>
    <row r="24" spans="1:14">
      <c r="A24" s="2150" t="s">
        <v>862</v>
      </c>
      <c r="B24" s="2096">
        <v>8611</v>
      </c>
      <c r="C24" s="2096">
        <v>113</v>
      </c>
      <c r="D24" s="2095">
        <v>1.3122749970967367E-2</v>
      </c>
      <c r="E24" s="2096">
        <v>3256</v>
      </c>
      <c r="F24" s="2097">
        <v>3.4705159705159708E-2</v>
      </c>
      <c r="G24" s="2098">
        <v>108.521958762887</v>
      </c>
      <c r="H24" s="2098">
        <v>116.172513368984</v>
      </c>
      <c r="I24" s="2098">
        <v>1.27767030927835E-2</v>
      </c>
      <c r="J24" s="2098">
        <v>-7.89110309278351E-3</v>
      </c>
      <c r="K24" s="2098">
        <v>1.19502206417112</v>
      </c>
      <c r="L24" s="2098">
        <v>1001.04824742268</v>
      </c>
      <c r="M24" s="2098">
        <v>4.6163010318206799E-2</v>
      </c>
      <c r="N24" s="2147">
        <v>5.4406976134248504E-4</v>
      </c>
    </row>
    <row r="25" spans="1:14" ht="18">
      <c r="A25" s="2151" t="s">
        <v>863</v>
      </c>
      <c r="B25" s="2096">
        <v>21716</v>
      </c>
      <c r="C25" s="2096">
        <v>5</v>
      </c>
      <c r="D25" s="2095">
        <v>2.3024498065942161E-4</v>
      </c>
      <c r="E25" s="2096">
        <v>180</v>
      </c>
      <c r="F25" s="2097">
        <v>2.7777777777777776E-2</v>
      </c>
      <c r="G25" s="2098">
        <v>218.9</v>
      </c>
      <c r="H25" s="2098">
        <v>218.9</v>
      </c>
      <c r="I25" s="2098">
        <v>1.9793333333333302E-2</v>
      </c>
      <c r="J25" s="2098">
        <v>0</v>
      </c>
      <c r="K25" s="2098">
        <v>0</v>
      </c>
      <c r="L25" s="2098">
        <v>923.89111111111094</v>
      </c>
      <c r="M25" s="2098">
        <v>1.94045391280144E-2</v>
      </c>
      <c r="N25" s="2147" t="s">
        <v>864</v>
      </c>
    </row>
    <row r="26" spans="1:14">
      <c r="A26" s="2151" t="s">
        <v>865</v>
      </c>
      <c r="B26" s="2096">
        <v>131968</v>
      </c>
      <c r="C26" s="2096">
        <v>50</v>
      </c>
      <c r="D26" s="2095">
        <v>3.7887972841901065E-4</v>
      </c>
      <c r="E26" s="2096">
        <v>2073</v>
      </c>
      <c r="F26" s="2097">
        <v>2.4119633381572601E-2</v>
      </c>
      <c r="G26" s="2098">
        <v>178.17721518987301</v>
      </c>
      <c r="H26" s="2098">
        <v>191.51948051948099</v>
      </c>
      <c r="I26" s="2098">
        <v>1.7647316455696199E-2</v>
      </c>
      <c r="J26" s="2098">
        <v>-1.01950701265823</v>
      </c>
      <c r="K26" s="2098">
        <v>-1.3836500519480499</v>
      </c>
      <c r="L26" s="2098">
        <v>966.17974683544298</v>
      </c>
      <c r="M26" s="2098">
        <v>0.94263011690452403</v>
      </c>
      <c r="N26" s="2147">
        <v>-1.7089635425947301E-2</v>
      </c>
    </row>
    <row r="27" spans="1:14" ht="18">
      <c r="A27" s="2151" t="s">
        <v>866</v>
      </c>
      <c r="B27" s="2096">
        <v>63552</v>
      </c>
      <c r="C27" s="2096">
        <v>302</v>
      </c>
      <c r="D27" s="2095">
        <v>4.7520140986908356E-3</v>
      </c>
      <c r="E27" s="2096">
        <v>14202</v>
      </c>
      <c r="F27" s="2097">
        <v>2.1264610618222785E-2</v>
      </c>
      <c r="G27" s="2098">
        <v>138.474160824742</v>
      </c>
      <c r="H27" s="2098">
        <v>142.802037894737</v>
      </c>
      <c r="I27" s="2098">
        <v>1.5240649072164899E-2</v>
      </c>
      <c r="J27" s="2098">
        <v>-3.5908688659793797E-2</v>
      </c>
      <c r="K27" s="2098">
        <v>1.0812300757894699</v>
      </c>
      <c r="L27" s="2098">
        <v>1005.6084742268</v>
      </c>
      <c r="M27" s="2098">
        <v>0.193509535486798</v>
      </c>
      <c r="N27" s="2147">
        <v>2.2913674225963502E-3</v>
      </c>
    </row>
    <row r="28" spans="1:14">
      <c r="A28" s="2151" t="s">
        <v>867</v>
      </c>
      <c r="B28" s="2096">
        <v>16775</v>
      </c>
      <c r="C28" s="2096">
        <v>3</v>
      </c>
      <c r="D28" s="2099">
        <v>1.7883755588673621E-4</v>
      </c>
      <c r="E28" s="2096">
        <v>4714</v>
      </c>
      <c r="F28" s="2100">
        <v>6.3640220619431477E-4</v>
      </c>
      <c r="G28" s="2098">
        <v>254.125714285714</v>
      </c>
      <c r="H28" s="2098">
        <v>254.125714285714</v>
      </c>
      <c r="I28" s="2098">
        <v>2.9439371428571399E-2</v>
      </c>
      <c r="J28" s="2098">
        <v>0</v>
      </c>
      <c r="K28" s="2098">
        <v>0</v>
      </c>
      <c r="L28" s="2098">
        <v>1131.62857142857</v>
      </c>
      <c r="M28" s="2098">
        <v>5.8653515729124202E-2</v>
      </c>
      <c r="N28" s="2146" t="s">
        <v>396</v>
      </c>
    </row>
    <row r="29" spans="1:14">
      <c r="A29" s="2151" t="s">
        <v>868</v>
      </c>
      <c r="B29" s="2096">
        <v>244028</v>
      </c>
      <c r="C29" s="2096">
        <v>3038</v>
      </c>
      <c r="D29" s="2095">
        <v>1.2449391053485666E-2</v>
      </c>
      <c r="E29" s="2096">
        <v>99698</v>
      </c>
      <c r="F29" s="2097">
        <v>3.0472025517061525E-2</v>
      </c>
      <c r="G29" s="2098">
        <v>70.253857811320799</v>
      </c>
      <c r="H29" s="2098">
        <v>71.992545707656603</v>
      </c>
      <c r="I29" s="2098">
        <v>6.5874542490566004E-3</v>
      </c>
      <c r="J29" s="2098">
        <v>0.57297199320754699</v>
      </c>
      <c r="K29" s="2098">
        <v>2.0033935738592401</v>
      </c>
      <c r="L29" s="2098">
        <v>921.757430943396</v>
      </c>
      <c r="M29" s="2098">
        <v>4.4449185783387898E-2</v>
      </c>
      <c r="N29" s="2147">
        <v>0</v>
      </c>
    </row>
    <row r="30" spans="1:14">
      <c r="A30" s="2152" t="s">
        <v>869</v>
      </c>
      <c r="B30" s="2096">
        <v>4649</v>
      </c>
      <c r="C30" s="2096">
        <v>1</v>
      </c>
      <c r="D30" s="2099">
        <v>2.1510002151000216E-4</v>
      </c>
      <c r="E30" s="2096">
        <v>1456</v>
      </c>
      <c r="F30" s="2100">
        <v>6.8681318681318687E-4</v>
      </c>
      <c r="G30" s="2098">
        <v>0</v>
      </c>
      <c r="H30" s="2098">
        <v>0</v>
      </c>
      <c r="I30" s="2098">
        <v>0</v>
      </c>
      <c r="J30" s="2098">
        <v>0</v>
      </c>
      <c r="K30" s="2098">
        <v>0</v>
      </c>
      <c r="L30" s="2098">
        <v>0</v>
      </c>
      <c r="M30" s="2098">
        <v>0</v>
      </c>
      <c r="N30" s="2146" t="s">
        <v>396</v>
      </c>
    </row>
    <row r="31" spans="1:14">
      <c r="A31" s="2152" t="s">
        <v>870</v>
      </c>
      <c r="B31" s="2096">
        <v>99636</v>
      </c>
      <c r="C31" s="2096">
        <v>1476</v>
      </c>
      <c r="D31" s="2095">
        <v>1.4813922678549921E-2</v>
      </c>
      <c r="E31" s="2096">
        <v>43005</v>
      </c>
      <c r="F31" s="2097">
        <v>3.4321590512731079E-2</v>
      </c>
      <c r="G31" s="2098">
        <v>92.605995948683301</v>
      </c>
      <c r="H31" s="2098">
        <v>98.979663629992999</v>
      </c>
      <c r="I31" s="2098">
        <v>9.9773677245104699E-3</v>
      </c>
      <c r="J31" s="2098">
        <v>0.72365942437542197</v>
      </c>
      <c r="K31" s="2098">
        <v>2.0492218693062401</v>
      </c>
      <c r="L31" s="2098">
        <v>997.78671843349105</v>
      </c>
      <c r="M31" s="2098">
        <v>8.4390324284719306E-2</v>
      </c>
      <c r="N31" s="2147">
        <v>1.0091293912044301E-2</v>
      </c>
    </row>
    <row r="32" spans="1:14">
      <c r="A32" s="2152" t="s">
        <v>871</v>
      </c>
      <c r="B32" s="2096">
        <v>3490</v>
      </c>
      <c r="C32" s="2096">
        <v>15</v>
      </c>
      <c r="D32" s="2095">
        <v>4.2979942693409743E-3</v>
      </c>
      <c r="E32" s="2096">
        <v>749</v>
      </c>
      <c r="F32" s="2097">
        <v>2.0026702269692925E-2</v>
      </c>
      <c r="G32" s="2098">
        <v>279.84719999999999</v>
      </c>
      <c r="H32" s="2098">
        <v>279.84719999999999</v>
      </c>
      <c r="I32" s="2098">
        <v>3.1062863999999999E-2</v>
      </c>
      <c r="J32" s="2098">
        <v>0</v>
      </c>
      <c r="K32" s="2098">
        <v>0</v>
      </c>
      <c r="L32" s="2098">
        <v>997.77359999999999</v>
      </c>
      <c r="M32" s="2098">
        <v>4.0454388237983398E-2</v>
      </c>
      <c r="N32" s="2146" t="s">
        <v>396</v>
      </c>
    </row>
    <row r="33" spans="1:14">
      <c r="A33" s="2152" t="s">
        <v>872</v>
      </c>
      <c r="B33" s="2096">
        <v>1084</v>
      </c>
      <c r="C33" s="2096">
        <v>1</v>
      </c>
      <c r="D33" s="2095">
        <v>9.225092250922509E-4</v>
      </c>
      <c r="E33" s="2096">
        <v>153</v>
      </c>
      <c r="F33" s="2097">
        <v>6.5359477124183009E-3</v>
      </c>
      <c r="G33" s="2098">
        <v>193.01142857142901</v>
      </c>
      <c r="H33" s="2098">
        <v>193.01142857142901</v>
      </c>
      <c r="I33" s="2098">
        <v>1.7029942857142901E-2</v>
      </c>
      <c r="J33" s="2098">
        <v>2.6242857142857101</v>
      </c>
      <c r="K33" s="2098">
        <v>-1.94714285714286</v>
      </c>
      <c r="L33" s="2098">
        <v>1406.9442857142899</v>
      </c>
      <c r="M33" s="2098">
        <v>6.3841270767970804E-2</v>
      </c>
      <c r="N33" s="2147">
        <v>0</v>
      </c>
    </row>
    <row r="34" spans="1:14" ht="18">
      <c r="A34" s="2152" t="s">
        <v>873</v>
      </c>
      <c r="B34" s="2096">
        <v>293478</v>
      </c>
      <c r="C34" s="2096">
        <v>510</v>
      </c>
      <c r="D34" s="2095">
        <v>1.7377793224705089E-3</v>
      </c>
      <c r="E34" s="2096">
        <v>12496</v>
      </c>
      <c r="F34" s="2097">
        <v>4.0813060179257364E-2</v>
      </c>
      <c r="G34" s="2098">
        <v>46.085006006005997</v>
      </c>
      <c r="H34" s="2098">
        <v>47.1468725038402</v>
      </c>
      <c r="I34" s="2098">
        <v>3.3977213213213201E-3</v>
      </c>
      <c r="J34" s="2098">
        <v>0.98419799549549503</v>
      </c>
      <c r="K34" s="2098">
        <v>1.51225171274962</v>
      </c>
      <c r="L34" s="2098">
        <v>764.01490240240196</v>
      </c>
      <c r="M34" s="2098">
        <v>2.4411659974517198E-2</v>
      </c>
      <c r="N34" s="2147">
        <v>7.9166216975199103E-3</v>
      </c>
    </row>
    <row r="35" spans="1:14">
      <c r="A35" s="2143" t="s">
        <v>874</v>
      </c>
      <c r="B35" s="2103"/>
      <c r="C35" s="2104"/>
      <c r="D35" s="2104"/>
      <c r="E35" s="2104"/>
      <c r="F35" s="2104"/>
      <c r="G35" s="2104"/>
      <c r="H35" s="2104"/>
      <c r="I35" s="2104"/>
      <c r="J35" s="2104"/>
      <c r="K35" s="2105"/>
      <c r="L35" s="2106"/>
      <c r="M35" s="2106"/>
      <c r="N35" s="2153"/>
    </row>
    <row r="36" spans="1:14">
      <c r="A36" s="2151" t="s">
        <v>875</v>
      </c>
      <c r="B36" s="2096">
        <v>289316</v>
      </c>
      <c r="C36" s="2096">
        <v>4182</v>
      </c>
      <c r="D36" s="2095">
        <v>1.4454783005433505E-2</v>
      </c>
      <c r="E36" s="2096">
        <v>142646</v>
      </c>
      <c r="F36" s="2097">
        <v>2.9317331015240526E-2</v>
      </c>
      <c r="G36" s="2098">
        <v>80.607652360515004</v>
      </c>
      <c r="H36" s="2098">
        <v>83.068278355278395</v>
      </c>
      <c r="I36" s="2098">
        <v>8.2583658007680093E-3</v>
      </c>
      <c r="J36" s="2098">
        <v>0.62820746724644205</v>
      </c>
      <c r="K36" s="2098">
        <v>2.2035284032109002</v>
      </c>
      <c r="L36" s="2098">
        <v>932.44858594985305</v>
      </c>
      <c r="M36" s="2098">
        <v>5.4734371148392601E-2</v>
      </c>
      <c r="N36" s="2147">
        <v>9.7541426548133393E-3</v>
      </c>
    </row>
    <row r="37" spans="1:14">
      <c r="A37" s="2151" t="s">
        <v>876</v>
      </c>
      <c r="B37" s="2096">
        <v>43709</v>
      </c>
      <c r="C37" s="2096">
        <v>80</v>
      </c>
      <c r="D37" s="2095">
        <v>1.8302866686494771E-3</v>
      </c>
      <c r="E37" s="2096">
        <v>4231</v>
      </c>
      <c r="F37" s="2097">
        <v>1.8908059560387616E-2</v>
      </c>
      <c r="G37" s="2098">
        <v>69.7693785310734</v>
      </c>
      <c r="H37" s="2098">
        <v>70.165795454545503</v>
      </c>
      <c r="I37" s="2098">
        <v>6.4099887005649699E-3</v>
      </c>
      <c r="J37" s="2098">
        <v>0.50871283615819196</v>
      </c>
      <c r="K37" s="2098">
        <v>1.9206941590909099</v>
      </c>
      <c r="L37" s="2098">
        <v>816.09</v>
      </c>
      <c r="M37" s="2098">
        <v>2.5023130461914001E-2</v>
      </c>
      <c r="N37" s="2147">
        <v>4.1774245336131301E-3</v>
      </c>
    </row>
    <row r="38" spans="1:14" ht="18">
      <c r="A38" s="2151" t="s">
        <v>877</v>
      </c>
      <c r="B38" s="2096" t="s">
        <v>396</v>
      </c>
      <c r="C38" s="2096" t="s">
        <v>396</v>
      </c>
      <c r="D38" s="2095" t="s">
        <v>396</v>
      </c>
      <c r="E38" s="2096" t="s">
        <v>396</v>
      </c>
      <c r="F38" s="2097" t="s">
        <v>396</v>
      </c>
      <c r="G38" s="2098" t="s">
        <v>396</v>
      </c>
      <c r="H38" s="2098" t="s">
        <v>396</v>
      </c>
      <c r="I38" s="2098" t="s">
        <v>396</v>
      </c>
      <c r="J38" s="2098" t="s">
        <v>396</v>
      </c>
      <c r="K38" s="2098" t="s">
        <v>396</v>
      </c>
      <c r="L38" s="2098" t="s">
        <v>396</v>
      </c>
      <c r="M38" s="2098" t="s">
        <v>396</v>
      </c>
      <c r="N38" s="2147" t="s">
        <v>396</v>
      </c>
    </row>
    <row r="39" spans="1:14" ht="18">
      <c r="A39" s="2151" t="s">
        <v>878</v>
      </c>
      <c r="B39" s="2096">
        <v>144053</v>
      </c>
      <c r="C39" s="2096">
        <v>24</v>
      </c>
      <c r="D39" s="2095">
        <v>1.6660534664324935E-4</v>
      </c>
      <c r="E39" s="2096" t="s">
        <v>864</v>
      </c>
      <c r="F39" s="2097" t="s">
        <v>396</v>
      </c>
      <c r="G39" s="2098">
        <v>146.32760162601599</v>
      </c>
      <c r="H39" s="2098">
        <v>202.38936507936501</v>
      </c>
      <c r="I39" s="2098">
        <v>1.8818180487804901E-2</v>
      </c>
      <c r="J39" s="2098">
        <v>1.0404471544715399</v>
      </c>
      <c r="K39" s="2098">
        <v>5.7880952380952397</v>
      </c>
      <c r="L39" s="2098">
        <v>1337.8751626016301</v>
      </c>
      <c r="M39" s="2098">
        <v>5.29121259054968E-2</v>
      </c>
      <c r="N39" s="2147">
        <v>2.53941565480959E-2</v>
      </c>
    </row>
    <row r="40" spans="1:14" ht="18">
      <c r="A40" s="2151" t="s">
        <v>879</v>
      </c>
      <c r="B40" s="2096">
        <v>52414</v>
      </c>
      <c r="C40" s="2096">
        <v>246</v>
      </c>
      <c r="D40" s="2095">
        <v>4.6934025260426601E-3</v>
      </c>
      <c r="E40" s="2096">
        <v>6690</v>
      </c>
      <c r="F40" s="2097">
        <v>3.6771300448430494E-2</v>
      </c>
      <c r="G40" s="2098">
        <v>103.91532251521301</v>
      </c>
      <c r="H40" s="2098">
        <v>104.980028688525</v>
      </c>
      <c r="I40" s="2098">
        <v>1.17938937119675E-2</v>
      </c>
      <c r="J40" s="2098">
        <v>0.65013653549695705</v>
      </c>
      <c r="K40" s="2098">
        <v>2.1957321967213099</v>
      </c>
      <c r="L40" s="2098">
        <v>905.19849898580105</v>
      </c>
      <c r="M40" s="2098">
        <v>9.9953428306971195E-3</v>
      </c>
      <c r="N40" s="2147">
        <v>3.8158656582993702E-3</v>
      </c>
    </row>
    <row r="41" spans="1:14" ht="18">
      <c r="A41" s="2151" t="s">
        <v>880</v>
      </c>
      <c r="B41" s="2101">
        <v>132033.39670000001</v>
      </c>
      <c r="C41" s="2096">
        <v>823</v>
      </c>
      <c r="D41" s="2095">
        <v>6.2332714341204248E-3</v>
      </c>
      <c r="E41" s="2096">
        <v>17392</v>
      </c>
      <c r="F41" s="2097">
        <v>4.7320607175712973E-2</v>
      </c>
      <c r="G41" s="2098">
        <v>49.788220174587799</v>
      </c>
      <c r="H41" s="2098">
        <v>50.473603736479802</v>
      </c>
      <c r="I41" s="2098">
        <v>4.5878265761396704E-3</v>
      </c>
      <c r="J41" s="2098">
        <v>0.68027536372453901</v>
      </c>
      <c r="K41" s="2098">
        <v>1.5682044247787601</v>
      </c>
      <c r="L41" s="2098">
        <v>766.51886517943694</v>
      </c>
      <c r="M41" s="2098">
        <v>2.4192838952982E-2</v>
      </c>
      <c r="N41" s="2147">
        <v>4.5931139688824098E-2</v>
      </c>
    </row>
    <row r="42" spans="1:14" ht="18">
      <c r="A42" s="2151" t="s">
        <v>881</v>
      </c>
      <c r="B42" s="2096"/>
      <c r="C42" s="2096"/>
      <c r="D42" s="2095"/>
      <c r="E42" s="2096"/>
      <c r="F42" s="2097"/>
      <c r="G42" s="2098"/>
      <c r="H42" s="2098"/>
      <c r="I42" s="2098"/>
      <c r="J42" s="2098"/>
      <c r="K42" s="2098"/>
      <c r="L42" s="2098"/>
      <c r="M42" s="2098"/>
      <c r="N42" s="2147"/>
    </row>
    <row r="43" spans="1:14" s="172" customFormat="1">
      <c r="A43" s="2151" t="s">
        <v>882</v>
      </c>
      <c r="B43" s="2096">
        <v>275414</v>
      </c>
      <c r="C43" s="2096">
        <v>738</v>
      </c>
      <c r="D43" s="2099">
        <v>2.6796023441074163E-3</v>
      </c>
      <c r="E43" s="2096">
        <v>36620</v>
      </c>
      <c r="F43" s="2100">
        <v>2.0152921900600765E-2</v>
      </c>
      <c r="G43" s="2098">
        <v>115.395689863843</v>
      </c>
      <c r="H43" s="2098">
        <v>120.18474334898301</v>
      </c>
      <c r="I43" s="2098">
        <v>1.30223960665658E-2</v>
      </c>
      <c r="J43" s="2098">
        <v>-2.5749342662632301E-2</v>
      </c>
      <c r="K43" s="2098">
        <v>2.10325459233177</v>
      </c>
      <c r="L43" s="2098">
        <v>1154.5456505295001</v>
      </c>
      <c r="M43" s="2098">
        <v>0.11933646307803</v>
      </c>
      <c r="N43" s="2147">
        <v>4.2964263707298903E-3</v>
      </c>
    </row>
    <row r="44" spans="1:14" s="172" customFormat="1">
      <c r="A44" s="2151" t="s">
        <v>883</v>
      </c>
      <c r="B44" s="2096">
        <v>318131</v>
      </c>
      <c r="C44" s="2096">
        <v>1456</v>
      </c>
      <c r="D44" s="2099">
        <v>4.5767309693176706E-3</v>
      </c>
      <c r="E44" s="2096">
        <v>55103</v>
      </c>
      <c r="F44" s="2100">
        <v>2.6423243743534833E-2</v>
      </c>
      <c r="G44" s="2098">
        <v>92.514064303982494</v>
      </c>
      <c r="H44" s="2098">
        <v>96.454405599697296</v>
      </c>
      <c r="I44" s="2098">
        <v>9.5584026306174703E-3</v>
      </c>
      <c r="J44" s="2098">
        <v>0.161799702594081</v>
      </c>
      <c r="K44" s="2098">
        <v>2.36505705107832</v>
      </c>
      <c r="L44" s="2098">
        <v>1083.2758312020501</v>
      </c>
      <c r="M44" s="2098">
        <v>8.5752122545281501E-2</v>
      </c>
      <c r="N44" s="2147">
        <v>1.4649734457037E-2</v>
      </c>
    </row>
    <row r="45" spans="1:14" s="172" customFormat="1">
      <c r="A45" s="2151" t="s">
        <v>884</v>
      </c>
      <c r="B45" s="2096">
        <v>243149</v>
      </c>
      <c r="C45" s="2096">
        <v>2326</v>
      </c>
      <c r="D45" s="2099">
        <v>9.5661507964252372E-3</v>
      </c>
      <c r="E45" s="2096">
        <v>57394</v>
      </c>
      <c r="F45" s="2100">
        <v>4.0526884343311149E-2</v>
      </c>
      <c r="G45" s="2098">
        <v>61.843415039768601</v>
      </c>
      <c r="H45" s="2098">
        <v>64.164774694783603</v>
      </c>
      <c r="I45" s="2098">
        <v>5.5687389732465703E-3</v>
      </c>
      <c r="J45" s="2098">
        <v>0.96575649891540105</v>
      </c>
      <c r="K45" s="2098">
        <v>1.81900942508324</v>
      </c>
      <c r="L45" s="2098">
        <v>825.89676608821401</v>
      </c>
      <c r="M45" s="2098">
        <v>2.7916549980677E-2</v>
      </c>
      <c r="N45" s="2147">
        <v>1.03609201013493E-2</v>
      </c>
    </row>
    <row r="46" spans="1:14" ht="18">
      <c r="A46" s="2151" t="s">
        <v>885</v>
      </c>
      <c r="B46" s="2096">
        <v>35421</v>
      </c>
      <c r="C46" s="2096">
        <v>396</v>
      </c>
      <c r="D46" s="2095">
        <v>1.1179808588125688E-2</v>
      </c>
      <c r="E46" s="2096">
        <v>11876</v>
      </c>
      <c r="F46" s="2097">
        <v>3.3344560458066691E-2</v>
      </c>
      <c r="G46" s="2098">
        <v>47.496131782945703</v>
      </c>
      <c r="H46" s="2098">
        <v>47.9139863147605</v>
      </c>
      <c r="I46" s="2098">
        <v>4.0143724806201604E-3</v>
      </c>
      <c r="J46" s="2098">
        <v>0.93699850290697695</v>
      </c>
      <c r="K46" s="2098">
        <v>1.6324364173998001</v>
      </c>
      <c r="L46" s="2098">
        <v>666.52095930232599</v>
      </c>
      <c r="M46" s="2098">
        <v>2.8402561125056399E-2</v>
      </c>
      <c r="N46" s="2147">
        <v>3.19261835287395E-2</v>
      </c>
    </row>
    <row r="47" spans="1:14">
      <c r="A47" s="2143" t="s">
        <v>886</v>
      </c>
      <c r="B47" s="2103"/>
      <c r="C47" s="2104"/>
      <c r="D47" s="2104"/>
      <c r="E47" s="2104"/>
      <c r="F47" s="2107"/>
      <c r="G47" s="2108"/>
      <c r="H47" s="2108"/>
      <c r="I47" s="2108"/>
      <c r="J47" s="2108"/>
      <c r="K47" s="2109"/>
      <c r="L47" s="2110"/>
      <c r="M47" s="2110"/>
      <c r="N47" s="2154"/>
    </row>
    <row r="48" spans="1:14">
      <c r="A48" s="2151" t="s">
        <v>887</v>
      </c>
      <c r="B48" s="2096">
        <v>20925</v>
      </c>
      <c r="C48" s="2096">
        <v>378</v>
      </c>
      <c r="D48" s="2095">
        <v>1.806451612903226E-2</v>
      </c>
      <c r="E48" s="2096">
        <v>7889</v>
      </c>
      <c r="F48" s="2097">
        <v>4.7914818101153507E-2</v>
      </c>
      <c r="G48" s="2098">
        <v>103.29836290322601</v>
      </c>
      <c r="H48" s="2098">
        <v>107.407485396384</v>
      </c>
      <c r="I48" s="2098">
        <v>1.12063956989247E-2</v>
      </c>
      <c r="J48" s="2098">
        <v>9.8273415322580701E-2</v>
      </c>
      <c r="K48" s="2098">
        <v>2.3075318789986099</v>
      </c>
      <c r="L48" s="2098">
        <v>1165.13860215054</v>
      </c>
      <c r="M48" s="2098">
        <v>2.9524181381290902E-2</v>
      </c>
      <c r="N48" s="2147">
        <v>9.2297547109965305E-3</v>
      </c>
    </row>
    <row r="49" spans="1:15" ht="18">
      <c r="A49" s="2151" t="s">
        <v>888</v>
      </c>
      <c r="B49" s="2096"/>
      <c r="C49" s="2096"/>
      <c r="D49" s="2095"/>
      <c r="E49" s="2096"/>
      <c r="F49" s="2097"/>
      <c r="G49" s="2098"/>
      <c r="H49" s="2098"/>
      <c r="I49" s="2098"/>
      <c r="J49" s="2098"/>
      <c r="K49" s="2098"/>
      <c r="L49" s="2098"/>
      <c r="M49" s="2098"/>
      <c r="N49" s="2147"/>
    </row>
    <row r="50" spans="1:15">
      <c r="A50" s="2151" t="s">
        <v>882</v>
      </c>
      <c r="B50" s="2096">
        <v>283333</v>
      </c>
      <c r="C50" s="2096">
        <v>1731</v>
      </c>
      <c r="D50" s="2095">
        <v>6.1094189522575906E-3</v>
      </c>
      <c r="E50" s="2096">
        <v>67365</v>
      </c>
      <c r="F50" s="2097">
        <v>2.5695836116677799E-2</v>
      </c>
      <c r="G50" s="2098">
        <v>95.383690243902393</v>
      </c>
      <c r="H50" s="2098">
        <v>98.518339811912199</v>
      </c>
      <c r="I50" s="2098">
        <v>1.03775714634146E-2</v>
      </c>
      <c r="J50" s="2098">
        <v>0.21633481768292701</v>
      </c>
      <c r="K50" s="2098">
        <v>1.87196808840125</v>
      </c>
      <c r="L50" s="2098">
        <v>1008.6126524390201</v>
      </c>
      <c r="M50" s="2098">
        <v>8.5702023571788494E-2</v>
      </c>
      <c r="N50" s="2147">
        <v>1.01457019092136E-2</v>
      </c>
    </row>
    <row r="51" spans="1:15">
      <c r="A51" s="2155" t="s">
        <v>883</v>
      </c>
      <c r="B51" s="2096">
        <v>195497</v>
      </c>
      <c r="C51" s="2096">
        <v>1484</v>
      </c>
      <c r="D51" s="2095">
        <v>7.5909093234167273E-3</v>
      </c>
      <c r="E51" s="2096">
        <v>47115</v>
      </c>
      <c r="F51" s="2097">
        <v>3.1497399978775334E-2</v>
      </c>
      <c r="G51" s="2098">
        <v>79.946958825406995</v>
      </c>
      <c r="H51" s="2098">
        <v>84.312503132212299</v>
      </c>
      <c r="I51" s="2098">
        <v>7.7394281519310602E-3</v>
      </c>
      <c r="J51" s="2098">
        <v>0.59083700223428004</v>
      </c>
      <c r="K51" s="2098">
        <v>2.1289457065611601</v>
      </c>
      <c r="L51" s="2098">
        <v>958.83186721991694</v>
      </c>
      <c r="M51" s="2098">
        <v>5.6415864839984703E-2</v>
      </c>
      <c r="N51" s="2147">
        <v>9.5917128174401196E-3</v>
      </c>
    </row>
    <row r="52" spans="1:15">
      <c r="A52" s="2155" t="s">
        <v>884</v>
      </c>
      <c r="B52" s="2096">
        <v>113025</v>
      </c>
      <c r="C52" s="2096">
        <v>1305</v>
      </c>
      <c r="D52" s="2095">
        <v>1.1546118115461182E-2</v>
      </c>
      <c r="E52" s="2096">
        <v>34637</v>
      </c>
      <c r="F52" s="2097">
        <v>3.7676473135664176E-2</v>
      </c>
      <c r="G52" s="2098">
        <v>58.070969792322202</v>
      </c>
      <c r="H52" s="2098">
        <v>59.7314890463918</v>
      </c>
      <c r="I52" s="2098">
        <v>5.0022519823788502E-3</v>
      </c>
      <c r="J52" s="2098">
        <v>1.0039960909376999</v>
      </c>
      <c r="K52" s="2098">
        <v>2.0437176472293799</v>
      </c>
      <c r="L52" s="2098">
        <v>864.64017306482106</v>
      </c>
      <c r="M52" s="2098">
        <v>2.69572134469395E-2</v>
      </c>
      <c r="N52" s="2147">
        <v>1.23174468661568E-2</v>
      </c>
    </row>
    <row r="53" spans="1:15">
      <c r="A53" s="2156" t="s">
        <v>889</v>
      </c>
      <c r="B53" s="2157">
        <v>115906.848048</v>
      </c>
      <c r="C53" s="2157">
        <v>317</v>
      </c>
      <c r="D53" s="2158">
        <v>2.7349548826374969E-3</v>
      </c>
      <c r="E53" s="2159" t="s">
        <v>396</v>
      </c>
      <c r="F53" s="2160" t="s">
        <v>396</v>
      </c>
      <c r="G53" s="2161">
        <v>88.645831610044297</v>
      </c>
      <c r="H53" s="2161">
        <v>96.577337480559905</v>
      </c>
      <c r="I53" s="2161">
        <v>9.6077299852289494E-3</v>
      </c>
      <c r="J53" s="2161">
        <v>0.20322150812407699</v>
      </c>
      <c r="K53" s="2161">
        <v>1.6027697682737201</v>
      </c>
      <c r="L53" s="2161">
        <v>1056.0037518463801</v>
      </c>
      <c r="M53" s="2161">
        <v>3.5447572087858099E-2</v>
      </c>
      <c r="N53" s="2162">
        <v>1.6159380762527001E-2</v>
      </c>
    </row>
    <row r="54" spans="1:15" s="172" customFormat="1">
      <c r="A54" s="1487"/>
      <c r="B54" s="2092"/>
      <c r="C54" s="2092"/>
      <c r="D54" s="1488"/>
      <c r="E54" s="2093"/>
      <c r="F54" s="1488"/>
      <c r="G54" s="1489"/>
      <c r="H54" s="1489"/>
      <c r="I54" s="1489"/>
      <c r="J54" s="1489"/>
      <c r="K54" s="1489"/>
      <c r="L54" s="1489"/>
      <c r="M54" s="1489"/>
      <c r="N54" s="1489"/>
    </row>
    <row r="55" spans="1:15">
      <c r="A55" s="1477" t="s">
        <v>890</v>
      </c>
    </row>
    <row r="56" spans="1:15" s="743" customFormat="1" ht="18.75" customHeight="1">
      <c r="A56" s="1477" t="s">
        <v>891</v>
      </c>
      <c r="C56" s="1478"/>
      <c r="D56" s="1478"/>
      <c r="E56" s="1478"/>
      <c r="F56" s="1478"/>
      <c r="G56" s="1479"/>
      <c r="H56" s="1479"/>
      <c r="I56" s="1479"/>
      <c r="J56" s="1479"/>
      <c r="K56" s="1479"/>
      <c r="L56" s="1480"/>
    </row>
    <row r="57" spans="1:15" s="743" customFormat="1" ht="18">
      <c r="A57" s="1486" t="s">
        <v>892</v>
      </c>
      <c r="C57" s="1478"/>
      <c r="D57" s="1478"/>
      <c r="E57" s="1478"/>
      <c r="F57" s="1478"/>
      <c r="G57" s="1479"/>
      <c r="H57" s="1479"/>
      <c r="I57" s="1479"/>
      <c r="J57" s="1479"/>
      <c r="K57" s="1479"/>
      <c r="L57" s="1480"/>
    </row>
    <row r="58" spans="1:15" s="743" customFormat="1" ht="18">
      <c r="A58" s="1477" t="s">
        <v>893</v>
      </c>
      <c r="C58" s="1478"/>
      <c r="D58" s="1478"/>
      <c r="E58" s="1478"/>
      <c r="F58" s="1478"/>
      <c r="G58" s="1479"/>
      <c r="H58" s="1479"/>
      <c r="I58" s="1479"/>
      <c r="J58" s="1479"/>
      <c r="K58" s="1479"/>
      <c r="L58" s="1480"/>
    </row>
    <row r="59" spans="1:15" s="743" customFormat="1" ht="31.5" customHeight="1">
      <c r="A59" s="2443" t="s">
        <v>894</v>
      </c>
      <c r="B59" s="2443"/>
      <c r="C59" s="2443"/>
      <c r="D59" s="2443"/>
      <c r="E59" s="2443"/>
      <c r="F59" s="2443"/>
      <c r="G59" s="2443"/>
      <c r="H59" s="2443"/>
      <c r="I59" s="2443"/>
      <c r="J59" s="2443"/>
      <c r="K59" s="2443"/>
      <c r="L59" s="2443"/>
      <c r="M59" s="1459"/>
      <c r="N59" s="1459"/>
      <c r="O59" s="1459"/>
    </row>
    <row r="60" spans="1:15" s="743" customFormat="1" ht="20.25" customHeight="1">
      <c r="A60" s="2443" t="s">
        <v>895</v>
      </c>
      <c r="B60" s="2443"/>
      <c r="C60" s="2443"/>
      <c r="D60" s="2443"/>
      <c r="E60" s="2443"/>
      <c r="F60" s="2443"/>
      <c r="G60" s="2443"/>
      <c r="H60" s="2443"/>
      <c r="I60" s="2443"/>
      <c r="J60" s="2443"/>
      <c r="K60" s="2443"/>
      <c r="L60" s="2443"/>
    </row>
    <row r="61" spans="1:15" s="743" customFormat="1" ht="21.75" customHeight="1">
      <c r="A61" s="2443" t="s">
        <v>896</v>
      </c>
      <c r="B61" s="2443"/>
      <c r="C61" s="2443"/>
      <c r="D61" s="2443"/>
      <c r="E61" s="2443"/>
      <c r="F61" s="2443"/>
      <c r="G61" s="2443"/>
      <c r="H61" s="2443"/>
      <c r="I61" s="2443"/>
      <c r="J61" s="2443"/>
      <c r="K61" s="2443"/>
      <c r="L61" s="2443"/>
    </row>
    <row r="62" spans="1:15" s="743" customFormat="1" ht="47.25" customHeight="1">
      <c r="A62" s="2443" t="s">
        <v>897</v>
      </c>
      <c r="B62" s="2443"/>
      <c r="C62" s="2443"/>
      <c r="D62" s="2443"/>
      <c r="E62" s="2443"/>
      <c r="F62" s="2443"/>
      <c r="G62" s="2443"/>
      <c r="H62" s="2443"/>
      <c r="I62" s="2443"/>
      <c r="J62" s="2443"/>
      <c r="K62" s="2443"/>
      <c r="L62" s="2443"/>
    </row>
    <row r="63" spans="1:15" s="743" customFormat="1" ht="54.75" customHeight="1">
      <c r="A63" s="2443" t="s">
        <v>898</v>
      </c>
      <c r="B63" s="2443"/>
      <c r="C63" s="2443"/>
      <c r="D63" s="2443"/>
      <c r="E63" s="2443"/>
      <c r="F63" s="2443"/>
      <c r="G63" s="2443"/>
      <c r="H63" s="2443"/>
      <c r="I63" s="2443"/>
      <c r="J63" s="2443"/>
      <c r="K63" s="2443"/>
      <c r="L63" s="2443"/>
    </row>
    <row r="64" spans="1:15" s="743" customFormat="1" ht="18">
      <c r="A64" s="743" t="s">
        <v>899</v>
      </c>
      <c r="I64" s="1459"/>
      <c r="J64" s="1459"/>
      <c r="K64" s="1459"/>
      <c r="L64" s="1459"/>
    </row>
    <row r="65" spans="1:14" s="743" customFormat="1" ht="18">
      <c r="A65" s="743" t="s">
        <v>900</v>
      </c>
    </row>
    <row r="66" spans="1:14" s="743" customFormat="1" ht="18">
      <c r="A66" s="743" t="s">
        <v>901</v>
      </c>
    </row>
    <row r="67" spans="1:14" s="743" customFormat="1" ht="18">
      <c r="A67" s="743" t="s">
        <v>902</v>
      </c>
    </row>
    <row r="68" spans="1:14" s="743" customFormat="1" ht="18">
      <c r="A68" s="743" t="s">
        <v>903</v>
      </c>
    </row>
    <row r="69" spans="1:14" s="743" customFormat="1" ht="48.75" customHeight="1">
      <c r="A69" s="2443" t="s">
        <v>904</v>
      </c>
      <c r="B69" s="2443"/>
      <c r="C69" s="2443"/>
      <c r="D69" s="2443"/>
      <c r="E69" s="2443"/>
      <c r="F69" s="2443"/>
      <c r="G69" s="2443"/>
      <c r="H69" s="2443"/>
      <c r="I69" s="2443"/>
      <c r="J69" s="2443"/>
      <c r="K69" s="2443"/>
      <c r="L69" s="2443"/>
    </row>
    <row r="70" spans="1:14" s="743" customFormat="1" ht="43.5" customHeight="1">
      <c r="A70" s="2443" t="s">
        <v>905</v>
      </c>
      <c r="B70" s="2443"/>
      <c r="C70" s="2443"/>
      <c r="D70" s="2443"/>
      <c r="E70" s="2443"/>
      <c r="F70" s="2443"/>
      <c r="G70" s="2443"/>
      <c r="H70" s="2443"/>
      <c r="I70" s="2443"/>
      <c r="J70" s="2443"/>
      <c r="K70" s="2443"/>
      <c r="L70" s="2443"/>
    </row>
    <row r="71" spans="1:14" s="743" customFormat="1" ht="48" customHeight="1">
      <c r="A71" s="2443" t="s">
        <v>906</v>
      </c>
      <c r="B71" s="2443"/>
      <c r="C71" s="2443"/>
      <c r="D71" s="2443"/>
      <c r="E71" s="2443"/>
      <c r="F71" s="2443"/>
      <c r="G71" s="2443"/>
      <c r="H71" s="2443"/>
      <c r="I71" s="2443"/>
      <c r="J71" s="2443"/>
      <c r="K71" s="2443"/>
      <c r="L71" s="2443"/>
    </row>
    <row r="72" spans="1:14" s="743" customFormat="1" ht="37.5" customHeight="1">
      <c r="A72" s="2443" t="s">
        <v>907</v>
      </c>
      <c r="B72" s="2443"/>
      <c r="C72" s="2443"/>
      <c r="D72" s="2443"/>
      <c r="E72" s="2443"/>
      <c r="F72" s="2443"/>
      <c r="G72" s="2443"/>
      <c r="H72" s="2443"/>
      <c r="I72" s="2443"/>
      <c r="J72" s="2443"/>
      <c r="K72" s="2443"/>
      <c r="L72" s="2443"/>
    </row>
    <row r="73" spans="1:14" s="743" customFormat="1" ht="33" customHeight="1">
      <c r="A73" s="2443" t="s">
        <v>908</v>
      </c>
      <c r="B73" s="2443"/>
      <c r="C73" s="2443"/>
      <c r="D73" s="2443"/>
      <c r="E73" s="2443"/>
      <c r="F73" s="2443"/>
      <c r="G73" s="2443"/>
      <c r="H73" s="2443"/>
      <c r="I73" s="2443"/>
      <c r="J73" s="2443"/>
      <c r="K73" s="2443"/>
      <c r="L73" s="2443"/>
    </row>
    <row r="74" spans="1:14" s="743" customFormat="1" ht="36" customHeight="1">
      <c r="A74" s="2443" t="s">
        <v>909</v>
      </c>
      <c r="B74" s="2443"/>
      <c r="C74" s="2443"/>
      <c r="D74" s="2443"/>
      <c r="E74" s="2443"/>
      <c r="F74" s="2443"/>
      <c r="G74" s="2443"/>
      <c r="H74" s="2443"/>
      <c r="I74" s="2443"/>
      <c r="J74" s="2443"/>
      <c r="K74" s="2443"/>
      <c r="L74" s="2443"/>
    </row>
    <row r="75" spans="1:14" s="743" customFormat="1" ht="15.75" thickBot="1">
      <c r="A75" s="2443"/>
      <c r="B75" s="2443"/>
      <c r="C75" s="2443"/>
      <c r="D75" s="2443"/>
      <c r="E75" s="2443"/>
      <c r="F75" s="2443"/>
      <c r="G75" s="2443"/>
      <c r="H75" s="2443"/>
      <c r="I75" s="2443"/>
      <c r="J75" s="2443"/>
      <c r="K75" s="2443"/>
      <c r="L75" s="2443"/>
    </row>
    <row r="76" spans="1:14" ht="37.5" customHeight="1" thickBot="1">
      <c r="A76" s="2517" t="s">
        <v>910</v>
      </c>
      <c r="B76" s="2518"/>
      <c r="C76" s="2519"/>
    </row>
    <row r="77" spans="1:14" ht="131.25" customHeight="1" thickBot="1">
      <c r="A77" s="2241" t="s">
        <v>832</v>
      </c>
      <c r="B77" s="1055" t="s">
        <v>911</v>
      </c>
      <c r="C77" s="1055" t="s">
        <v>912</v>
      </c>
      <c r="D77" s="1055" t="s">
        <v>835</v>
      </c>
      <c r="E77" s="1055" t="s">
        <v>913</v>
      </c>
      <c r="F77" s="1055" t="s">
        <v>837</v>
      </c>
      <c r="G77" s="1055" t="s">
        <v>914</v>
      </c>
      <c r="H77" s="1055" t="s">
        <v>915</v>
      </c>
      <c r="I77" s="1055" t="s">
        <v>916</v>
      </c>
      <c r="J77" s="1055" t="s">
        <v>917</v>
      </c>
      <c r="K77" s="1055" t="s">
        <v>918</v>
      </c>
      <c r="L77" s="1055" t="s">
        <v>919</v>
      </c>
      <c r="M77" s="1055" t="s">
        <v>920</v>
      </c>
      <c r="N77" s="1055" t="s">
        <v>921</v>
      </c>
    </row>
    <row r="78" spans="1:14">
      <c r="A78" s="1011" t="s">
        <v>846</v>
      </c>
      <c r="B78" s="1012"/>
      <c r="C78" s="1012"/>
      <c r="D78" s="1012"/>
      <c r="E78" s="1012"/>
      <c r="F78" s="1012"/>
      <c r="G78" s="1012"/>
      <c r="H78" s="1012"/>
      <c r="I78" s="1012"/>
      <c r="J78" s="1012"/>
      <c r="K78" s="1012"/>
      <c r="L78" s="1012"/>
      <c r="M78" s="1012"/>
      <c r="N78" s="1012"/>
    </row>
    <row r="79" spans="1:14">
      <c r="A79" s="1019" t="s">
        <v>457</v>
      </c>
      <c r="B79" s="817"/>
      <c r="C79" s="817"/>
      <c r="D79" s="1013">
        <f t="shared" ref="D79:D88" si="0">IFERROR(C79/B79,0)</f>
        <v>0</v>
      </c>
      <c r="E79" s="817"/>
      <c r="F79" s="1015">
        <f t="shared" ref="F79:F88" si="1">IFERROR(C79/E79,0)</f>
        <v>0</v>
      </c>
      <c r="G79" s="817"/>
      <c r="H79" s="817"/>
      <c r="I79" s="817"/>
      <c r="J79" s="817"/>
      <c r="K79" s="817"/>
      <c r="L79" s="817"/>
      <c r="M79" s="817"/>
      <c r="N79" s="817"/>
    </row>
    <row r="80" spans="1:14">
      <c r="A80" s="1019" t="s">
        <v>847</v>
      </c>
      <c r="B80" s="817"/>
      <c r="C80" s="817"/>
      <c r="D80" s="1013">
        <f t="shared" si="0"/>
        <v>0</v>
      </c>
      <c r="E80" s="817"/>
      <c r="F80" s="1015">
        <f t="shared" si="1"/>
        <v>0</v>
      </c>
      <c r="G80" s="817"/>
      <c r="H80" s="817"/>
      <c r="I80" s="817"/>
      <c r="J80" s="817"/>
      <c r="K80" s="817"/>
      <c r="L80" s="817"/>
      <c r="M80" s="817"/>
      <c r="N80" s="817"/>
    </row>
    <row r="81" spans="1:14">
      <c r="A81" s="1019" t="s">
        <v>848</v>
      </c>
      <c r="B81" s="817"/>
      <c r="C81" s="817"/>
      <c r="D81" s="1013">
        <f t="shared" si="0"/>
        <v>0</v>
      </c>
      <c r="E81" s="817"/>
      <c r="F81" s="1015">
        <f t="shared" si="1"/>
        <v>0</v>
      </c>
      <c r="G81" s="817"/>
      <c r="H81" s="817"/>
      <c r="I81" s="817"/>
      <c r="J81" s="817"/>
      <c r="K81" s="817"/>
      <c r="L81" s="817"/>
      <c r="M81" s="817"/>
      <c r="N81" s="817"/>
    </row>
    <row r="82" spans="1:14">
      <c r="A82" s="1019" t="s">
        <v>849</v>
      </c>
      <c r="B82" s="817"/>
      <c r="C82" s="817"/>
      <c r="D82" s="1013">
        <f t="shared" si="0"/>
        <v>0</v>
      </c>
      <c r="E82" s="817"/>
      <c r="F82" s="1015">
        <f t="shared" si="1"/>
        <v>0</v>
      </c>
      <c r="G82" s="817"/>
      <c r="H82" s="817"/>
      <c r="I82" s="817"/>
      <c r="J82" s="817"/>
      <c r="K82" s="817"/>
      <c r="L82" s="817"/>
      <c r="M82" s="817"/>
      <c r="N82" s="817"/>
    </row>
    <row r="83" spans="1:14">
      <c r="A83" s="1019" t="s">
        <v>850</v>
      </c>
      <c r="B83" s="817"/>
      <c r="C83" s="817"/>
      <c r="D83" s="1013">
        <f t="shared" si="0"/>
        <v>0</v>
      </c>
      <c r="E83" s="817"/>
      <c r="F83" s="1015">
        <f t="shared" si="1"/>
        <v>0</v>
      </c>
      <c r="G83" s="817"/>
      <c r="H83" s="817"/>
      <c r="I83" s="817"/>
      <c r="J83" s="817"/>
      <c r="K83" s="817"/>
      <c r="L83" s="817"/>
      <c r="M83" s="817"/>
      <c r="N83" s="817"/>
    </row>
    <row r="84" spans="1:14">
      <c r="A84" s="1019" t="s">
        <v>851</v>
      </c>
      <c r="B84" s="817"/>
      <c r="C84" s="817"/>
      <c r="D84" s="1013">
        <f t="shared" si="0"/>
        <v>0</v>
      </c>
      <c r="E84" s="817"/>
      <c r="F84" s="1015">
        <f t="shared" si="1"/>
        <v>0</v>
      </c>
      <c r="G84" s="817"/>
      <c r="H84" s="817"/>
      <c r="I84" s="817"/>
      <c r="J84" s="817"/>
      <c r="K84" s="817"/>
      <c r="L84" s="817"/>
      <c r="M84" s="817"/>
      <c r="N84" s="817"/>
    </row>
    <row r="85" spans="1:14">
      <c r="A85" s="1019" t="s">
        <v>852</v>
      </c>
      <c r="B85" s="817"/>
      <c r="C85" s="817"/>
      <c r="D85" s="1013">
        <f t="shared" si="0"/>
        <v>0</v>
      </c>
      <c r="E85" s="817"/>
      <c r="F85" s="1015">
        <f t="shared" si="1"/>
        <v>0</v>
      </c>
      <c r="G85" s="817"/>
      <c r="H85" s="817"/>
      <c r="I85" s="817"/>
      <c r="J85" s="817"/>
      <c r="K85" s="817"/>
      <c r="L85" s="817"/>
      <c r="M85" s="817"/>
      <c r="N85" s="817"/>
    </row>
    <row r="86" spans="1:14" ht="30">
      <c r="A86" s="1457" t="s">
        <v>853</v>
      </c>
      <c r="B86" s="817"/>
      <c r="C86" s="817"/>
      <c r="D86" s="1013">
        <f t="shared" si="0"/>
        <v>0</v>
      </c>
      <c r="E86" s="817"/>
      <c r="F86" s="1015">
        <f t="shared" si="1"/>
        <v>0</v>
      </c>
      <c r="G86" s="817"/>
      <c r="H86" s="817"/>
      <c r="I86" s="817"/>
      <c r="J86" s="817"/>
      <c r="K86" s="817"/>
      <c r="L86" s="817"/>
      <c r="M86" s="817"/>
      <c r="N86" s="817"/>
    </row>
    <row r="87" spans="1:14">
      <c r="A87" s="1019" t="s">
        <v>922</v>
      </c>
      <c r="B87" s="817"/>
      <c r="C87" s="817"/>
      <c r="D87" s="1013">
        <f t="shared" si="0"/>
        <v>0</v>
      </c>
      <c r="E87" s="817"/>
      <c r="F87" s="1015">
        <f t="shared" si="1"/>
        <v>0</v>
      </c>
      <c r="G87" s="817"/>
      <c r="H87" s="817"/>
      <c r="I87" s="817"/>
      <c r="J87" s="817"/>
      <c r="K87" s="817"/>
      <c r="L87" s="817"/>
      <c r="M87" s="817"/>
      <c r="N87" s="817"/>
    </row>
    <row r="88" spans="1:14">
      <c r="A88" s="1019" t="s">
        <v>923</v>
      </c>
      <c r="B88" s="817"/>
      <c r="C88" s="817"/>
      <c r="D88" s="1013">
        <f t="shared" si="0"/>
        <v>0</v>
      </c>
      <c r="E88" s="817"/>
      <c r="F88" s="1015">
        <f t="shared" si="1"/>
        <v>0</v>
      </c>
      <c r="G88" s="817"/>
      <c r="H88" s="817"/>
      <c r="I88" s="817"/>
      <c r="J88" s="817"/>
      <c r="K88" s="817"/>
      <c r="L88" s="817"/>
      <c r="M88" s="817"/>
      <c r="N88" s="817"/>
    </row>
    <row r="89" spans="1:14">
      <c r="A89" s="1019" t="s">
        <v>924</v>
      </c>
      <c r="B89" s="817"/>
      <c r="C89" s="817"/>
      <c r="D89" s="1013">
        <f t="shared" ref="D89" si="2">IFERROR(C89/B89,0)</f>
        <v>0</v>
      </c>
      <c r="E89" s="817"/>
      <c r="F89" s="1015">
        <f t="shared" ref="F89" si="3">IFERROR(C89/E89,0)</f>
        <v>0</v>
      </c>
      <c r="G89" s="817"/>
      <c r="H89" s="817"/>
      <c r="I89" s="817"/>
      <c r="J89" s="817"/>
      <c r="K89" s="817"/>
      <c r="L89" s="817"/>
      <c r="M89" s="817"/>
      <c r="N89" s="817"/>
    </row>
    <row r="90" spans="1:14">
      <c r="A90" s="817" t="s">
        <v>925</v>
      </c>
      <c r="B90" s="1026"/>
      <c r="C90" s="1026"/>
      <c r="D90" s="1013">
        <f>IFERROR(C89/B89,0)</f>
        <v>0</v>
      </c>
      <c r="E90" s="817"/>
      <c r="F90" s="1015">
        <f>IFERROR(C89/E90,0)</f>
        <v>0</v>
      </c>
      <c r="G90" s="1026"/>
      <c r="H90" s="1026"/>
      <c r="I90" s="1026"/>
      <c r="J90" s="1026"/>
      <c r="K90" s="1026"/>
      <c r="L90" s="1026"/>
      <c r="M90" s="1026"/>
      <c r="N90" s="1026"/>
    </row>
    <row r="91" spans="1:14">
      <c r="A91" s="1017" t="s">
        <v>860</v>
      </c>
      <c r="B91" s="1018"/>
      <c r="C91" s="1018"/>
      <c r="D91" s="1018"/>
      <c r="E91" s="1018"/>
      <c r="F91" s="1018"/>
      <c r="G91" s="1018"/>
      <c r="H91" s="1018"/>
      <c r="I91" s="1018"/>
      <c r="J91" s="1018"/>
      <c r="K91" s="1018"/>
      <c r="L91" s="1018"/>
      <c r="M91" s="1018"/>
      <c r="N91" s="1018"/>
    </row>
    <row r="92" spans="1:14">
      <c r="A92" s="1019" t="s">
        <v>861</v>
      </c>
      <c r="B92" s="817"/>
      <c r="C92" s="817"/>
      <c r="D92" s="1013">
        <f t="shared" ref="D92:D103" si="4">IFERROR(C92/B92,0)</f>
        <v>0</v>
      </c>
      <c r="E92" s="817"/>
      <c r="F92" s="1015">
        <f t="shared" ref="F92:F103" si="5">IFERROR(C92/E92,0)</f>
        <v>0</v>
      </c>
      <c r="G92" s="817"/>
      <c r="H92" s="817"/>
      <c r="I92" s="817"/>
      <c r="J92" s="817"/>
      <c r="K92" s="817"/>
      <c r="L92" s="817"/>
      <c r="M92" s="817"/>
      <c r="N92" s="817"/>
    </row>
    <row r="93" spans="1:14">
      <c r="A93" s="1020" t="s">
        <v>862</v>
      </c>
      <c r="B93" s="816"/>
      <c r="C93" s="816"/>
      <c r="D93" s="1013">
        <f t="shared" si="4"/>
        <v>0</v>
      </c>
      <c r="E93" s="816"/>
      <c r="F93" s="1013">
        <f t="shared" si="5"/>
        <v>0</v>
      </c>
      <c r="G93" s="816"/>
      <c r="H93" s="816"/>
      <c r="I93" s="816"/>
      <c r="J93" s="816"/>
      <c r="K93" s="816"/>
      <c r="L93" s="816"/>
      <c r="M93" s="816"/>
      <c r="N93" s="816"/>
    </row>
    <row r="94" spans="1:14">
      <c r="A94" s="1020" t="s">
        <v>926</v>
      </c>
      <c r="B94" s="816"/>
      <c r="C94" s="816"/>
      <c r="D94" s="1013">
        <f t="shared" si="4"/>
        <v>0</v>
      </c>
      <c r="E94" s="816"/>
      <c r="F94" s="1013">
        <f t="shared" si="5"/>
        <v>0</v>
      </c>
      <c r="G94" s="816"/>
      <c r="H94" s="816"/>
      <c r="I94" s="816"/>
      <c r="J94" s="816"/>
      <c r="K94" s="816"/>
      <c r="L94" s="816"/>
      <c r="M94" s="816"/>
      <c r="N94" s="816"/>
    </row>
    <row r="95" spans="1:14">
      <c r="A95" s="1020" t="s">
        <v>865</v>
      </c>
      <c r="B95" s="816"/>
      <c r="C95" s="816"/>
      <c r="D95" s="1013">
        <f t="shared" si="4"/>
        <v>0</v>
      </c>
      <c r="E95" s="816"/>
      <c r="F95" s="1013">
        <f t="shared" si="5"/>
        <v>0</v>
      </c>
      <c r="G95" s="816"/>
      <c r="H95" s="816"/>
      <c r="I95" s="816"/>
      <c r="J95" s="816"/>
      <c r="K95" s="816"/>
      <c r="L95" s="816"/>
      <c r="M95" s="816"/>
      <c r="N95" s="816"/>
    </row>
    <row r="96" spans="1:14">
      <c r="A96" s="1020" t="s">
        <v>927</v>
      </c>
      <c r="B96" s="816"/>
      <c r="C96" s="816"/>
      <c r="D96" s="1013">
        <f t="shared" si="4"/>
        <v>0</v>
      </c>
      <c r="E96" s="816"/>
      <c r="F96" s="1013">
        <f t="shared" si="5"/>
        <v>0</v>
      </c>
      <c r="G96" s="816"/>
      <c r="H96" s="816"/>
      <c r="I96" s="816"/>
      <c r="J96" s="816"/>
      <c r="K96" s="816"/>
      <c r="L96" s="816"/>
      <c r="M96" s="816"/>
      <c r="N96" s="816"/>
    </row>
    <row r="97" spans="1:14">
      <c r="A97" s="1021" t="s">
        <v>867</v>
      </c>
      <c r="B97" s="816"/>
      <c r="C97" s="816"/>
      <c r="D97" s="1013">
        <f t="shared" si="4"/>
        <v>0</v>
      </c>
      <c r="E97" s="816"/>
      <c r="F97" s="1013">
        <f t="shared" si="5"/>
        <v>0</v>
      </c>
      <c r="G97" s="816"/>
      <c r="H97" s="816"/>
      <c r="I97" s="816"/>
      <c r="J97" s="816"/>
      <c r="K97" s="816"/>
      <c r="L97" s="816"/>
      <c r="M97" s="816"/>
      <c r="N97" s="816"/>
    </row>
    <row r="98" spans="1:14">
      <c r="A98" s="1021" t="s">
        <v>928</v>
      </c>
      <c r="B98" s="816"/>
      <c r="C98" s="816"/>
      <c r="D98" s="1013">
        <f t="shared" ref="D98" si="6">IFERROR(C98/B98,0)</f>
        <v>0</v>
      </c>
      <c r="E98" s="816"/>
      <c r="F98" s="1013">
        <f t="shared" ref="F98" si="7">IFERROR(C98/E98,0)</f>
        <v>0</v>
      </c>
      <c r="G98" s="816"/>
      <c r="H98" s="816"/>
      <c r="I98" s="816"/>
      <c r="J98" s="816"/>
      <c r="K98" s="816"/>
      <c r="L98" s="816"/>
      <c r="M98" s="816"/>
      <c r="N98" s="816"/>
    </row>
    <row r="99" spans="1:14">
      <c r="A99" s="1021" t="s">
        <v>869</v>
      </c>
      <c r="B99" s="816"/>
      <c r="C99" s="816"/>
      <c r="D99" s="1013">
        <f t="shared" ref="D99" si="8">IFERROR(C99/B99,0)</f>
        <v>0</v>
      </c>
      <c r="E99" s="816"/>
      <c r="F99" s="1013">
        <f t="shared" ref="F99" si="9">IFERROR(C99/E99,0)</f>
        <v>0</v>
      </c>
      <c r="G99" s="816"/>
      <c r="H99" s="816"/>
      <c r="I99" s="816"/>
      <c r="J99" s="816"/>
      <c r="K99" s="816"/>
      <c r="L99" s="816"/>
      <c r="M99" s="816"/>
      <c r="N99" s="816"/>
    </row>
    <row r="100" spans="1:14">
      <c r="A100" s="1021" t="s">
        <v>870</v>
      </c>
      <c r="B100" s="816"/>
      <c r="C100" s="816"/>
      <c r="D100" s="1013">
        <f t="shared" ref="D100" si="10">IFERROR(C100/B100,0)</f>
        <v>0</v>
      </c>
      <c r="E100" s="816"/>
      <c r="F100" s="1013">
        <f t="shared" ref="F100" si="11">IFERROR(C100/E100,0)</f>
        <v>0</v>
      </c>
      <c r="G100" s="816"/>
      <c r="H100" s="816"/>
      <c r="I100" s="816"/>
      <c r="J100" s="816"/>
      <c r="K100" s="816"/>
      <c r="L100" s="816"/>
      <c r="M100" s="816"/>
      <c r="N100" s="816"/>
    </row>
    <row r="101" spans="1:14">
      <c r="A101" s="1021" t="s">
        <v>871</v>
      </c>
      <c r="B101" s="816"/>
      <c r="C101" s="816"/>
      <c r="D101" s="1013">
        <f t="shared" ref="D101" si="12">IFERROR(C101/B101,0)</f>
        <v>0</v>
      </c>
      <c r="E101" s="816"/>
      <c r="F101" s="1013">
        <f t="shared" ref="F101" si="13">IFERROR(C101/E101,0)</f>
        <v>0</v>
      </c>
      <c r="G101" s="816"/>
      <c r="H101" s="816"/>
      <c r="I101" s="816"/>
      <c r="J101" s="816"/>
      <c r="K101" s="816"/>
      <c r="L101" s="816"/>
      <c r="M101" s="816"/>
      <c r="N101" s="816"/>
    </row>
    <row r="102" spans="1:14">
      <c r="A102" s="1021" t="s">
        <v>872</v>
      </c>
      <c r="B102" s="816"/>
      <c r="C102" s="816"/>
      <c r="D102" s="1013">
        <f t="shared" ref="D102" si="14">IFERROR(C102/B102,0)</f>
        <v>0</v>
      </c>
      <c r="E102" s="816"/>
      <c r="F102" s="1013">
        <f t="shared" ref="F102" si="15">IFERROR(C102/E102,0)</f>
        <v>0</v>
      </c>
      <c r="G102" s="816"/>
      <c r="H102" s="816"/>
      <c r="I102" s="816"/>
      <c r="J102" s="816"/>
      <c r="K102" s="816"/>
      <c r="L102" s="816"/>
      <c r="M102" s="816"/>
      <c r="N102" s="816"/>
    </row>
    <row r="103" spans="1:14">
      <c r="A103" s="1021" t="s">
        <v>929</v>
      </c>
      <c r="B103" s="816"/>
      <c r="C103" s="816"/>
      <c r="D103" s="1013">
        <f t="shared" si="4"/>
        <v>0</v>
      </c>
      <c r="E103" s="816"/>
      <c r="F103" s="1013">
        <f t="shared" si="5"/>
        <v>0</v>
      </c>
      <c r="G103" s="816"/>
      <c r="H103" s="816"/>
      <c r="I103" s="816"/>
      <c r="J103" s="816"/>
      <c r="K103" s="816"/>
      <c r="L103" s="816"/>
      <c r="M103" s="816"/>
      <c r="N103" s="816"/>
    </row>
    <row r="104" spans="1:14">
      <c r="A104" s="1011" t="s">
        <v>874</v>
      </c>
      <c r="B104" s="1022"/>
      <c r="C104" s="1023"/>
      <c r="D104" s="1023"/>
      <c r="E104" s="1023"/>
      <c r="F104" s="1023"/>
      <c r="G104" s="1023"/>
      <c r="H104" s="1023"/>
      <c r="I104" s="1023"/>
      <c r="J104" s="1023"/>
      <c r="K104" s="1024"/>
      <c r="L104" s="1025"/>
      <c r="M104" s="1025"/>
      <c r="N104" s="1025"/>
    </row>
    <row r="105" spans="1:14">
      <c r="A105" s="1021" t="s">
        <v>875</v>
      </c>
      <c r="B105" s="816"/>
      <c r="C105" s="816"/>
      <c r="D105" s="1013">
        <f t="shared" ref="D105:D108" si="16">IFERROR(C105/B105,0)</f>
        <v>0</v>
      </c>
      <c r="E105" s="816"/>
      <c r="F105" s="1013">
        <f t="shared" ref="F105:F108" si="17">IFERROR(C105/E105,0)</f>
        <v>0</v>
      </c>
      <c r="G105" s="816"/>
      <c r="H105" s="816"/>
      <c r="I105" s="816"/>
      <c r="J105" s="816"/>
      <c r="K105" s="816"/>
      <c r="L105" s="816"/>
      <c r="M105" s="816"/>
      <c r="N105" s="816"/>
    </row>
    <row r="106" spans="1:14">
      <c r="A106" s="1021" t="s">
        <v>930</v>
      </c>
      <c r="B106" s="816"/>
      <c r="C106" s="816"/>
      <c r="D106" s="1013">
        <f t="shared" si="16"/>
        <v>0</v>
      </c>
      <c r="E106" s="816"/>
      <c r="F106" s="1013">
        <f t="shared" si="17"/>
        <v>0</v>
      </c>
      <c r="G106" s="816"/>
      <c r="H106" s="816"/>
      <c r="I106" s="816"/>
      <c r="J106" s="816"/>
      <c r="K106" s="816"/>
      <c r="L106" s="816"/>
      <c r="M106" s="816"/>
      <c r="N106" s="816"/>
    </row>
    <row r="107" spans="1:14">
      <c r="A107" s="1021" t="s">
        <v>931</v>
      </c>
      <c r="B107" s="816"/>
      <c r="C107" s="816"/>
      <c r="D107" s="1013">
        <f t="shared" si="16"/>
        <v>0</v>
      </c>
      <c r="E107" s="816"/>
      <c r="F107" s="1013">
        <f t="shared" si="17"/>
        <v>0</v>
      </c>
      <c r="G107" s="816"/>
      <c r="H107" s="816"/>
      <c r="I107" s="816"/>
      <c r="J107" s="816"/>
      <c r="K107" s="816"/>
      <c r="L107" s="816"/>
      <c r="M107" s="816"/>
      <c r="N107" s="816"/>
    </row>
    <row r="108" spans="1:14">
      <c r="A108" s="1021" t="s">
        <v>932</v>
      </c>
      <c r="B108" s="816"/>
      <c r="C108" s="816"/>
      <c r="D108" s="1013">
        <f t="shared" si="16"/>
        <v>0</v>
      </c>
      <c r="E108" s="816"/>
      <c r="F108" s="1013">
        <f t="shared" si="17"/>
        <v>0</v>
      </c>
      <c r="G108" s="816"/>
      <c r="H108" s="816"/>
      <c r="I108" s="816"/>
      <c r="J108" s="816"/>
      <c r="K108" s="816"/>
      <c r="L108" s="816"/>
      <c r="M108" s="816"/>
      <c r="N108" s="816"/>
    </row>
    <row r="109" spans="1:14">
      <c r="A109" s="817" t="s">
        <v>933</v>
      </c>
      <c r="B109" s="1026"/>
      <c r="C109" s="1026"/>
      <c r="D109" s="1013">
        <f t="shared" ref="D109:D114" si="18">IFERROR(C109/B109,0)</f>
        <v>0</v>
      </c>
      <c r="E109" s="816"/>
      <c r="F109" s="1013">
        <f t="shared" ref="F109:F114" si="19">IFERROR(C109/E109,0)</f>
        <v>0</v>
      </c>
      <c r="G109" s="1026"/>
      <c r="H109" s="1026"/>
      <c r="I109" s="1026"/>
      <c r="J109" s="1026"/>
      <c r="K109" s="1026"/>
      <c r="L109" s="1026"/>
      <c r="M109" s="1026"/>
      <c r="N109" s="1026"/>
    </row>
    <row r="110" spans="1:14">
      <c r="A110" s="817" t="s">
        <v>934</v>
      </c>
      <c r="B110" s="1026"/>
      <c r="C110" s="1026"/>
      <c r="D110" s="1013">
        <f t="shared" si="18"/>
        <v>0</v>
      </c>
      <c r="E110" s="816"/>
      <c r="F110" s="1013">
        <f t="shared" si="19"/>
        <v>0</v>
      </c>
      <c r="G110" s="1026"/>
      <c r="H110" s="1026"/>
      <c r="I110" s="1026"/>
      <c r="J110" s="1026"/>
      <c r="K110" s="1026"/>
      <c r="L110" s="1026"/>
      <c r="M110" s="1026"/>
      <c r="N110" s="1026"/>
    </row>
    <row r="111" spans="1:14">
      <c r="A111" s="1458" t="s">
        <v>882</v>
      </c>
      <c r="B111" s="1026"/>
      <c r="C111" s="1026"/>
      <c r="D111" s="1013">
        <f t="shared" si="18"/>
        <v>0</v>
      </c>
      <c r="E111" s="816"/>
      <c r="F111" s="1013">
        <f t="shared" si="19"/>
        <v>0</v>
      </c>
      <c r="G111" s="1026"/>
      <c r="H111" s="1026"/>
      <c r="I111" s="1026"/>
      <c r="J111" s="1026"/>
      <c r="K111" s="1026"/>
      <c r="L111" s="1026"/>
      <c r="M111" s="1026"/>
      <c r="N111" s="1026"/>
    </row>
    <row r="112" spans="1:14">
      <c r="A112" s="1458" t="s">
        <v>883</v>
      </c>
      <c r="B112" s="1026"/>
      <c r="C112" s="1026"/>
      <c r="D112" s="1013">
        <f t="shared" si="18"/>
        <v>0</v>
      </c>
      <c r="E112" s="816"/>
      <c r="F112" s="1013">
        <f t="shared" si="19"/>
        <v>0</v>
      </c>
      <c r="G112" s="1026"/>
      <c r="H112" s="1026"/>
      <c r="I112" s="1026"/>
      <c r="J112" s="1026"/>
      <c r="K112" s="1026"/>
      <c r="L112" s="1026"/>
      <c r="M112" s="1026"/>
      <c r="N112" s="1026"/>
    </row>
    <row r="113" spans="1:14">
      <c r="A113" s="1458" t="s">
        <v>884</v>
      </c>
      <c r="B113" s="1026"/>
      <c r="C113" s="1026"/>
      <c r="D113" s="1013">
        <f t="shared" si="18"/>
        <v>0</v>
      </c>
      <c r="E113" s="816"/>
      <c r="F113" s="1013">
        <f t="shared" si="19"/>
        <v>0</v>
      </c>
      <c r="G113" s="1026"/>
      <c r="H113" s="1026"/>
      <c r="I113" s="1026"/>
      <c r="J113" s="1026"/>
      <c r="K113" s="1026"/>
      <c r="L113" s="1026"/>
      <c r="M113" s="1026"/>
      <c r="N113" s="1026"/>
    </row>
    <row r="114" spans="1:14">
      <c r="A114" s="817" t="s">
        <v>935</v>
      </c>
      <c r="B114" s="1026"/>
      <c r="C114" s="1026"/>
      <c r="D114" s="1013">
        <f t="shared" si="18"/>
        <v>0</v>
      </c>
      <c r="E114" s="816"/>
      <c r="F114" s="1013">
        <f t="shared" si="19"/>
        <v>0</v>
      </c>
      <c r="G114" s="1026"/>
      <c r="H114" s="1026"/>
      <c r="I114" s="1026"/>
      <c r="J114" s="1026"/>
      <c r="K114" s="1026"/>
      <c r="L114" s="1026"/>
      <c r="M114" s="1026"/>
      <c r="N114" s="1026"/>
    </row>
    <row r="115" spans="1:14">
      <c r="A115" s="1022" t="s">
        <v>886</v>
      </c>
      <c r="B115" s="1022"/>
      <c r="C115" s="1022"/>
      <c r="D115" s="1022"/>
      <c r="E115" s="1022"/>
      <c r="F115" s="1022"/>
      <c r="G115" s="1022"/>
      <c r="H115" s="1022"/>
      <c r="I115" s="1022"/>
      <c r="J115" s="1022"/>
      <c r="K115" s="1022"/>
      <c r="L115" s="1022"/>
      <c r="M115" s="1022"/>
      <c r="N115" s="2242"/>
    </row>
    <row r="116" spans="1:14">
      <c r="A116" s="1021" t="s">
        <v>887</v>
      </c>
      <c r="B116" s="816"/>
      <c r="C116" s="816"/>
      <c r="D116" s="1013">
        <f>IFERROR(C116/B116,0)</f>
        <v>0</v>
      </c>
      <c r="E116" s="816"/>
      <c r="F116" s="1013">
        <f>IFERROR(C116/E116,0)</f>
        <v>0</v>
      </c>
      <c r="G116" s="816"/>
      <c r="H116" s="816"/>
      <c r="I116" s="816"/>
      <c r="J116" s="816"/>
      <c r="K116" s="816"/>
      <c r="L116" s="816"/>
      <c r="M116" s="816"/>
      <c r="N116" s="816"/>
    </row>
    <row r="117" spans="1:14">
      <c r="A117" s="1021" t="s">
        <v>889</v>
      </c>
      <c r="B117" s="816"/>
      <c r="C117" s="816"/>
      <c r="D117" s="1013">
        <f>IFERROR(C117/B117,0)</f>
        <v>0</v>
      </c>
      <c r="E117" s="816"/>
      <c r="F117" s="1013">
        <f>IFERROR(C117/E117,0)</f>
        <v>0</v>
      </c>
      <c r="G117" s="816"/>
      <c r="H117" s="816"/>
      <c r="I117" s="816"/>
      <c r="J117" s="816"/>
      <c r="K117" s="816"/>
      <c r="L117" s="816"/>
      <c r="M117" s="816"/>
      <c r="N117" s="816"/>
    </row>
    <row r="118" spans="1:14">
      <c r="A118" s="1021" t="s">
        <v>936</v>
      </c>
      <c r="B118" s="816"/>
      <c r="C118" s="816"/>
      <c r="D118" s="1013"/>
      <c r="E118" s="816"/>
      <c r="F118" s="1013"/>
      <c r="G118" s="816"/>
      <c r="H118" s="816"/>
      <c r="I118" s="816"/>
      <c r="J118" s="816"/>
      <c r="K118" s="816"/>
      <c r="L118" s="816"/>
      <c r="M118" s="816"/>
      <c r="N118" s="816"/>
    </row>
    <row r="119" spans="1:14">
      <c r="A119" s="1020" t="s">
        <v>882</v>
      </c>
      <c r="B119" s="816"/>
      <c r="C119" s="816"/>
      <c r="D119" s="1013">
        <f t="shared" ref="D119:D121" si="20">IFERROR(C119/B119,0)</f>
        <v>0</v>
      </c>
      <c r="E119" s="816"/>
      <c r="F119" s="1013">
        <f t="shared" ref="F119:F121" si="21">IFERROR(C119/E119,0)</f>
        <v>0</v>
      </c>
      <c r="G119" s="816"/>
      <c r="H119" s="816"/>
      <c r="I119" s="816"/>
      <c r="J119" s="816"/>
      <c r="K119" s="816"/>
      <c r="L119" s="816"/>
      <c r="M119" s="816"/>
      <c r="N119" s="816"/>
    </row>
    <row r="120" spans="1:14">
      <c r="A120" s="1020" t="s">
        <v>883</v>
      </c>
      <c r="B120" s="816"/>
      <c r="C120" s="816"/>
      <c r="D120" s="1013">
        <f t="shared" si="20"/>
        <v>0</v>
      </c>
      <c r="E120" s="816"/>
      <c r="F120" s="1013">
        <f t="shared" si="21"/>
        <v>0</v>
      </c>
      <c r="G120" s="816"/>
      <c r="H120" s="816"/>
      <c r="I120" s="816"/>
      <c r="J120" s="816"/>
      <c r="K120" s="816"/>
      <c r="L120" s="816"/>
      <c r="M120" s="816"/>
      <c r="N120" s="816"/>
    </row>
    <row r="121" spans="1:14" ht="15.75" thickBot="1">
      <c r="A121" s="2243" t="s">
        <v>884</v>
      </c>
      <c r="B121" s="2244"/>
      <c r="C121" s="2244"/>
      <c r="D121" s="2245">
        <f t="shared" si="20"/>
        <v>0</v>
      </c>
      <c r="E121" s="2244"/>
      <c r="F121" s="2245">
        <f t="shared" si="21"/>
        <v>0</v>
      </c>
      <c r="G121" s="2244"/>
      <c r="H121" s="2244"/>
      <c r="I121" s="2244"/>
      <c r="J121" s="2244"/>
      <c r="K121" s="2244"/>
      <c r="L121" s="2244"/>
      <c r="M121" s="2244"/>
      <c r="N121" s="2244"/>
    </row>
    <row r="122" spans="1:14" ht="18" customHeight="1">
      <c r="A122" s="2138"/>
      <c r="B122" s="2139"/>
      <c r="C122" s="2139"/>
      <c r="D122" s="2139"/>
      <c r="E122" s="2139"/>
      <c r="F122" s="2139"/>
      <c r="G122" s="2139"/>
      <c r="H122" s="2139"/>
      <c r="I122" s="2139"/>
      <c r="J122" s="2139"/>
      <c r="K122" s="2139"/>
      <c r="L122" s="2139"/>
      <c r="M122" s="2139"/>
    </row>
    <row r="123" spans="1:14" s="1028" customFormat="1">
      <c r="A123" s="1027"/>
      <c r="B123" s="1027"/>
      <c r="C123" s="1027"/>
      <c r="D123" s="1027"/>
      <c r="E123" s="1027"/>
      <c r="F123" s="1027"/>
      <c r="G123" s="1027"/>
      <c r="H123" s="1027"/>
      <c r="I123" s="1027"/>
      <c r="J123" s="1027"/>
      <c r="K123" s="1027"/>
      <c r="L123" s="1027"/>
    </row>
    <row r="124" spans="1:14" s="172" customFormat="1" ht="41.45" customHeight="1" thickBot="1">
      <c r="A124" s="2517" t="s">
        <v>937</v>
      </c>
      <c r="B124" s="2518"/>
      <c r="C124" s="2519"/>
      <c r="D124" s="2111"/>
      <c r="E124" s="2111"/>
      <c r="F124" s="2111"/>
      <c r="G124" s="2111"/>
      <c r="H124" s="2111"/>
      <c r="I124" s="2111"/>
      <c r="J124" s="2111"/>
      <c r="K124" s="2111"/>
      <c r="L124" s="2111"/>
      <c r="M124" s="2111"/>
      <c r="N124" s="2111"/>
    </row>
    <row r="125" spans="1:14" s="1029" customFormat="1" ht="147" customHeight="1" thickBot="1">
      <c r="A125" s="2114" t="s">
        <v>832</v>
      </c>
      <c r="B125" s="2115" t="s">
        <v>938</v>
      </c>
      <c r="C125" s="2116" t="s">
        <v>939</v>
      </c>
      <c r="D125" s="2115" t="s">
        <v>835</v>
      </c>
      <c r="E125" s="2115" t="s">
        <v>940</v>
      </c>
      <c r="F125" s="2115" t="s">
        <v>941</v>
      </c>
      <c r="G125" s="2116" t="s">
        <v>942</v>
      </c>
      <c r="H125" s="2116" t="s">
        <v>943</v>
      </c>
      <c r="I125" s="2116" t="s">
        <v>944</v>
      </c>
      <c r="J125" s="2116" t="s">
        <v>945</v>
      </c>
      <c r="K125" s="2116" t="s">
        <v>946</v>
      </c>
      <c r="L125" s="2116" t="s">
        <v>947</v>
      </c>
      <c r="M125" s="2141" t="s">
        <v>920</v>
      </c>
      <c r="N125" s="2142" t="s">
        <v>921</v>
      </c>
    </row>
    <row r="126" spans="1:14" s="172" customFormat="1">
      <c r="A126" s="2117" t="s">
        <v>850</v>
      </c>
      <c r="B126" s="1030"/>
      <c r="C126" s="1031"/>
      <c r="D126" s="1030"/>
      <c r="E126" s="1032"/>
      <c r="F126" s="1033"/>
      <c r="G126" s="1034"/>
      <c r="H126" s="1034"/>
      <c r="I126" s="1034"/>
      <c r="J126" s="1034"/>
      <c r="K126" s="1034"/>
      <c r="L126" s="1034"/>
      <c r="M126" s="1034"/>
      <c r="N126" s="2118"/>
    </row>
    <row r="127" spans="1:14" s="172" customFormat="1">
      <c r="A127" s="2119" t="s">
        <v>851</v>
      </c>
      <c r="B127" s="1035"/>
      <c r="C127" s="1036"/>
      <c r="D127" s="1037"/>
      <c r="E127" s="1038"/>
      <c r="F127" s="1039"/>
      <c r="G127" s="1040"/>
      <c r="H127" s="1040"/>
      <c r="I127" s="1040"/>
      <c r="J127" s="1040"/>
      <c r="K127" s="1040"/>
      <c r="L127" s="1040"/>
      <c r="M127" s="1040"/>
      <c r="N127" s="2120"/>
    </row>
    <row r="128" spans="1:14" s="172" customFormat="1">
      <c r="A128" s="2119" t="s">
        <v>852</v>
      </c>
      <c r="B128" s="1035"/>
      <c r="C128" s="1036"/>
      <c r="D128" s="1037"/>
      <c r="E128" s="1038"/>
      <c r="F128" s="1039"/>
      <c r="G128" s="1040"/>
      <c r="H128" s="1040"/>
      <c r="I128" s="1040"/>
      <c r="J128" s="1040"/>
      <c r="K128" s="1040"/>
      <c r="L128" s="1040"/>
      <c r="M128" s="1040"/>
      <c r="N128" s="2120"/>
    </row>
    <row r="129" spans="1:14" s="172" customFormat="1" ht="29.25">
      <c r="A129" s="2117" t="s">
        <v>853</v>
      </c>
      <c r="B129" s="1030"/>
      <c r="C129" s="1041"/>
      <c r="D129" s="1030"/>
      <c r="E129" s="1032"/>
      <c r="F129" s="1033"/>
      <c r="G129" s="1042"/>
      <c r="H129" s="1042"/>
      <c r="I129" s="1042"/>
      <c r="J129" s="1042"/>
      <c r="K129" s="1042"/>
      <c r="L129" s="1042"/>
      <c r="M129" s="1042"/>
      <c r="N129" s="2121"/>
    </row>
    <row r="130" spans="1:14" s="172" customFormat="1">
      <c r="A130" s="2119" t="s">
        <v>948</v>
      </c>
      <c r="B130" s="1043"/>
      <c r="C130" s="1036"/>
      <c r="D130" s="1037"/>
      <c r="E130" s="1038"/>
      <c r="F130" s="1039"/>
      <c r="G130" s="1040"/>
      <c r="H130" s="1040"/>
      <c r="I130" s="1040"/>
      <c r="J130" s="1040"/>
      <c r="K130" s="1040"/>
      <c r="L130" s="1040"/>
      <c r="M130" s="1040"/>
      <c r="N130" s="2120"/>
    </row>
    <row r="131" spans="1:14" s="172" customFormat="1">
      <c r="A131" s="2119" t="s">
        <v>949</v>
      </c>
      <c r="B131" s="1043"/>
      <c r="C131" s="1036"/>
      <c r="D131" s="1037"/>
      <c r="E131" s="1038"/>
      <c r="F131" s="1039"/>
      <c r="G131" s="1040"/>
      <c r="H131" s="1040"/>
      <c r="I131" s="1040"/>
      <c r="J131" s="1040"/>
      <c r="K131" s="1040"/>
      <c r="L131" s="1040"/>
      <c r="M131" s="1040"/>
      <c r="N131" s="2120"/>
    </row>
    <row r="132" spans="1:14" s="172" customFormat="1">
      <c r="A132" s="2119" t="s">
        <v>950</v>
      </c>
      <c r="B132" s="1035"/>
      <c r="C132" s="1036"/>
      <c r="D132" s="1037"/>
      <c r="E132" s="1038"/>
      <c r="F132" s="1039"/>
      <c r="G132" s="1040"/>
      <c r="H132" s="1040"/>
      <c r="I132" s="1040"/>
      <c r="J132" s="1040"/>
      <c r="K132" s="1040"/>
      <c r="L132" s="1040"/>
      <c r="M132" s="1040"/>
      <c r="N132" s="2120"/>
    </row>
    <row r="133" spans="1:14" s="172" customFormat="1">
      <c r="A133" s="2119" t="s">
        <v>857</v>
      </c>
      <c r="B133" s="1035"/>
      <c r="C133" s="1036"/>
      <c r="D133" s="1037"/>
      <c r="E133" s="1038"/>
      <c r="F133" s="1039"/>
      <c r="G133" s="1040"/>
      <c r="H133" s="1040"/>
      <c r="I133" s="1040"/>
      <c r="J133" s="1040"/>
      <c r="K133" s="1040"/>
      <c r="L133" s="1040"/>
      <c r="M133" s="1040"/>
      <c r="N133" s="2120"/>
    </row>
    <row r="134" spans="1:14" s="172" customFormat="1">
      <c r="A134" s="2119" t="s">
        <v>951</v>
      </c>
      <c r="B134" s="1043"/>
      <c r="C134" s="1036"/>
      <c r="D134" s="1037"/>
      <c r="E134" s="1038"/>
      <c r="F134" s="1039"/>
      <c r="G134" s="1040"/>
      <c r="H134" s="1040"/>
      <c r="I134" s="1040"/>
      <c r="J134" s="1040"/>
      <c r="K134" s="1040"/>
      <c r="L134" s="1040"/>
      <c r="M134" s="1040"/>
      <c r="N134" s="2120"/>
    </row>
    <row r="135" spans="1:14" s="172" customFormat="1">
      <c r="A135" s="2119" t="s">
        <v>952</v>
      </c>
      <c r="B135" s="1035"/>
      <c r="C135" s="1036"/>
      <c r="D135" s="1037"/>
      <c r="E135" s="1038"/>
      <c r="F135" s="1039"/>
      <c r="G135" s="1040"/>
      <c r="H135" s="1040"/>
      <c r="I135" s="1040"/>
      <c r="J135" s="1040"/>
      <c r="K135" s="1040"/>
      <c r="L135" s="1040"/>
      <c r="M135" s="1040"/>
      <c r="N135" s="2120"/>
    </row>
    <row r="136" spans="1:14" s="172" customFormat="1">
      <c r="A136" s="2117" t="s">
        <v>860</v>
      </c>
      <c r="B136" s="1030"/>
      <c r="C136" s="1041"/>
      <c r="D136" s="1030"/>
      <c r="E136" s="1032"/>
      <c r="F136" s="1033"/>
      <c r="G136" s="1042"/>
      <c r="H136" s="1042"/>
      <c r="I136" s="1042"/>
      <c r="J136" s="1042"/>
      <c r="K136" s="1042"/>
      <c r="L136" s="1042"/>
      <c r="M136" s="1042"/>
      <c r="N136" s="2121"/>
    </row>
    <row r="137" spans="1:14" s="172" customFormat="1">
      <c r="A137" s="2122" t="s">
        <v>861</v>
      </c>
      <c r="B137" s="1035"/>
      <c r="C137" s="1036"/>
      <c r="D137" s="1037"/>
      <c r="E137" s="1038"/>
      <c r="F137" s="1039"/>
      <c r="G137" s="1040"/>
      <c r="H137" s="1040"/>
      <c r="I137" s="1040"/>
      <c r="J137" s="1040"/>
      <c r="K137" s="1040"/>
      <c r="L137" s="1040"/>
      <c r="M137" s="1040"/>
      <c r="N137" s="2120"/>
    </row>
    <row r="138" spans="1:14" s="172" customFormat="1">
      <c r="A138" s="2122" t="s">
        <v>862</v>
      </c>
      <c r="B138" s="1035"/>
      <c r="C138" s="1036"/>
      <c r="D138" s="1037"/>
      <c r="E138" s="1038"/>
      <c r="F138" s="1039"/>
      <c r="G138" s="1040"/>
      <c r="H138" s="1040"/>
      <c r="I138" s="1040"/>
      <c r="J138" s="1040"/>
      <c r="K138" s="1040"/>
      <c r="L138" s="1040"/>
      <c r="M138" s="1040"/>
      <c r="N138" s="2120"/>
    </row>
    <row r="139" spans="1:14" s="172" customFormat="1">
      <c r="A139" s="2122" t="s">
        <v>953</v>
      </c>
      <c r="B139" s="1035"/>
      <c r="C139" s="1036"/>
      <c r="D139" s="1037"/>
      <c r="E139" s="1038"/>
      <c r="F139" s="1039"/>
      <c r="G139" s="1040"/>
      <c r="H139" s="1040"/>
      <c r="I139" s="1040"/>
      <c r="J139" s="1040"/>
      <c r="K139" s="1040"/>
      <c r="L139" s="1040"/>
      <c r="M139" s="1040"/>
      <c r="N139" s="2120"/>
    </row>
    <row r="140" spans="1:14" s="172" customFormat="1">
      <c r="A140" s="2122" t="s">
        <v>954</v>
      </c>
      <c r="B140" s="1044"/>
      <c r="C140" s="1036"/>
      <c r="D140" s="1037"/>
      <c r="E140" s="1038"/>
      <c r="F140" s="1039"/>
      <c r="G140" s="1040"/>
      <c r="H140" s="1040"/>
      <c r="I140" s="1040"/>
      <c r="J140" s="1040"/>
      <c r="K140" s="1040"/>
      <c r="L140" s="1040"/>
      <c r="M140" s="1040"/>
      <c r="N140" s="2120"/>
    </row>
    <row r="141" spans="1:14" s="172" customFormat="1" ht="14.85" customHeight="1">
      <c r="A141" s="2122" t="s">
        <v>927</v>
      </c>
      <c r="B141" s="1035"/>
      <c r="C141" s="1036"/>
      <c r="D141" s="1037"/>
      <c r="E141" s="1038"/>
      <c r="F141" s="1039"/>
      <c r="G141" s="1040"/>
      <c r="H141" s="1040"/>
      <c r="I141" s="1040"/>
      <c r="J141" s="1040"/>
      <c r="K141" s="1040"/>
      <c r="L141" s="1040"/>
      <c r="M141" s="1040"/>
      <c r="N141" s="2120"/>
    </row>
    <row r="142" spans="1:14" s="172" customFormat="1">
      <c r="A142" s="2123" t="s">
        <v>867</v>
      </c>
      <c r="B142" s="1035"/>
      <c r="C142" s="1036"/>
      <c r="D142" s="1037"/>
      <c r="E142" s="1038"/>
      <c r="F142" s="1039"/>
      <c r="G142" s="1040"/>
      <c r="H142" s="1040"/>
      <c r="I142" s="1040"/>
      <c r="J142" s="1040"/>
      <c r="K142" s="1040"/>
      <c r="L142" s="1040"/>
      <c r="M142" s="1040"/>
      <c r="N142" s="2120"/>
    </row>
    <row r="143" spans="1:14" s="172" customFormat="1">
      <c r="A143" s="2124" t="s">
        <v>868</v>
      </c>
      <c r="B143" s="1035"/>
      <c r="C143" s="1036"/>
      <c r="D143" s="1037"/>
      <c r="E143" s="1038"/>
      <c r="F143" s="1039"/>
      <c r="G143" s="1040"/>
      <c r="H143" s="1040"/>
      <c r="I143" s="1040"/>
      <c r="J143" s="1040"/>
      <c r="K143" s="1040"/>
      <c r="L143" s="1040"/>
      <c r="M143" s="1040"/>
      <c r="N143" s="2120"/>
    </row>
    <row r="144" spans="1:14" s="172" customFormat="1">
      <c r="A144" s="2124" t="s">
        <v>869</v>
      </c>
      <c r="B144" s="1035"/>
      <c r="C144" s="1036"/>
      <c r="D144" s="1037"/>
      <c r="E144" s="1038"/>
      <c r="F144" s="1039"/>
      <c r="G144" s="1040"/>
      <c r="H144" s="1040"/>
      <c r="I144" s="1040"/>
      <c r="J144" s="1040"/>
      <c r="K144" s="1040"/>
      <c r="L144" s="1040"/>
      <c r="M144" s="1040"/>
      <c r="N144" s="2120"/>
    </row>
    <row r="145" spans="1:14" s="172" customFormat="1">
      <c r="A145" s="2124" t="s">
        <v>870</v>
      </c>
      <c r="B145" s="1035"/>
      <c r="C145" s="1036"/>
      <c r="D145" s="1037"/>
      <c r="E145" s="1038"/>
      <c r="F145" s="1039"/>
      <c r="G145" s="1040"/>
      <c r="H145" s="1040"/>
      <c r="I145" s="1040"/>
      <c r="J145" s="1040"/>
      <c r="K145" s="1040"/>
      <c r="L145" s="1040"/>
      <c r="M145" s="1040"/>
      <c r="N145" s="2120"/>
    </row>
    <row r="146" spans="1:14" s="172" customFormat="1">
      <c r="A146" s="2124" t="s">
        <v>955</v>
      </c>
      <c r="B146" s="1035"/>
      <c r="C146" s="1036"/>
      <c r="D146" s="1037"/>
      <c r="E146" s="1038"/>
      <c r="F146" s="1039"/>
      <c r="G146" s="1040"/>
      <c r="H146" s="1040"/>
      <c r="I146" s="1040"/>
      <c r="J146" s="1040"/>
      <c r="K146" s="1040"/>
      <c r="L146" s="1040"/>
      <c r="M146" s="1040"/>
      <c r="N146" s="2120"/>
    </row>
    <row r="147" spans="1:14" s="172" customFormat="1">
      <c r="A147" s="2124" t="s">
        <v>872</v>
      </c>
      <c r="B147" s="1035"/>
      <c r="C147" s="1036"/>
      <c r="D147" s="1037"/>
      <c r="E147" s="1038"/>
      <c r="F147" s="1039"/>
      <c r="G147" s="1040"/>
      <c r="H147" s="1040"/>
      <c r="I147" s="1040"/>
      <c r="J147" s="1040"/>
      <c r="K147" s="1040"/>
      <c r="L147" s="1040"/>
      <c r="M147" s="1040"/>
      <c r="N147" s="2120"/>
    </row>
    <row r="148" spans="1:14" s="172" customFormat="1">
      <c r="A148" s="2124" t="s">
        <v>956</v>
      </c>
      <c r="B148" s="1035"/>
      <c r="C148" s="1036"/>
      <c r="D148" s="1037"/>
      <c r="E148" s="1038"/>
      <c r="F148" s="1039"/>
      <c r="G148" s="1040"/>
      <c r="H148" s="1040"/>
      <c r="I148" s="1040"/>
      <c r="J148" s="1040"/>
      <c r="K148" s="1040"/>
      <c r="L148" s="1040"/>
      <c r="M148" s="1040"/>
      <c r="N148" s="2120"/>
    </row>
    <row r="149" spans="1:14" s="172" customFormat="1">
      <c r="A149" s="2125" t="s">
        <v>874</v>
      </c>
      <c r="B149" s="1045"/>
      <c r="C149" s="1041"/>
      <c r="D149" s="1030"/>
      <c r="E149" s="1046"/>
      <c r="F149" s="1047"/>
      <c r="G149" s="1048"/>
      <c r="H149" s="1048"/>
      <c r="I149" s="1048"/>
      <c r="J149" s="1048"/>
      <c r="K149" s="1049"/>
      <c r="L149" s="1050"/>
      <c r="M149" s="1050"/>
      <c r="N149" s="2126"/>
    </row>
    <row r="150" spans="1:14" s="172" customFormat="1">
      <c r="A150" s="2122" t="s">
        <v>875</v>
      </c>
      <c r="B150" s="1035"/>
      <c r="C150" s="1036"/>
      <c r="D150" s="1037"/>
      <c r="E150" s="1038"/>
      <c r="F150" s="1039"/>
      <c r="G150" s="1040"/>
      <c r="H150" s="1040"/>
      <c r="I150" s="1040"/>
      <c r="J150" s="1040"/>
      <c r="K150" s="1040"/>
      <c r="L150" s="1040"/>
      <c r="M150" s="1040"/>
      <c r="N150" s="2120"/>
    </row>
    <row r="151" spans="1:14" s="172" customFormat="1">
      <c r="A151" s="2122" t="s">
        <v>876</v>
      </c>
      <c r="B151" s="1051"/>
      <c r="C151" s="1036"/>
      <c r="D151" s="1037"/>
      <c r="E151" s="1038"/>
      <c r="F151" s="1039"/>
      <c r="G151" s="1040"/>
      <c r="H151" s="1040"/>
      <c r="I151" s="1040"/>
      <c r="J151" s="1040"/>
      <c r="K151" s="1040"/>
      <c r="L151" s="1040"/>
      <c r="M151" s="1040"/>
      <c r="N151" s="2120"/>
    </row>
    <row r="152" spans="1:14" s="172" customFormat="1">
      <c r="A152" s="2122" t="s">
        <v>957</v>
      </c>
      <c r="B152" s="1052"/>
      <c r="C152" s="1036"/>
      <c r="D152" s="1037"/>
      <c r="E152" s="1038"/>
      <c r="F152" s="1039"/>
      <c r="G152" s="1040"/>
      <c r="H152" s="1040"/>
      <c r="I152" s="1040"/>
      <c r="J152" s="1040"/>
      <c r="K152" s="1040"/>
      <c r="L152" s="1040"/>
      <c r="M152" s="1040"/>
      <c r="N152" s="2120"/>
    </row>
    <row r="153" spans="1:14" s="172" customFormat="1">
      <c r="A153" s="2122" t="s">
        <v>958</v>
      </c>
      <c r="B153" s="1051"/>
      <c r="C153" s="1036"/>
      <c r="D153" s="1037"/>
      <c r="E153" s="1038"/>
      <c r="F153" s="1039"/>
      <c r="G153" s="1040"/>
      <c r="H153" s="1040"/>
      <c r="I153" s="1040"/>
      <c r="J153" s="1040"/>
      <c r="K153" s="1040"/>
      <c r="L153" s="1040"/>
      <c r="M153" s="1040"/>
      <c r="N153" s="2120"/>
    </row>
    <row r="154" spans="1:14" s="172" customFormat="1">
      <c r="A154" s="2122" t="s">
        <v>959</v>
      </c>
      <c r="B154" s="1051"/>
      <c r="C154" s="1036"/>
      <c r="D154" s="1037"/>
      <c r="E154" s="1038"/>
      <c r="F154" s="1039"/>
      <c r="G154" s="1040"/>
      <c r="H154" s="1040"/>
      <c r="I154" s="1040"/>
      <c r="J154" s="1040"/>
      <c r="K154" s="1040"/>
      <c r="L154" s="1040"/>
      <c r="M154" s="1040"/>
      <c r="N154" s="2120"/>
    </row>
    <row r="155" spans="1:14" s="172" customFormat="1">
      <c r="A155" s="2122" t="s">
        <v>933</v>
      </c>
      <c r="B155" s="1051"/>
      <c r="C155" s="1036"/>
      <c r="D155" s="1037"/>
      <c r="E155" s="1038"/>
      <c r="F155" s="1039"/>
      <c r="G155" s="1040"/>
      <c r="H155" s="1040"/>
      <c r="I155" s="1040"/>
      <c r="J155" s="1040"/>
      <c r="K155" s="1040"/>
      <c r="L155" s="1040"/>
      <c r="M155" s="1040"/>
      <c r="N155" s="2120"/>
    </row>
    <row r="156" spans="1:14" s="172" customFormat="1">
      <c r="A156" s="2122" t="s">
        <v>960</v>
      </c>
      <c r="B156" s="1053"/>
      <c r="C156" s="1036"/>
      <c r="D156" s="1037"/>
      <c r="E156" s="1038"/>
      <c r="F156" s="1039"/>
      <c r="G156" s="1040"/>
      <c r="H156" s="1040"/>
      <c r="I156" s="1040"/>
      <c r="J156" s="1040"/>
      <c r="K156" s="1040"/>
      <c r="L156" s="1040"/>
      <c r="M156" s="1040"/>
      <c r="N156" s="2120"/>
    </row>
    <row r="157" spans="1:14" s="172" customFormat="1">
      <c r="A157" s="2127" t="s">
        <v>961</v>
      </c>
      <c r="B157" s="1035"/>
      <c r="C157" s="1036"/>
      <c r="D157" s="1037"/>
      <c r="E157" s="1038"/>
      <c r="F157" s="1039"/>
      <c r="G157" s="1040"/>
      <c r="H157" s="1040"/>
      <c r="I157" s="1040"/>
      <c r="J157" s="1040"/>
      <c r="K157" s="1040"/>
      <c r="L157" s="1040"/>
      <c r="M157" s="1040"/>
      <c r="N157" s="2120"/>
    </row>
    <row r="158" spans="1:14" s="172" customFormat="1">
      <c r="A158" s="2127" t="s">
        <v>962</v>
      </c>
      <c r="B158" s="1035"/>
      <c r="C158" s="1036"/>
      <c r="D158" s="1037"/>
      <c r="E158" s="1038"/>
      <c r="F158" s="1039"/>
      <c r="G158" s="1040"/>
      <c r="H158" s="1040"/>
      <c r="I158" s="1040"/>
      <c r="J158" s="1040"/>
      <c r="K158" s="1040"/>
      <c r="L158" s="1040"/>
      <c r="M158" s="1040"/>
      <c r="N158" s="2120"/>
    </row>
    <row r="159" spans="1:14" s="172" customFormat="1">
      <c r="A159" s="2127" t="s">
        <v>963</v>
      </c>
      <c r="B159" s="1035"/>
      <c r="C159" s="1036"/>
      <c r="D159" s="1037"/>
      <c r="E159" s="1038"/>
      <c r="F159" s="1039"/>
      <c r="G159" s="1040"/>
      <c r="H159" s="1040"/>
      <c r="I159" s="1040"/>
      <c r="J159" s="1040"/>
      <c r="K159" s="1040"/>
      <c r="L159" s="1040"/>
      <c r="M159" s="1040"/>
      <c r="N159" s="2120"/>
    </row>
    <row r="160" spans="1:14" s="172" customFormat="1">
      <c r="A160" s="2122" t="s">
        <v>964</v>
      </c>
      <c r="B160" s="1035"/>
      <c r="C160" s="1036"/>
      <c r="D160" s="1037"/>
      <c r="E160" s="1038"/>
      <c r="F160" s="1039"/>
      <c r="G160" s="1040"/>
      <c r="H160" s="1040"/>
      <c r="I160" s="1040"/>
      <c r="J160" s="1040"/>
      <c r="K160" s="1040"/>
      <c r="L160" s="1040"/>
      <c r="M160" s="1040"/>
      <c r="N160" s="2120"/>
    </row>
    <row r="161" spans="1:14" s="172" customFormat="1">
      <c r="A161" s="2125" t="s">
        <v>886</v>
      </c>
      <c r="B161" s="1045"/>
      <c r="C161" s="1041"/>
      <c r="D161" s="1030"/>
      <c r="E161" s="1046"/>
      <c r="F161" s="1047"/>
      <c r="G161" s="1048"/>
      <c r="H161" s="1048"/>
      <c r="I161" s="1048"/>
      <c r="J161" s="1048"/>
      <c r="K161" s="1049"/>
      <c r="L161" s="1050"/>
      <c r="M161" s="1050"/>
      <c r="N161" s="2126"/>
    </row>
    <row r="162" spans="1:14" s="172" customFormat="1">
      <c r="A162" s="2122" t="s">
        <v>887</v>
      </c>
      <c r="B162" s="1035"/>
      <c r="C162" s="1036"/>
      <c r="D162" s="1037"/>
      <c r="E162" s="1038"/>
      <c r="F162" s="1039"/>
      <c r="G162" s="1040"/>
      <c r="H162" s="1040"/>
      <c r="I162" s="1040"/>
      <c r="J162" s="1040"/>
      <c r="K162" s="1040"/>
      <c r="L162" s="1040"/>
      <c r="M162" s="1040"/>
      <c r="N162" s="2120"/>
    </row>
    <row r="163" spans="1:14" s="172" customFormat="1">
      <c r="A163" s="2122" t="s">
        <v>965</v>
      </c>
      <c r="B163" s="1053"/>
      <c r="C163" s="1036"/>
      <c r="D163" s="1037"/>
      <c r="E163" s="1038"/>
      <c r="F163" s="1039"/>
      <c r="G163" s="1040"/>
      <c r="H163" s="1040"/>
      <c r="I163" s="1040"/>
      <c r="J163" s="1040"/>
      <c r="K163" s="1040"/>
      <c r="L163" s="1040"/>
      <c r="M163" s="1040"/>
      <c r="N163" s="2120"/>
    </row>
    <row r="164" spans="1:14" s="172" customFormat="1">
      <c r="A164" s="2128" t="s">
        <v>961</v>
      </c>
      <c r="B164" s="1054"/>
      <c r="C164" s="1036"/>
      <c r="D164" s="1037"/>
      <c r="E164" s="1038"/>
      <c r="F164" s="1039"/>
      <c r="G164" s="1040"/>
      <c r="H164" s="1040"/>
      <c r="I164" s="1040"/>
      <c r="J164" s="1040"/>
      <c r="K164" s="1040"/>
      <c r="L164" s="1040"/>
      <c r="M164" s="1040"/>
      <c r="N164" s="2120"/>
    </row>
    <row r="165" spans="1:14" s="172" customFormat="1">
      <c r="A165" s="2128" t="s">
        <v>962</v>
      </c>
      <c r="B165" s="1054"/>
      <c r="C165" s="1036"/>
      <c r="D165" s="1037"/>
      <c r="E165" s="1038"/>
      <c r="F165" s="1039"/>
      <c r="G165" s="1040"/>
      <c r="H165" s="1040"/>
      <c r="I165" s="1040"/>
      <c r="J165" s="1040"/>
      <c r="K165" s="1040"/>
      <c r="L165" s="1040"/>
      <c r="M165" s="1040"/>
      <c r="N165" s="2120"/>
    </row>
    <row r="166" spans="1:14" s="172" customFormat="1">
      <c r="A166" s="2129" t="s">
        <v>963</v>
      </c>
      <c r="B166" s="1035"/>
      <c r="C166" s="1036"/>
      <c r="D166" s="1037"/>
      <c r="E166" s="1038"/>
      <c r="F166" s="1039"/>
      <c r="G166" s="1040"/>
      <c r="H166" s="1040"/>
      <c r="I166" s="1040"/>
      <c r="J166" s="1040"/>
      <c r="K166" s="1040"/>
      <c r="L166" s="1040"/>
      <c r="M166" s="1040"/>
      <c r="N166" s="2120"/>
    </row>
    <row r="167" spans="1:14" s="172" customFormat="1">
      <c r="A167" s="2130" t="s">
        <v>889</v>
      </c>
      <c r="B167" s="2131"/>
      <c r="C167" s="2132"/>
      <c r="D167" s="2133"/>
      <c r="E167" s="2134"/>
      <c r="F167" s="2135"/>
      <c r="G167" s="2136"/>
      <c r="H167" s="2136"/>
      <c r="I167" s="2136"/>
      <c r="J167" s="2136"/>
      <c r="K167" s="2136"/>
      <c r="L167" s="2136"/>
      <c r="M167" s="2136"/>
      <c r="N167" s="2137"/>
    </row>
    <row r="168" spans="1:14" s="172" customFormat="1">
      <c r="B168" s="2112"/>
      <c r="C168" s="2113"/>
      <c r="D168" s="2113"/>
      <c r="E168" s="2113"/>
      <c r="F168" s="2113"/>
    </row>
    <row r="170" spans="1:14" ht="43.5" customHeight="1" thickBot="1">
      <c r="A170" s="2520" t="s">
        <v>966</v>
      </c>
      <c r="B170" s="2521"/>
      <c r="C170" s="2522"/>
      <c r="D170" s="2173"/>
      <c r="E170" s="2173"/>
      <c r="F170" s="2173"/>
      <c r="G170" s="2173"/>
      <c r="H170" s="2173"/>
      <c r="I170" s="2173"/>
      <c r="J170" s="2173"/>
      <c r="K170" s="2173"/>
      <c r="L170" s="2173"/>
      <c r="M170" s="2173"/>
      <c r="N170" s="2173"/>
    </row>
    <row r="171" spans="1:14" ht="130.5" customHeight="1" thickBot="1">
      <c r="A171" s="2163" t="s">
        <v>832</v>
      </c>
      <c r="B171" s="2141" t="s">
        <v>967</v>
      </c>
      <c r="C171" s="2141" t="s">
        <v>968</v>
      </c>
      <c r="D171" s="2141" t="s">
        <v>835</v>
      </c>
      <c r="E171" s="2141" t="s">
        <v>969</v>
      </c>
      <c r="F171" s="2141" t="s">
        <v>970</v>
      </c>
      <c r="G171" s="2141" t="s">
        <v>971</v>
      </c>
      <c r="H171" s="2141" t="s">
        <v>972</v>
      </c>
      <c r="I171" s="2141" t="s">
        <v>840</v>
      </c>
      <c r="J171" s="2141" t="s">
        <v>973</v>
      </c>
      <c r="K171" s="2141" t="s">
        <v>974</v>
      </c>
      <c r="L171" s="2141" t="s">
        <v>843</v>
      </c>
      <c r="M171" s="2141" t="s">
        <v>844</v>
      </c>
      <c r="N171" s="2142" t="s">
        <v>845</v>
      </c>
    </row>
    <row r="172" spans="1:14">
      <c r="A172" s="2143" t="s">
        <v>846</v>
      </c>
      <c r="B172" s="1012"/>
      <c r="C172" s="1012"/>
      <c r="D172" s="1012"/>
      <c r="E172" s="1012"/>
      <c r="F172" s="1012"/>
      <c r="G172" s="1012"/>
      <c r="H172" s="1012"/>
      <c r="I172" s="1012"/>
      <c r="J172" s="1012"/>
      <c r="K172" s="1012"/>
      <c r="L172" s="1012"/>
      <c r="M172" s="1012"/>
      <c r="N172" s="2144"/>
    </row>
    <row r="173" spans="1:14">
      <c r="A173" s="2145" t="s">
        <v>457</v>
      </c>
      <c r="B173" s="816"/>
      <c r="C173" s="816"/>
      <c r="D173" s="1013">
        <f t="shared" ref="D173:D184" si="22">IFERROR(C173/B173,0)</f>
        <v>0</v>
      </c>
      <c r="E173" s="816"/>
      <c r="F173" s="1013">
        <f t="shared" ref="F173:F184" si="23">IFERROR(C173/E173,0)</f>
        <v>0</v>
      </c>
      <c r="G173" s="1040"/>
      <c r="H173" s="1040"/>
      <c r="I173" s="1040"/>
      <c r="J173" s="1040"/>
      <c r="K173" s="1040"/>
      <c r="L173" s="1040"/>
      <c r="M173" s="1040"/>
      <c r="N173" s="2120"/>
    </row>
    <row r="174" spans="1:14">
      <c r="A174" s="2145" t="s">
        <v>847</v>
      </c>
      <c r="B174" s="816"/>
      <c r="C174" s="816"/>
      <c r="D174" s="1013">
        <f t="shared" si="22"/>
        <v>0</v>
      </c>
      <c r="E174" s="816"/>
      <c r="F174" s="1013">
        <f t="shared" si="23"/>
        <v>0</v>
      </c>
      <c r="G174" s="1040"/>
      <c r="H174" s="1040"/>
      <c r="I174" s="1040"/>
      <c r="J174" s="1040"/>
      <c r="K174" s="1040"/>
      <c r="L174" s="1040"/>
      <c r="M174" s="1040"/>
      <c r="N174" s="2120"/>
    </row>
    <row r="175" spans="1:14">
      <c r="A175" s="2145" t="s">
        <v>848</v>
      </c>
      <c r="B175" s="817"/>
      <c r="C175" s="817"/>
      <c r="D175" s="1013">
        <f t="shared" si="22"/>
        <v>0</v>
      </c>
      <c r="E175" s="817"/>
      <c r="F175" s="1015">
        <f t="shared" si="23"/>
        <v>0</v>
      </c>
      <c r="G175" s="1040"/>
      <c r="H175" s="1040"/>
      <c r="I175" s="1040"/>
      <c r="J175" s="1040"/>
      <c r="K175" s="1040"/>
      <c r="L175" s="1040"/>
      <c r="M175" s="1040"/>
      <c r="N175" s="2120"/>
    </row>
    <row r="176" spans="1:14">
      <c r="A176" s="2145" t="s">
        <v>849</v>
      </c>
      <c r="B176" s="817"/>
      <c r="C176" s="817"/>
      <c r="D176" s="1013">
        <f t="shared" si="22"/>
        <v>0</v>
      </c>
      <c r="E176" s="817"/>
      <c r="F176" s="1015">
        <f t="shared" si="23"/>
        <v>0</v>
      </c>
      <c r="G176" s="1040"/>
      <c r="H176" s="1040"/>
      <c r="I176" s="1040"/>
      <c r="J176" s="1040"/>
      <c r="K176" s="1040"/>
      <c r="L176" s="1040"/>
      <c r="M176" s="1040"/>
      <c r="N176" s="2120"/>
    </row>
    <row r="177" spans="1:14">
      <c r="A177" s="2145" t="s">
        <v>850</v>
      </c>
      <c r="B177" s="817"/>
      <c r="C177" s="817"/>
      <c r="D177" s="1013">
        <f t="shared" si="22"/>
        <v>0</v>
      </c>
      <c r="E177" s="817"/>
      <c r="F177" s="1015">
        <f t="shared" si="23"/>
        <v>0</v>
      </c>
      <c r="G177" s="1040"/>
      <c r="H177" s="1040"/>
      <c r="I177" s="1040"/>
      <c r="J177" s="1040"/>
      <c r="K177" s="1040"/>
      <c r="L177" s="1040"/>
      <c r="M177" s="1040"/>
      <c r="N177" s="2120"/>
    </row>
    <row r="178" spans="1:14">
      <c r="A178" s="2145" t="s">
        <v>851</v>
      </c>
      <c r="B178" s="817"/>
      <c r="C178" s="817"/>
      <c r="D178" s="1013">
        <f t="shared" si="22"/>
        <v>0</v>
      </c>
      <c r="E178" s="817"/>
      <c r="F178" s="1015">
        <f t="shared" si="23"/>
        <v>0</v>
      </c>
      <c r="G178" s="1040"/>
      <c r="H178" s="1040"/>
      <c r="I178" s="1040"/>
      <c r="J178" s="1040"/>
      <c r="K178" s="1040"/>
      <c r="L178" s="1040"/>
      <c r="M178" s="1040"/>
      <c r="N178" s="2120"/>
    </row>
    <row r="179" spans="1:14">
      <c r="A179" s="2145" t="s">
        <v>852</v>
      </c>
      <c r="B179" s="1014"/>
      <c r="C179" s="1014"/>
      <c r="D179" s="1013">
        <f t="shared" si="22"/>
        <v>0</v>
      </c>
      <c r="E179" s="1014"/>
      <c r="F179" s="1057">
        <f t="shared" si="23"/>
        <v>0</v>
      </c>
      <c r="G179" s="1040"/>
      <c r="H179" s="1040"/>
      <c r="I179" s="1040"/>
      <c r="J179" s="1040"/>
      <c r="K179" s="1040"/>
      <c r="L179" s="1040"/>
      <c r="M179" s="1040"/>
      <c r="N179" s="2120"/>
    </row>
    <row r="180" spans="1:14" ht="30">
      <c r="A180" s="2145" t="s">
        <v>853</v>
      </c>
      <c r="B180" s="1014"/>
      <c r="C180" s="1014"/>
      <c r="D180" s="1013">
        <f t="shared" si="22"/>
        <v>0</v>
      </c>
      <c r="E180" s="1014"/>
      <c r="F180" s="1057">
        <f t="shared" si="23"/>
        <v>0</v>
      </c>
      <c r="G180" s="1040"/>
      <c r="H180" s="1040"/>
      <c r="I180" s="1040"/>
      <c r="J180" s="1040"/>
      <c r="K180" s="1040"/>
      <c r="L180" s="1040"/>
      <c r="M180" s="1040"/>
      <c r="N180" s="2120"/>
    </row>
    <row r="181" spans="1:14">
      <c r="A181" s="2145" t="s">
        <v>922</v>
      </c>
      <c r="B181" s="1014"/>
      <c r="C181" s="1014"/>
      <c r="D181" s="1013">
        <f t="shared" si="22"/>
        <v>0</v>
      </c>
      <c r="E181" s="1014"/>
      <c r="F181" s="1057">
        <f t="shared" si="23"/>
        <v>0</v>
      </c>
      <c r="G181" s="1040"/>
      <c r="H181" s="1040"/>
      <c r="I181" s="1040"/>
      <c r="J181" s="1040"/>
      <c r="K181" s="1040"/>
      <c r="L181" s="1040"/>
      <c r="M181" s="1040"/>
      <c r="N181" s="2120"/>
    </row>
    <row r="182" spans="1:14">
      <c r="A182" s="2145" t="s">
        <v>923</v>
      </c>
      <c r="B182" s="1014"/>
      <c r="C182" s="1014"/>
      <c r="D182" s="1013">
        <f t="shared" si="22"/>
        <v>0</v>
      </c>
      <c r="E182" s="1014"/>
      <c r="F182" s="1057">
        <f t="shared" si="23"/>
        <v>0</v>
      </c>
      <c r="G182" s="1040"/>
      <c r="H182" s="1040"/>
      <c r="I182" s="1040"/>
      <c r="J182" s="1040"/>
      <c r="K182" s="1040"/>
      <c r="L182" s="1040"/>
      <c r="M182" s="1040"/>
      <c r="N182" s="2120"/>
    </row>
    <row r="183" spans="1:14">
      <c r="A183" s="2145" t="s">
        <v>924</v>
      </c>
      <c r="B183" s="1014"/>
      <c r="C183" s="1014"/>
      <c r="D183" s="1013">
        <f t="shared" si="22"/>
        <v>0</v>
      </c>
      <c r="E183" s="1014"/>
      <c r="F183" s="1057">
        <f t="shared" si="23"/>
        <v>0</v>
      </c>
      <c r="G183" s="1040"/>
      <c r="H183" s="1040"/>
      <c r="I183" s="1040"/>
      <c r="J183" s="1040"/>
      <c r="K183" s="1040"/>
      <c r="L183" s="1040"/>
      <c r="M183" s="1040"/>
      <c r="N183" s="2120"/>
    </row>
    <row r="184" spans="1:14">
      <c r="A184" s="2145" t="s">
        <v>925</v>
      </c>
      <c r="B184" s="1014"/>
      <c r="C184" s="1014"/>
      <c r="D184" s="1013">
        <f t="shared" si="22"/>
        <v>0</v>
      </c>
      <c r="E184" s="1014"/>
      <c r="F184" s="1057">
        <f t="shared" si="23"/>
        <v>0</v>
      </c>
      <c r="G184" s="1040"/>
      <c r="H184" s="1040"/>
      <c r="I184" s="1040"/>
      <c r="J184" s="1040"/>
      <c r="K184" s="1040"/>
      <c r="L184" s="1040"/>
      <c r="M184" s="1040"/>
      <c r="N184" s="2120"/>
    </row>
    <row r="185" spans="1:14">
      <c r="A185" s="2143" t="s">
        <v>860</v>
      </c>
      <c r="B185" s="1056"/>
      <c r="C185" s="1056"/>
      <c r="D185" s="1056"/>
      <c r="E185" s="1056"/>
      <c r="F185" s="1056"/>
      <c r="G185" s="1056"/>
      <c r="H185" s="1056"/>
      <c r="I185" s="1056"/>
      <c r="J185" s="1056"/>
      <c r="K185" s="1056"/>
      <c r="L185" s="1056"/>
      <c r="M185" s="1056"/>
      <c r="N185" s="2126"/>
    </row>
    <row r="186" spans="1:14">
      <c r="A186" s="2164" t="s">
        <v>861</v>
      </c>
      <c r="B186" s="817"/>
      <c r="C186" s="817"/>
      <c r="D186" s="1013">
        <f t="shared" ref="D186:D195" si="24">IFERROR(C186/B186,0)</f>
        <v>0</v>
      </c>
      <c r="E186" s="817"/>
      <c r="F186" s="1015">
        <f t="shared" ref="F186:F195" si="25">IFERROR(C186/E186,0)</f>
        <v>0</v>
      </c>
      <c r="G186" s="817"/>
      <c r="H186" s="817"/>
      <c r="I186" s="817"/>
      <c r="J186" s="817"/>
      <c r="K186" s="817"/>
      <c r="L186" s="817"/>
      <c r="M186" s="817"/>
      <c r="N186" s="2165"/>
    </row>
    <row r="187" spans="1:14">
      <c r="A187" s="2166" t="s">
        <v>862</v>
      </c>
      <c r="B187" s="817"/>
      <c r="C187" s="817"/>
      <c r="D187" s="1013">
        <f t="shared" si="24"/>
        <v>0</v>
      </c>
      <c r="E187" s="817"/>
      <c r="F187" s="1016">
        <f t="shared" si="25"/>
        <v>0</v>
      </c>
      <c r="G187" s="1040"/>
      <c r="H187" s="1040"/>
      <c r="I187" s="1040"/>
      <c r="J187" s="1040"/>
      <c r="K187" s="1040"/>
      <c r="L187" s="1040"/>
      <c r="M187" s="1040"/>
      <c r="N187" s="2120"/>
    </row>
    <row r="188" spans="1:14">
      <c r="A188" s="2166" t="s">
        <v>926</v>
      </c>
      <c r="B188" s="816"/>
      <c r="C188" s="816"/>
      <c r="D188" s="1013">
        <f t="shared" si="24"/>
        <v>0</v>
      </c>
      <c r="E188" s="816"/>
      <c r="F188" s="1013">
        <f t="shared" si="25"/>
        <v>0</v>
      </c>
      <c r="G188" s="1040"/>
      <c r="H188" s="1040"/>
      <c r="I188" s="1040"/>
      <c r="J188" s="1040"/>
      <c r="K188" s="1040"/>
      <c r="L188" s="1040"/>
      <c r="M188" s="1040"/>
      <c r="N188" s="2120"/>
    </row>
    <row r="189" spans="1:14">
      <c r="A189" s="2166" t="s">
        <v>865</v>
      </c>
      <c r="B189" s="816"/>
      <c r="C189" s="816"/>
      <c r="D189" s="1013">
        <f t="shared" si="24"/>
        <v>0</v>
      </c>
      <c r="E189" s="816"/>
      <c r="F189" s="1013">
        <f t="shared" si="25"/>
        <v>0</v>
      </c>
      <c r="G189" s="1040"/>
      <c r="H189" s="1040"/>
      <c r="I189" s="1040"/>
      <c r="J189" s="1040"/>
      <c r="K189" s="1040"/>
      <c r="L189" s="1040"/>
      <c r="M189" s="1040"/>
      <c r="N189" s="2120"/>
    </row>
    <row r="190" spans="1:14">
      <c r="A190" s="2166" t="s">
        <v>927</v>
      </c>
      <c r="B190" s="816"/>
      <c r="C190" s="816"/>
      <c r="D190" s="1013">
        <f t="shared" si="24"/>
        <v>0</v>
      </c>
      <c r="E190" s="816"/>
      <c r="F190" s="1013">
        <f t="shared" si="25"/>
        <v>0</v>
      </c>
      <c r="G190" s="1040"/>
      <c r="H190" s="1040"/>
      <c r="I190" s="1040"/>
      <c r="J190" s="1040"/>
      <c r="K190" s="1040"/>
      <c r="L190" s="1040"/>
      <c r="M190" s="1040"/>
      <c r="N190" s="2120"/>
    </row>
    <row r="191" spans="1:14" ht="30">
      <c r="A191" s="2167" t="s">
        <v>975</v>
      </c>
      <c r="B191" s="816"/>
      <c r="C191" s="816"/>
      <c r="D191" s="1013">
        <f t="shared" si="24"/>
        <v>0</v>
      </c>
      <c r="E191" s="816"/>
      <c r="F191" s="1013">
        <f t="shared" si="25"/>
        <v>0</v>
      </c>
      <c r="G191" s="1040"/>
      <c r="H191" s="1040"/>
      <c r="I191" s="1040"/>
      <c r="J191" s="1040"/>
      <c r="K191" s="1040"/>
      <c r="L191" s="1040"/>
      <c r="M191" s="1040"/>
      <c r="N191" s="2120"/>
    </row>
    <row r="192" spans="1:14" ht="30">
      <c r="A192" s="2167" t="s">
        <v>976</v>
      </c>
      <c r="B192" s="816"/>
      <c r="C192" s="816"/>
      <c r="D192" s="1013">
        <f t="shared" si="24"/>
        <v>0</v>
      </c>
      <c r="E192" s="816"/>
      <c r="F192" s="1013">
        <f t="shared" si="25"/>
        <v>0</v>
      </c>
      <c r="G192" s="1040"/>
      <c r="H192" s="1040"/>
      <c r="I192" s="1040"/>
      <c r="J192" s="1040"/>
      <c r="K192" s="1040"/>
      <c r="L192" s="1040"/>
      <c r="M192" s="1040"/>
      <c r="N192" s="2120"/>
    </row>
    <row r="193" spans="1:14" ht="30">
      <c r="A193" s="2167" t="s">
        <v>977</v>
      </c>
      <c r="B193" s="816"/>
      <c r="C193" s="816"/>
      <c r="D193" s="1013">
        <f t="shared" si="24"/>
        <v>0</v>
      </c>
      <c r="E193" s="816"/>
      <c r="F193" s="1013">
        <f t="shared" si="25"/>
        <v>0</v>
      </c>
      <c r="G193" s="1040"/>
      <c r="H193" s="1040"/>
      <c r="I193" s="1040"/>
      <c r="J193" s="1040"/>
      <c r="K193" s="1040"/>
      <c r="L193" s="1040"/>
      <c r="M193" s="1040"/>
      <c r="N193" s="2120"/>
    </row>
    <row r="194" spans="1:14" ht="30">
      <c r="A194" s="2167" t="s">
        <v>978</v>
      </c>
      <c r="B194" s="816"/>
      <c r="C194" s="816"/>
      <c r="D194" s="1013">
        <f t="shared" si="24"/>
        <v>0</v>
      </c>
      <c r="E194" s="816"/>
      <c r="F194" s="1013">
        <f t="shared" si="25"/>
        <v>0</v>
      </c>
      <c r="G194" s="1040"/>
      <c r="H194" s="1040"/>
      <c r="I194" s="1040"/>
      <c r="J194" s="1040"/>
      <c r="K194" s="1040"/>
      <c r="L194" s="1040"/>
      <c r="M194" s="1040"/>
      <c r="N194" s="2120"/>
    </row>
    <row r="195" spans="1:14">
      <c r="A195" s="2167" t="s">
        <v>929</v>
      </c>
      <c r="B195" s="816"/>
      <c r="C195" s="816"/>
      <c r="D195" s="1013">
        <f t="shared" si="24"/>
        <v>0</v>
      </c>
      <c r="E195" s="816"/>
      <c r="F195" s="1013">
        <f t="shared" si="25"/>
        <v>0</v>
      </c>
      <c r="G195" s="1040"/>
      <c r="H195" s="1040"/>
      <c r="I195" s="1040"/>
      <c r="J195" s="1040"/>
      <c r="K195" s="1040"/>
      <c r="L195" s="1040"/>
      <c r="M195" s="1040"/>
      <c r="N195" s="2120"/>
    </row>
    <row r="196" spans="1:14">
      <c r="A196" s="2143" t="s">
        <v>874</v>
      </c>
      <c r="B196" s="1056"/>
      <c r="C196" s="1056"/>
      <c r="D196" s="1056"/>
      <c r="E196" s="1056"/>
      <c r="F196" s="1056"/>
      <c r="G196" s="1056"/>
      <c r="H196" s="1056"/>
      <c r="I196" s="1056"/>
      <c r="J196" s="1056"/>
      <c r="K196" s="1056"/>
      <c r="L196" s="1056"/>
      <c r="M196" s="1056"/>
      <c r="N196" s="2126"/>
    </row>
    <row r="197" spans="1:14">
      <c r="A197" s="2166" t="s">
        <v>875</v>
      </c>
      <c r="B197" s="816"/>
      <c r="C197" s="816"/>
      <c r="D197" s="1013">
        <f t="shared" ref="D197:D203" si="26">IFERROR(C197/B197,0)</f>
        <v>0</v>
      </c>
      <c r="E197" s="816"/>
      <c r="F197" s="1013">
        <f t="shared" ref="F197:F203" si="27">IFERROR(C197/E197,0)</f>
        <v>0</v>
      </c>
      <c r="G197" s="816"/>
      <c r="H197" s="816"/>
      <c r="I197" s="816"/>
      <c r="J197" s="816"/>
      <c r="K197" s="816"/>
      <c r="L197" s="816"/>
      <c r="M197" s="816"/>
      <c r="N197" s="2168"/>
    </row>
    <row r="198" spans="1:14">
      <c r="A198" s="2166" t="s">
        <v>930</v>
      </c>
      <c r="B198" s="816"/>
      <c r="C198" s="816"/>
      <c r="D198" s="1013">
        <f t="shared" si="26"/>
        <v>0</v>
      </c>
      <c r="E198" s="816"/>
      <c r="F198" s="1013">
        <f t="shared" si="27"/>
        <v>0</v>
      </c>
      <c r="G198" s="816"/>
      <c r="H198" s="816"/>
      <c r="I198" s="816"/>
      <c r="J198" s="816"/>
      <c r="K198" s="816"/>
      <c r="L198" s="816"/>
      <c r="M198" s="816"/>
      <c r="N198" s="2168"/>
    </row>
    <row r="199" spans="1:14">
      <c r="A199" s="2166" t="s">
        <v>931</v>
      </c>
      <c r="B199" s="816"/>
      <c r="C199" s="816"/>
      <c r="D199" s="1013">
        <f t="shared" si="26"/>
        <v>0</v>
      </c>
      <c r="E199" s="816"/>
      <c r="F199" s="1013">
        <f t="shared" si="27"/>
        <v>0</v>
      </c>
      <c r="G199" s="816"/>
      <c r="H199" s="816"/>
      <c r="I199" s="816"/>
      <c r="J199" s="816"/>
      <c r="K199" s="816"/>
      <c r="L199" s="816"/>
      <c r="M199" s="816"/>
      <c r="N199" s="2168"/>
    </row>
    <row r="200" spans="1:14">
      <c r="A200" s="2166" t="s">
        <v>932</v>
      </c>
      <c r="B200" s="816"/>
      <c r="C200" s="816"/>
      <c r="D200" s="1013">
        <f t="shared" si="26"/>
        <v>0</v>
      </c>
      <c r="E200" s="816"/>
      <c r="F200" s="1013">
        <f t="shared" si="27"/>
        <v>0</v>
      </c>
      <c r="G200" s="816"/>
      <c r="H200" s="816"/>
      <c r="I200" s="816"/>
      <c r="J200" s="816"/>
      <c r="K200" s="816"/>
      <c r="L200" s="816"/>
      <c r="M200" s="816"/>
      <c r="N200" s="2168"/>
    </row>
    <row r="201" spans="1:14">
      <c r="A201" s="2166" t="s">
        <v>933</v>
      </c>
      <c r="B201" s="816"/>
      <c r="C201" s="816"/>
      <c r="D201" s="1013">
        <f t="shared" si="26"/>
        <v>0</v>
      </c>
      <c r="E201" s="816"/>
      <c r="F201" s="1013">
        <f t="shared" si="27"/>
        <v>0</v>
      </c>
      <c r="G201" s="816"/>
      <c r="H201" s="816"/>
      <c r="I201" s="816"/>
      <c r="J201" s="816"/>
      <c r="K201" s="816"/>
      <c r="L201" s="816"/>
      <c r="M201" s="816"/>
      <c r="N201" s="2168"/>
    </row>
    <row r="202" spans="1:14">
      <c r="A202" s="2166" t="s">
        <v>934</v>
      </c>
      <c r="B202" s="816"/>
      <c r="C202" s="816"/>
      <c r="D202" s="1013">
        <f t="shared" si="26"/>
        <v>0</v>
      </c>
      <c r="E202" s="816"/>
      <c r="F202" s="1013">
        <f t="shared" si="27"/>
        <v>0</v>
      </c>
      <c r="G202" s="816"/>
      <c r="H202" s="816"/>
      <c r="I202" s="816"/>
      <c r="J202" s="816"/>
      <c r="K202" s="816"/>
      <c r="L202" s="816"/>
      <c r="M202" s="816"/>
      <c r="N202" s="2168"/>
    </row>
    <row r="203" spans="1:14">
      <c r="A203" s="2166" t="s">
        <v>935</v>
      </c>
      <c r="B203" s="816"/>
      <c r="C203" s="816"/>
      <c r="D203" s="1013">
        <f t="shared" si="26"/>
        <v>0</v>
      </c>
      <c r="E203" s="816"/>
      <c r="F203" s="1013">
        <f t="shared" si="27"/>
        <v>0</v>
      </c>
      <c r="G203" s="816"/>
      <c r="H203" s="816"/>
      <c r="I203" s="816"/>
      <c r="J203" s="816"/>
      <c r="K203" s="816"/>
      <c r="L203" s="816"/>
      <c r="M203" s="816"/>
      <c r="N203" s="2168"/>
    </row>
    <row r="204" spans="1:14">
      <c r="A204" s="2143" t="s">
        <v>886</v>
      </c>
      <c r="B204" s="1056"/>
      <c r="C204" s="1056"/>
      <c r="D204" s="1056"/>
      <c r="E204" s="1056"/>
      <c r="F204" s="1056"/>
      <c r="G204" s="1056"/>
      <c r="H204" s="1056"/>
      <c r="I204" s="1056"/>
      <c r="J204" s="1056"/>
      <c r="K204" s="1056"/>
      <c r="L204" s="1056"/>
      <c r="M204" s="1056"/>
      <c r="N204" s="2126"/>
    </row>
    <row r="205" spans="1:14">
      <c r="A205" s="2166" t="s">
        <v>887</v>
      </c>
      <c r="B205" s="816"/>
      <c r="C205" s="816"/>
      <c r="D205" s="1013">
        <f>IFERROR(C205/B205,0)</f>
        <v>0</v>
      </c>
      <c r="E205" s="816"/>
      <c r="F205" s="1013">
        <f>IFERROR(C205/E205,0)</f>
        <v>0</v>
      </c>
      <c r="G205" s="816"/>
      <c r="H205" s="816"/>
      <c r="I205" s="816"/>
      <c r="J205" s="816"/>
      <c r="K205" s="816"/>
      <c r="L205" s="816"/>
      <c r="M205" s="816"/>
      <c r="N205" s="2168"/>
    </row>
    <row r="206" spans="1:14">
      <c r="A206" s="2166" t="s">
        <v>936</v>
      </c>
      <c r="B206" s="816"/>
      <c r="C206" s="816"/>
      <c r="D206" s="1013">
        <f>IFERROR(C206/B206,0)</f>
        <v>0</v>
      </c>
      <c r="E206" s="816"/>
      <c r="F206" s="1013">
        <f>IFERROR(C206/E206,0)</f>
        <v>0</v>
      </c>
      <c r="G206" s="816"/>
      <c r="H206" s="816"/>
      <c r="I206" s="816"/>
      <c r="J206" s="816"/>
      <c r="K206" s="816"/>
      <c r="L206" s="816"/>
      <c r="M206" s="816"/>
      <c r="N206" s="2168"/>
    </row>
    <row r="207" spans="1:14">
      <c r="A207" s="2169" t="s">
        <v>889</v>
      </c>
      <c r="B207" s="2170"/>
      <c r="C207" s="2170"/>
      <c r="D207" s="2171">
        <f>IFERROR(C207/B207,0)</f>
        <v>0</v>
      </c>
      <c r="E207" s="2170"/>
      <c r="F207" s="2171">
        <f>IFERROR(C207/E207,0)</f>
        <v>0</v>
      </c>
      <c r="G207" s="2170"/>
      <c r="H207" s="2170"/>
      <c r="I207" s="2170"/>
      <c r="J207" s="2170"/>
      <c r="K207" s="2170"/>
      <c r="L207" s="2170"/>
      <c r="M207" s="2170"/>
      <c r="N207" s="2172"/>
    </row>
    <row r="209" spans="1:14" ht="16.899999999999999" customHeight="1">
      <c r="A209" s="36" t="s">
        <v>979</v>
      </c>
    </row>
    <row r="210" spans="1:14" ht="16.899999999999999" customHeight="1"/>
    <row r="211" spans="1:14" ht="42.75" customHeight="1">
      <c r="A211" s="2520" t="s">
        <v>980</v>
      </c>
      <c r="B211" s="2521"/>
      <c r="C211" s="2522"/>
      <c r="D211" s="2173"/>
      <c r="E211" s="2173"/>
      <c r="F211" s="2173"/>
      <c r="G211" s="2173"/>
      <c r="H211" s="2173"/>
      <c r="I211" s="2173"/>
      <c r="J211" s="2173"/>
      <c r="K211" s="2173"/>
      <c r="L211" s="2173"/>
      <c r="M211" s="2173"/>
      <c r="N211" s="2173"/>
    </row>
    <row r="212" spans="1:14" ht="99.75">
      <c r="A212" s="2163" t="s">
        <v>832</v>
      </c>
      <c r="B212" s="2141" t="s">
        <v>967</v>
      </c>
      <c r="C212" s="2141" t="s">
        <v>968</v>
      </c>
      <c r="D212" s="2141" t="s">
        <v>835</v>
      </c>
      <c r="E212" s="2141" t="s">
        <v>969</v>
      </c>
      <c r="F212" s="2141" t="s">
        <v>970</v>
      </c>
      <c r="G212" s="2141" t="s">
        <v>971</v>
      </c>
      <c r="H212" s="2141" t="s">
        <v>972</v>
      </c>
      <c r="I212" s="2141" t="s">
        <v>840</v>
      </c>
      <c r="J212" s="2141" t="s">
        <v>973</v>
      </c>
      <c r="K212" s="2141" t="s">
        <v>974</v>
      </c>
      <c r="L212" s="2141" t="s">
        <v>843</v>
      </c>
      <c r="M212" s="2141" t="s">
        <v>844</v>
      </c>
      <c r="N212" s="2142" t="s">
        <v>845</v>
      </c>
    </row>
    <row r="213" spans="1:14">
      <c r="A213" s="2143" t="s">
        <v>846</v>
      </c>
      <c r="B213" s="1012"/>
      <c r="C213" s="1012"/>
      <c r="D213" s="1012"/>
      <c r="E213" s="1012"/>
      <c r="F213" s="1012"/>
      <c r="G213" s="1012"/>
      <c r="H213" s="1012"/>
      <c r="I213" s="1012"/>
      <c r="J213" s="1012"/>
      <c r="K213" s="1012"/>
      <c r="L213" s="1012"/>
      <c r="M213" s="1012"/>
      <c r="N213" s="2144"/>
    </row>
    <row r="214" spans="1:14">
      <c r="A214" s="2145" t="s">
        <v>457</v>
      </c>
      <c r="B214" s="816"/>
      <c r="C214" s="816"/>
      <c r="D214" s="1013">
        <f t="shared" ref="D214:D225" si="28">IFERROR(C214/B214,0)</f>
        <v>0</v>
      </c>
      <c r="E214" s="816"/>
      <c r="F214" s="1013">
        <f t="shared" ref="F214:F225" si="29">IFERROR(C214/E214,0)</f>
        <v>0</v>
      </c>
      <c r="G214" s="816"/>
      <c r="H214" s="816"/>
      <c r="I214" s="816"/>
      <c r="J214" s="816"/>
      <c r="K214" s="816"/>
      <c r="L214" s="816"/>
      <c r="M214" s="816"/>
      <c r="N214" s="2168"/>
    </row>
    <row r="215" spans="1:14">
      <c r="A215" s="2145" t="s">
        <v>847</v>
      </c>
      <c r="B215" s="816"/>
      <c r="C215" s="816"/>
      <c r="D215" s="1013">
        <f t="shared" si="28"/>
        <v>0</v>
      </c>
      <c r="E215" s="816"/>
      <c r="F215" s="1013">
        <f t="shared" si="29"/>
        <v>0</v>
      </c>
      <c r="G215" s="816"/>
      <c r="H215" s="816"/>
      <c r="I215" s="816"/>
      <c r="J215" s="816"/>
      <c r="K215" s="816"/>
      <c r="L215" s="816"/>
      <c r="M215" s="816"/>
      <c r="N215" s="2168"/>
    </row>
    <row r="216" spans="1:14">
      <c r="A216" s="2145" t="s">
        <v>848</v>
      </c>
      <c r="B216" s="817"/>
      <c r="C216" s="817"/>
      <c r="D216" s="1013">
        <f t="shared" si="28"/>
        <v>0</v>
      </c>
      <c r="E216" s="817"/>
      <c r="F216" s="1015">
        <f t="shared" si="29"/>
        <v>0</v>
      </c>
      <c r="G216" s="816"/>
      <c r="H216" s="816"/>
      <c r="I216" s="816"/>
      <c r="J216" s="816"/>
      <c r="K216" s="816"/>
      <c r="L216" s="816"/>
      <c r="M216" s="816"/>
      <c r="N216" s="2168"/>
    </row>
    <row r="217" spans="1:14">
      <c r="A217" s="2145" t="s">
        <v>849</v>
      </c>
      <c r="B217" s="817"/>
      <c r="C217" s="817"/>
      <c r="D217" s="1013">
        <f t="shared" si="28"/>
        <v>0</v>
      </c>
      <c r="E217" s="817"/>
      <c r="F217" s="1015">
        <f t="shared" si="29"/>
        <v>0</v>
      </c>
      <c r="G217" s="816"/>
      <c r="H217" s="816"/>
      <c r="I217" s="816"/>
      <c r="J217" s="816"/>
      <c r="K217" s="816"/>
      <c r="L217" s="816"/>
      <c r="M217" s="816"/>
      <c r="N217" s="2168"/>
    </row>
    <row r="218" spans="1:14">
      <c r="A218" s="2145" t="s">
        <v>850</v>
      </c>
      <c r="B218" s="817"/>
      <c r="C218" s="817"/>
      <c r="D218" s="1013">
        <f t="shared" si="28"/>
        <v>0</v>
      </c>
      <c r="E218" s="817"/>
      <c r="F218" s="1015">
        <f t="shared" si="29"/>
        <v>0</v>
      </c>
      <c r="G218" s="816"/>
      <c r="H218" s="816"/>
      <c r="I218" s="816"/>
      <c r="J218" s="816"/>
      <c r="K218" s="816"/>
      <c r="L218" s="816"/>
      <c r="M218" s="816"/>
      <c r="N218" s="2168"/>
    </row>
    <row r="219" spans="1:14">
      <c r="A219" s="2145" t="s">
        <v>851</v>
      </c>
      <c r="B219" s="817"/>
      <c r="C219" s="817"/>
      <c r="D219" s="1013">
        <f t="shared" si="28"/>
        <v>0</v>
      </c>
      <c r="E219" s="817"/>
      <c r="F219" s="1015">
        <f t="shared" si="29"/>
        <v>0</v>
      </c>
      <c r="G219" s="816"/>
      <c r="H219" s="816"/>
      <c r="I219" s="816"/>
      <c r="J219" s="816"/>
      <c r="K219" s="816"/>
      <c r="L219" s="816"/>
      <c r="M219" s="816"/>
      <c r="N219" s="2168"/>
    </row>
    <row r="220" spans="1:14">
      <c r="A220" s="2145" t="s">
        <v>852</v>
      </c>
      <c r="B220" s="1014"/>
      <c r="C220" s="1014"/>
      <c r="D220" s="1013">
        <f t="shared" si="28"/>
        <v>0</v>
      </c>
      <c r="E220" s="1014"/>
      <c r="F220" s="1057">
        <f t="shared" si="29"/>
        <v>0</v>
      </c>
      <c r="G220" s="816"/>
      <c r="H220" s="816"/>
      <c r="I220" s="816"/>
      <c r="J220" s="816"/>
      <c r="K220" s="816"/>
      <c r="L220" s="816"/>
      <c r="M220" s="816"/>
      <c r="N220" s="2168"/>
    </row>
    <row r="221" spans="1:14" ht="30">
      <c r="A221" s="2145" t="s">
        <v>853</v>
      </c>
      <c r="B221" s="1014"/>
      <c r="C221" s="1014"/>
      <c r="D221" s="1013">
        <f t="shared" si="28"/>
        <v>0</v>
      </c>
      <c r="E221" s="1014"/>
      <c r="F221" s="1057">
        <f t="shared" si="29"/>
        <v>0</v>
      </c>
      <c r="G221" s="816"/>
      <c r="H221" s="816"/>
      <c r="I221" s="816"/>
      <c r="J221" s="816"/>
      <c r="K221" s="816"/>
      <c r="L221" s="816"/>
      <c r="M221" s="816"/>
      <c r="N221" s="2168"/>
    </row>
    <row r="222" spans="1:14">
      <c r="A222" s="2145" t="s">
        <v>922</v>
      </c>
      <c r="B222" s="1014"/>
      <c r="C222" s="1014"/>
      <c r="D222" s="1013">
        <f t="shared" si="28"/>
        <v>0</v>
      </c>
      <c r="E222" s="1014"/>
      <c r="F222" s="1057">
        <f t="shared" si="29"/>
        <v>0</v>
      </c>
      <c r="G222" s="816"/>
      <c r="H222" s="816"/>
      <c r="I222" s="816"/>
      <c r="J222" s="816"/>
      <c r="K222" s="816"/>
      <c r="L222" s="816"/>
      <c r="M222" s="816"/>
      <c r="N222" s="2168"/>
    </row>
    <row r="223" spans="1:14">
      <c r="A223" s="2145" t="s">
        <v>923</v>
      </c>
      <c r="B223" s="1014"/>
      <c r="C223" s="1014"/>
      <c r="D223" s="1013">
        <f t="shared" si="28"/>
        <v>0</v>
      </c>
      <c r="E223" s="1014"/>
      <c r="F223" s="1057">
        <f t="shared" si="29"/>
        <v>0</v>
      </c>
      <c r="G223" s="816"/>
      <c r="H223" s="816"/>
      <c r="I223" s="816"/>
      <c r="J223" s="816"/>
      <c r="K223" s="816"/>
      <c r="L223" s="816"/>
      <c r="M223" s="816"/>
      <c r="N223" s="2168"/>
    </row>
    <row r="224" spans="1:14">
      <c r="A224" s="2145" t="s">
        <v>924</v>
      </c>
      <c r="B224" s="1014"/>
      <c r="C224" s="1014"/>
      <c r="D224" s="1013">
        <f t="shared" si="28"/>
        <v>0</v>
      </c>
      <c r="E224" s="1014"/>
      <c r="F224" s="1057">
        <f t="shared" si="29"/>
        <v>0</v>
      </c>
      <c r="G224" s="816"/>
      <c r="H224" s="816"/>
      <c r="I224" s="816"/>
      <c r="J224" s="816"/>
      <c r="K224" s="816"/>
      <c r="L224" s="816"/>
      <c r="M224" s="816"/>
      <c r="N224" s="2168"/>
    </row>
    <row r="225" spans="1:14">
      <c r="A225" s="2145" t="s">
        <v>925</v>
      </c>
      <c r="B225" s="1014"/>
      <c r="C225" s="1014"/>
      <c r="D225" s="1013">
        <f t="shared" si="28"/>
        <v>0</v>
      </c>
      <c r="E225" s="1014"/>
      <c r="F225" s="1057">
        <f t="shared" si="29"/>
        <v>0</v>
      </c>
      <c r="G225" s="816"/>
      <c r="H225" s="816"/>
      <c r="I225" s="816"/>
      <c r="J225" s="816"/>
      <c r="K225" s="816"/>
      <c r="L225" s="816"/>
      <c r="M225" s="816"/>
      <c r="N225" s="2168"/>
    </row>
    <row r="226" spans="1:14">
      <c r="A226" s="2143" t="s">
        <v>860</v>
      </c>
      <c r="B226" s="1056"/>
      <c r="C226" s="1056"/>
      <c r="D226" s="1056"/>
      <c r="E226" s="1056"/>
      <c r="F226" s="1056"/>
      <c r="G226" s="1056"/>
      <c r="H226" s="1056"/>
      <c r="I226" s="1056"/>
      <c r="J226" s="1056"/>
      <c r="K226" s="1056"/>
      <c r="L226" s="1056"/>
      <c r="M226" s="1056"/>
      <c r="N226" s="2126"/>
    </row>
    <row r="227" spans="1:14">
      <c r="A227" s="2164" t="s">
        <v>861</v>
      </c>
      <c r="B227" s="817"/>
      <c r="C227" s="817"/>
      <c r="D227" s="1013">
        <f t="shared" ref="D227:D236" si="30">IFERROR(C227/B227,0)</f>
        <v>0</v>
      </c>
      <c r="E227" s="817"/>
      <c r="F227" s="1015">
        <f t="shared" ref="F227:F236" si="31">IFERROR(C227/E227,0)</f>
        <v>0</v>
      </c>
      <c r="G227" s="817"/>
      <c r="H227" s="817"/>
      <c r="I227" s="817"/>
      <c r="J227" s="817"/>
      <c r="K227" s="817"/>
      <c r="L227" s="817"/>
      <c r="M227" s="817"/>
      <c r="N227" s="2165"/>
    </row>
    <row r="228" spans="1:14">
      <c r="A228" s="2166" t="s">
        <v>862</v>
      </c>
      <c r="B228" s="817"/>
      <c r="C228" s="817"/>
      <c r="D228" s="1013">
        <f t="shared" si="30"/>
        <v>0</v>
      </c>
      <c r="E228" s="817"/>
      <c r="F228" s="1016">
        <f t="shared" si="31"/>
        <v>0</v>
      </c>
      <c r="G228" s="817"/>
      <c r="H228" s="817"/>
      <c r="I228" s="817"/>
      <c r="J228" s="816"/>
      <c r="K228" s="816"/>
      <c r="L228" s="816"/>
      <c r="M228" s="816"/>
      <c r="N228" s="2168"/>
    </row>
    <row r="229" spans="1:14">
      <c r="A229" s="2166" t="s">
        <v>926</v>
      </c>
      <c r="B229" s="816"/>
      <c r="C229" s="816"/>
      <c r="D229" s="1013">
        <f t="shared" si="30"/>
        <v>0</v>
      </c>
      <c r="E229" s="816"/>
      <c r="F229" s="1013">
        <f t="shared" si="31"/>
        <v>0</v>
      </c>
      <c r="G229" s="816"/>
      <c r="H229" s="816"/>
      <c r="I229" s="816"/>
      <c r="J229" s="816"/>
      <c r="K229" s="816"/>
      <c r="L229" s="816"/>
      <c r="M229" s="816"/>
      <c r="N229" s="2168"/>
    </row>
    <row r="230" spans="1:14">
      <c r="A230" s="2166" t="s">
        <v>865</v>
      </c>
      <c r="B230" s="816"/>
      <c r="C230" s="816"/>
      <c r="D230" s="1013">
        <f t="shared" si="30"/>
        <v>0</v>
      </c>
      <c r="E230" s="816"/>
      <c r="F230" s="1013">
        <f t="shared" si="31"/>
        <v>0</v>
      </c>
      <c r="G230" s="816"/>
      <c r="H230" s="816"/>
      <c r="I230" s="816"/>
      <c r="J230" s="816"/>
      <c r="K230" s="816"/>
      <c r="L230" s="816"/>
      <c r="M230" s="816"/>
      <c r="N230" s="2168"/>
    </row>
    <row r="231" spans="1:14">
      <c r="A231" s="2166" t="s">
        <v>927</v>
      </c>
      <c r="B231" s="816"/>
      <c r="C231" s="816"/>
      <c r="D231" s="1013">
        <f t="shared" si="30"/>
        <v>0</v>
      </c>
      <c r="E231" s="816"/>
      <c r="F231" s="1013">
        <f t="shared" si="31"/>
        <v>0</v>
      </c>
      <c r="G231" s="816"/>
      <c r="H231" s="816"/>
      <c r="I231" s="816"/>
      <c r="J231" s="816"/>
      <c r="K231" s="816"/>
      <c r="L231" s="816"/>
      <c r="M231" s="816"/>
      <c r="N231" s="2168"/>
    </row>
    <row r="232" spans="1:14" ht="30">
      <c r="A232" s="2167" t="s">
        <v>975</v>
      </c>
      <c r="B232" s="816"/>
      <c r="C232" s="816"/>
      <c r="D232" s="1013">
        <f t="shared" si="30"/>
        <v>0</v>
      </c>
      <c r="E232" s="816"/>
      <c r="F232" s="1013">
        <f t="shared" si="31"/>
        <v>0</v>
      </c>
      <c r="G232" s="816"/>
      <c r="H232" s="816"/>
      <c r="I232" s="816"/>
      <c r="J232" s="816"/>
      <c r="K232" s="816"/>
      <c r="L232" s="816"/>
      <c r="M232" s="816"/>
      <c r="N232" s="2168"/>
    </row>
    <row r="233" spans="1:14" ht="30">
      <c r="A233" s="2167" t="s">
        <v>976</v>
      </c>
      <c r="B233" s="816"/>
      <c r="C233" s="816"/>
      <c r="D233" s="1013">
        <f t="shared" si="30"/>
        <v>0</v>
      </c>
      <c r="E233" s="816"/>
      <c r="F233" s="1013">
        <f t="shared" si="31"/>
        <v>0</v>
      </c>
      <c r="G233" s="816"/>
      <c r="H233" s="816"/>
      <c r="I233" s="816"/>
      <c r="J233" s="816"/>
      <c r="K233" s="816"/>
      <c r="L233" s="816"/>
      <c r="M233" s="816"/>
      <c r="N233" s="2168"/>
    </row>
    <row r="234" spans="1:14" ht="30">
      <c r="A234" s="2167" t="s">
        <v>977</v>
      </c>
      <c r="B234" s="816"/>
      <c r="C234" s="816"/>
      <c r="D234" s="1013">
        <f t="shared" si="30"/>
        <v>0</v>
      </c>
      <c r="E234" s="816"/>
      <c r="F234" s="1013">
        <f t="shared" si="31"/>
        <v>0</v>
      </c>
      <c r="G234" s="816"/>
      <c r="H234" s="816"/>
      <c r="I234" s="816"/>
      <c r="J234" s="816"/>
      <c r="K234" s="816"/>
      <c r="L234" s="816"/>
      <c r="M234" s="816"/>
      <c r="N234" s="2168"/>
    </row>
    <row r="235" spans="1:14" ht="30">
      <c r="A235" s="2167" t="s">
        <v>978</v>
      </c>
      <c r="B235" s="816"/>
      <c r="C235" s="816"/>
      <c r="D235" s="1013">
        <f t="shared" si="30"/>
        <v>0</v>
      </c>
      <c r="E235" s="816"/>
      <c r="F235" s="1013">
        <f t="shared" si="31"/>
        <v>0</v>
      </c>
      <c r="G235" s="816"/>
      <c r="H235" s="816"/>
      <c r="I235" s="816"/>
      <c r="J235" s="816"/>
      <c r="K235" s="816"/>
      <c r="L235" s="816"/>
      <c r="M235" s="816"/>
      <c r="N235" s="2168"/>
    </row>
    <row r="236" spans="1:14">
      <c r="A236" s="2167" t="s">
        <v>929</v>
      </c>
      <c r="B236" s="816"/>
      <c r="C236" s="816"/>
      <c r="D236" s="1013">
        <f t="shared" si="30"/>
        <v>0</v>
      </c>
      <c r="E236" s="816"/>
      <c r="F236" s="1013">
        <f t="shared" si="31"/>
        <v>0</v>
      </c>
      <c r="G236" s="816"/>
      <c r="H236" s="816"/>
      <c r="I236" s="816"/>
      <c r="J236" s="816"/>
      <c r="K236" s="816"/>
      <c r="L236" s="816"/>
      <c r="M236" s="816"/>
      <c r="N236" s="2168"/>
    </row>
    <row r="237" spans="1:14">
      <c r="A237" s="2143" t="s">
        <v>874</v>
      </c>
      <c r="B237" s="1056"/>
      <c r="C237" s="1056"/>
      <c r="D237" s="1056"/>
      <c r="E237" s="1056"/>
      <c r="F237" s="1056"/>
      <c r="G237" s="1056"/>
      <c r="H237" s="1056"/>
      <c r="I237" s="1056"/>
      <c r="J237" s="1056"/>
      <c r="K237" s="1056"/>
      <c r="L237" s="1056"/>
      <c r="M237" s="1056"/>
      <c r="N237" s="2126"/>
    </row>
    <row r="238" spans="1:14">
      <c r="A238" s="2166" t="s">
        <v>875</v>
      </c>
      <c r="B238" s="816"/>
      <c r="C238" s="816"/>
      <c r="D238" s="1013">
        <f t="shared" ref="D238:D244" si="32">IFERROR(C238/B238,0)</f>
        <v>0</v>
      </c>
      <c r="E238" s="816"/>
      <c r="F238" s="1013">
        <f t="shared" ref="F238:F244" si="33">IFERROR(C238/E238,0)</f>
        <v>0</v>
      </c>
      <c r="G238" s="816"/>
      <c r="H238" s="816"/>
      <c r="I238" s="816"/>
      <c r="J238" s="816"/>
      <c r="K238" s="816"/>
      <c r="L238" s="816"/>
      <c r="M238" s="816"/>
      <c r="N238" s="2168"/>
    </row>
    <row r="239" spans="1:14">
      <c r="A239" s="2166" t="s">
        <v>930</v>
      </c>
      <c r="B239" s="816"/>
      <c r="C239" s="816"/>
      <c r="D239" s="1013">
        <f t="shared" si="32"/>
        <v>0</v>
      </c>
      <c r="E239" s="816"/>
      <c r="F239" s="1013">
        <f t="shared" si="33"/>
        <v>0</v>
      </c>
      <c r="G239" s="816"/>
      <c r="H239" s="816"/>
      <c r="I239" s="816"/>
      <c r="J239" s="816"/>
      <c r="K239" s="816"/>
      <c r="L239" s="816"/>
      <c r="M239" s="816"/>
      <c r="N239" s="2168"/>
    </row>
    <row r="240" spans="1:14">
      <c r="A240" s="2166" t="s">
        <v>931</v>
      </c>
      <c r="B240" s="816"/>
      <c r="C240" s="816"/>
      <c r="D240" s="1013">
        <f t="shared" si="32"/>
        <v>0</v>
      </c>
      <c r="E240" s="816"/>
      <c r="F240" s="1013">
        <f t="shared" si="33"/>
        <v>0</v>
      </c>
      <c r="G240" s="816"/>
      <c r="H240" s="816"/>
      <c r="I240" s="816"/>
      <c r="J240" s="816"/>
      <c r="K240" s="816"/>
      <c r="L240" s="816"/>
      <c r="M240" s="816"/>
      <c r="N240" s="2168"/>
    </row>
    <row r="241" spans="1:14">
      <c r="A241" s="2166" t="s">
        <v>932</v>
      </c>
      <c r="B241" s="816"/>
      <c r="C241" s="816"/>
      <c r="D241" s="1013">
        <f t="shared" si="32"/>
        <v>0</v>
      </c>
      <c r="E241" s="816"/>
      <c r="F241" s="1013">
        <f t="shared" si="33"/>
        <v>0</v>
      </c>
      <c r="G241" s="816"/>
      <c r="H241" s="816"/>
      <c r="I241" s="816"/>
      <c r="J241" s="816"/>
      <c r="K241" s="816"/>
      <c r="L241" s="816"/>
      <c r="M241" s="816"/>
      <c r="N241" s="2168"/>
    </row>
    <row r="242" spans="1:14">
      <c r="A242" s="2166" t="s">
        <v>933</v>
      </c>
      <c r="B242" s="816"/>
      <c r="C242" s="816"/>
      <c r="D242" s="1013">
        <f t="shared" si="32"/>
        <v>0</v>
      </c>
      <c r="E242" s="816"/>
      <c r="F242" s="1013">
        <f t="shared" si="33"/>
        <v>0</v>
      </c>
      <c r="G242" s="816"/>
      <c r="H242" s="816"/>
      <c r="I242" s="816"/>
      <c r="J242" s="816"/>
      <c r="K242" s="816"/>
      <c r="L242" s="816"/>
      <c r="M242" s="816"/>
      <c r="N242" s="2168"/>
    </row>
    <row r="243" spans="1:14">
      <c r="A243" s="2166" t="s">
        <v>934</v>
      </c>
      <c r="B243" s="816"/>
      <c r="C243" s="816"/>
      <c r="D243" s="1013">
        <f t="shared" si="32"/>
        <v>0</v>
      </c>
      <c r="E243" s="816"/>
      <c r="F243" s="1013">
        <f t="shared" si="33"/>
        <v>0</v>
      </c>
      <c r="G243" s="816"/>
      <c r="H243" s="816"/>
      <c r="I243" s="816"/>
      <c r="J243" s="816"/>
      <c r="K243" s="816"/>
      <c r="L243" s="816"/>
      <c r="M243" s="816"/>
      <c r="N243" s="2168"/>
    </row>
    <row r="244" spans="1:14">
      <c r="A244" s="2166" t="s">
        <v>935</v>
      </c>
      <c r="B244" s="816"/>
      <c r="C244" s="816"/>
      <c r="D244" s="1013">
        <f t="shared" si="32"/>
        <v>0</v>
      </c>
      <c r="E244" s="816"/>
      <c r="F244" s="1013">
        <f t="shared" si="33"/>
        <v>0</v>
      </c>
      <c r="G244" s="816"/>
      <c r="H244" s="816"/>
      <c r="I244" s="816"/>
      <c r="J244" s="816"/>
      <c r="K244" s="816"/>
      <c r="L244" s="816"/>
      <c r="M244" s="816"/>
      <c r="N244" s="2168"/>
    </row>
    <row r="245" spans="1:14">
      <c r="A245" s="2143" t="s">
        <v>886</v>
      </c>
      <c r="B245" s="1056"/>
      <c r="C245" s="1056"/>
      <c r="D245" s="1056"/>
      <c r="E245" s="1056"/>
      <c r="F245" s="1056"/>
      <c r="G245" s="1056"/>
      <c r="H245" s="1056"/>
      <c r="I245" s="1056"/>
      <c r="J245" s="1056"/>
      <c r="K245" s="1056"/>
      <c r="L245" s="1056"/>
      <c r="M245" s="1056"/>
      <c r="N245" s="2126"/>
    </row>
    <row r="246" spans="1:14">
      <c r="A246" s="2166" t="s">
        <v>887</v>
      </c>
      <c r="B246" s="816"/>
      <c r="C246" s="816"/>
      <c r="D246" s="1013">
        <f>IFERROR(C246/B246,0)</f>
        <v>0</v>
      </c>
      <c r="E246" s="816"/>
      <c r="F246" s="1013">
        <f>IFERROR(C246/E246,0)</f>
        <v>0</v>
      </c>
      <c r="G246" s="816"/>
      <c r="H246" s="816"/>
      <c r="I246" s="816"/>
      <c r="J246" s="816"/>
      <c r="K246" s="816"/>
      <c r="L246" s="816"/>
      <c r="M246" s="816"/>
      <c r="N246" s="2168"/>
    </row>
    <row r="247" spans="1:14">
      <c r="A247" s="2166" t="s">
        <v>936</v>
      </c>
      <c r="B247" s="816"/>
      <c r="C247" s="816"/>
      <c r="D247" s="1013">
        <f>IFERROR(C247/B247,0)</f>
        <v>0</v>
      </c>
      <c r="E247" s="816"/>
      <c r="F247" s="1013">
        <f>IFERROR(C247/E247,0)</f>
        <v>0</v>
      </c>
      <c r="G247" s="816"/>
      <c r="H247" s="816"/>
      <c r="I247" s="816"/>
      <c r="J247" s="816"/>
      <c r="K247" s="816"/>
      <c r="L247" s="816"/>
      <c r="M247" s="816"/>
      <c r="N247" s="2168"/>
    </row>
    <row r="248" spans="1:14">
      <c r="A248" s="2169" t="s">
        <v>889</v>
      </c>
      <c r="B248" s="2170"/>
      <c r="C248" s="2170"/>
      <c r="D248" s="2171">
        <f>IFERROR(C248/B248,0)</f>
        <v>0</v>
      </c>
      <c r="E248" s="2170"/>
      <c r="F248" s="2171">
        <f>IFERROR(C248/E248,0)</f>
        <v>0</v>
      </c>
      <c r="G248" s="2170"/>
      <c r="H248" s="2170"/>
      <c r="I248" s="2170"/>
      <c r="J248" s="2170"/>
      <c r="K248" s="2170"/>
      <c r="L248" s="2170"/>
      <c r="M248" s="2170"/>
      <c r="N248" s="2172"/>
    </row>
    <row r="250" spans="1:14">
      <c r="A250" s="36" t="s">
        <v>981</v>
      </c>
    </row>
  </sheetData>
  <mergeCells count="20">
    <mergeCell ref="A61:L61"/>
    <mergeCell ref="A62:L62"/>
    <mergeCell ref="A63:L63"/>
    <mergeCell ref="A69:L69"/>
    <mergeCell ref="A70:L70"/>
    <mergeCell ref="A170:C170"/>
    <mergeCell ref="A211:C211"/>
    <mergeCell ref="A76:C76"/>
    <mergeCell ref="A71:L71"/>
    <mergeCell ref="A72:L72"/>
    <mergeCell ref="A124:C124"/>
    <mergeCell ref="A73:L73"/>
    <mergeCell ref="A74:L74"/>
    <mergeCell ref="A75:L75"/>
    <mergeCell ref="A1:N1"/>
    <mergeCell ref="A2:N2"/>
    <mergeCell ref="A3:N3"/>
    <mergeCell ref="A59:L59"/>
    <mergeCell ref="A60:L60"/>
    <mergeCell ref="A5:C5"/>
  </mergeCells>
  <printOptions horizontalCentered="1" verticalCentered="1"/>
  <pageMargins left="0.25" right="0.25" top="0.75" bottom="0.75" header="0.3" footer="0.3"/>
  <pageSetup scale="13" orientation="portrait" r:id="rId1"/>
  <headerFooter scaleWithDoc="0"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50"/>
    <pageSetUpPr fitToPage="1"/>
  </sheetPr>
  <dimension ref="A1:Z27"/>
  <sheetViews>
    <sheetView zoomScaleNormal="100" workbookViewId="0">
      <selection activeCell="M23" sqref="M23"/>
    </sheetView>
  </sheetViews>
  <sheetFormatPr defaultColWidth="9.42578125" defaultRowHeight="15"/>
  <cols>
    <col min="1" max="1" width="38.5703125" style="36" customWidth="1"/>
    <col min="2" max="7" width="16.7109375" style="36" customWidth="1"/>
    <col min="8" max="8" width="77.5703125" style="36" customWidth="1"/>
    <col min="9" max="9" width="12.140625" style="36" bestFit="1" customWidth="1"/>
    <col min="10" max="10" width="12" style="36" bestFit="1" customWidth="1"/>
    <col min="11" max="11" width="12.28515625" style="36" customWidth="1"/>
    <col min="12" max="16384" width="9.42578125" style="36"/>
  </cols>
  <sheetData>
    <row r="1" spans="1:26" s="38" customFormat="1" ht="15.75" customHeight="1">
      <c r="A1" s="2356" t="s">
        <v>982</v>
      </c>
      <c r="B1" s="2356"/>
      <c r="C1" s="2356"/>
      <c r="D1" s="2356"/>
      <c r="E1" s="2356"/>
      <c r="F1" s="2356"/>
      <c r="G1" s="2356"/>
      <c r="H1" s="2356"/>
      <c r="I1" s="421"/>
      <c r="J1" s="421"/>
      <c r="K1" s="421"/>
      <c r="L1" s="421"/>
      <c r="M1" s="421"/>
      <c r="N1" s="421"/>
      <c r="O1" s="421"/>
      <c r="P1" s="421"/>
      <c r="Q1" s="421"/>
      <c r="R1" s="421"/>
      <c r="S1" s="421"/>
      <c r="T1" s="421"/>
      <c r="U1" s="421"/>
      <c r="V1" s="421"/>
      <c r="W1" s="421"/>
      <c r="X1" s="421"/>
      <c r="Y1" s="421"/>
      <c r="Z1" s="421"/>
    </row>
    <row r="2" spans="1:26" s="38" customFormat="1" ht="15.75">
      <c r="A2" s="2523" t="s">
        <v>0</v>
      </c>
      <c r="B2" s="2523"/>
      <c r="C2" s="2523"/>
      <c r="D2" s="2523"/>
      <c r="E2" s="2523"/>
      <c r="F2" s="2523"/>
      <c r="G2" s="2523"/>
      <c r="H2" s="2523"/>
      <c r="I2" s="112"/>
      <c r="J2" s="112"/>
      <c r="K2" s="112"/>
      <c r="L2" s="112"/>
      <c r="M2" s="112"/>
      <c r="N2" s="112"/>
      <c r="O2" s="112"/>
      <c r="P2" s="112"/>
      <c r="Q2" s="112"/>
      <c r="R2" s="112"/>
      <c r="S2" s="112"/>
      <c r="T2" s="112"/>
      <c r="U2" s="112"/>
      <c r="V2" s="112"/>
      <c r="W2" s="112"/>
      <c r="X2" s="112"/>
      <c r="Y2" s="112"/>
      <c r="Z2" s="112"/>
    </row>
    <row r="3" spans="1:26" s="38" customFormat="1" ht="15.75">
      <c r="A3" s="2301" t="s">
        <v>41</v>
      </c>
      <c r="B3" s="2301"/>
      <c r="C3" s="2301"/>
      <c r="D3" s="2301"/>
      <c r="E3" s="2301"/>
      <c r="F3" s="2301"/>
      <c r="G3" s="2301"/>
      <c r="H3" s="2301"/>
      <c r="I3" s="422"/>
      <c r="J3" s="422"/>
      <c r="K3" s="422"/>
      <c r="L3" s="422"/>
      <c r="M3" s="422"/>
      <c r="N3" s="422"/>
      <c r="O3" s="422"/>
      <c r="P3" s="422"/>
      <c r="Q3" s="422"/>
      <c r="R3" s="422"/>
      <c r="S3" s="422"/>
      <c r="T3" s="422"/>
      <c r="U3" s="422"/>
      <c r="V3" s="422"/>
      <c r="W3" s="422"/>
      <c r="X3" s="422"/>
      <c r="Y3" s="422"/>
      <c r="Z3" s="422"/>
    </row>
    <row r="4" spans="1:26" s="38" customFormat="1" ht="15.75">
      <c r="A4" s="417"/>
      <c r="B4" s="417"/>
      <c r="C4" s="417"/>
      <c r="D4" s="417"/>
      <c r="E4" s="417"/>
      <c r="F4" s="417"/>
      <c r="G4" s="417"/>
      <c r="H4" s="417"/>
      <c r="I4" s="422"/>
      <c r="J4" s="422"/>
      <c r="K4" s="422"/>
      <c r="L4" s="422"/>
      <c r="M4" s="422"/>
      <c r="N4" s="422"/>
      <c r="O4" s="422"/>
      <c r="P4" s="422"/>
      <c r="Q4" s="422"/>
      <c r="R4" s="422"/>
      <c r="S4" s="422"/>
      <c r="T4" s="422"/>
      <c r="U4" s="422"/>
      <c r="V4" s="422"/>
      <c r="W4" s="422"/>
      <c r="X4" s="422"/>
      <c r="Y4" s="422"/>
      <c r="Z4" s="422"/>
    </row>
    <row r="5" spans="1:26" s="38" customFormat="1" ht="14.25">
      <c r="A5" s="2531" t="s">
        <v>983</v>
      </c>
      <c r="B5" s="2533" t="s">
        <v>984</v>
      </c>
      <c r="C5" s="2534"/>
      <c r="D5" s="2535" t="s">
        <v>620</v>
      </c>
      <c r="E5" s="2537" t="s">
        <v>985</v>
      </c>
      <c r="F5" s="2525" t="s">
        <v>986</v>
      </c>
      <c r="G5" s="2527" t="s">
        <v>987</v>
      </c>
      <c r="H5" s="2529" t="s">
        <v>988</v>
      </c>
    </row>
    <row r="6" spans="1:26" s="38" customFormat="1" ht="18" customHeight="1">
      <c r="A6" s="2532"/>
      <c r="B6" s="2087" t="s">
        <v>46</v>
      </c>
      <c r="C6" s="2088" t="s">
        <v>47</v>
      </c>
      <c r="D6" s="2536"/>
      <c r="E6" s="2526"/>
      <c r="F6" s="2526"/>
      <c r="G6" s="2528"/>
      <c r="H6" s="2530"/>
    </row>
    <row r="7" spans="1:26" s="38" customFormat="1" ht="17.100000000000001" customHeight="1">
      <c r="A7" s="1058" t="s">
        <v>989</v>
      </c>
      <c r="B7" s="1062">
        <v>2289747.9275000002</v>
      </c>
      <c r="C7" s="1648">
        <v>274273.65249999991</v>
      </c>
      <c r="D7" s="1641">
        <f>B7+C7</f>
        <v>2564021.58</v>
      </c>
      <c r="E7" s="1641">
        <v>2564021.58</v>
      </c>
      <c r="F7" s="1635">
        <f>D7/E7</f>
        <v>1</v>
      </c>
      <c r="G7" s="1060">
        <v>-729944.41999999993</v>
      </c>
      <c r="H7" s="1061" t="s">
        <v>990</v>
      </c>
      <c r="I7" s="739"/>
      <c r="J7" s="91"/>
      <c r="K7" s="733"/>
    </row>
    <row r="8" spans="1:26" s="38" customFormat="1" ht="17.100000000000001" customHeight="1">
      <c r="A8" s="1058" t="s">
        <v>991</v>
      </c>
      <c r="B8" s="1062">
        <v>1623901.3469000005</v>
      </c>
      <c r="C8" s="1648">
        <v>198899.91310000006</v>
      </c>
      <c r="D8" s="1642">
        <f t="shared" ref="D8:D16" si="0">B8+C8</f>
        <v>1822801.2600000005</v>
      </c>
      <c r="E8" s="1641">
        <v>1822801.2600000005</v>
      </c>
      <c r="F8" s="1635">
        <f t="shared" ref="F8:F16" si="1">D8/E8</f>
        <v>1</v>
      </c>
      <c r="G8" s="1060">
        <v>1211704.2600000005</v>
      </c>
      <c r="H8" s="1063" t="s">
        <v>992</v>
      </c>
      <c r="I8" s="739"/>
      <c r="J8" s="738"/>
      <c r="K8" s="733"/>
    </row>
    <row r="9" spans="1:26" s="38" customFormat="1" ht="17.100000000000001" customHeight="1">
      <c r="A9" s="1058" t="s">
        <v>993</v>
      </c>
      <c r="B9" s="1062">
        <v>103886.11980000001</v>
      </c>
      <c r="C9" s="1648">
        <v>12725.600199999999</v>
      </c>
      <c r="D9" s="1642">
        <f t="shared" si="0"/>
        <v>116611.72000000002</v>
      </c>
      <c r="E9" s="1641">
        <v>474710</v>
      </c>
      <c r="F9" s="1635">
        <f t="shared" si="1"/>
        <v>0.24564833266625943</v>
      </c>
      <c r="G9" s="1060"/>
      <c r="H9" s="1061"/>
      <c r="I9" s="739"/>
      <c r="J9" s="738"/>
      <c r="K9" s="733"/>
    </row>
    <row r="10" spans="1:26" s="38" customFormat="1" ht="17.100000000000001" customHeight="1">
      <c r="A10" s="1058" t="s">
        <v>994</v>
      </c>
      <c r="B10" s="1062">
        <v>549864.55579999997</v>
      </c>
      <c r="C10" s="1648">
        <v>67373.954199999993</v>
      </c>
      <c r="D10" s="1642">
        <f t="shared" si="0"/>
        <v>617238.51</v>
      </c>
      <c r="E10" s="1641">
        <v>627640.15999999945</v>
      </c>
      <c r="F10" s="1635">
        <f t="shared" si="1"/>
        <v>0.9834273670442002</v>
      </c>
      <c r="G10" s="1060">
        <v>-481759.84000000055</v>
      </c>
      <c r="H10" s="1063" t="s">
        <v>990</v>
      </c>
      <c r="I10" s="739"/>
      <c r="J10" s="738"/>
      <c r="K10" s="733"/>
    </row>
    <row r="11" spans="1:26" s="38" customFormat="1" ht="17.100000000000001" customHeight="1">
      <c r="A11" s="1058" t="s">
        <v>195</v>
      </c>
      <c r="B11" s="1062">
        <v>0</v>
      </c>
      <c r="C11" s="1648">
        <v>0</v>
      </c>
      <c r="D11" s="1642">
        <f t="shared" si="0"/>
        <v>0</v>
      </c>
      <c r="E11" s="1641">
        <v>0</v>
      </c>
      <c r="F11" s="1635">
        <v>0</v>
      </c>
      <c r="G11" s="1060"/>
      <c r="H11" s="1061"/>
      <c r="I11" s="739"/>
      <c r="K11" s="733"/>
    </row>
    <row r="12" spans="1:26" s="38" customFormat="1" ht="17.100000000000001" customHeight="1">
      <c r="A12" s="1058" t="s">
        <v>995</v>
      </c>
      <c r="B12" s="1062">
        <v>246628.66259999998</v>
      </c>
      <c r="C12" s="1648">
        <v>32110.097399999999</v>
      </c>
      <c r="D12" s="1642">
        <f>B12+C12</f>
        <v>278738.76</v>
      </c>
      <c r="E12" s="1641">
        <v>278738.76</v>
      </c>
      <c r="F12" s="1635">
        <f>D12/E12</f>
        <v>1</v>
      </c>
      <c r="G12" s="1060">
        <v>13738.760000000009</v>
      </c>
      <c r="H12" s="1063" t="s">
        <v>996</v>
      </c>
      <c r="I12" s="739"/>
      <c r="J12" s="738"/>
      <c r="K12" s="733"/>
    </row>
    <row r="13" spans="1:26" s="38" customFormat="1" ht="17.100000000000001" customHeight="1">
      <c r="A13" s="1064" t="s">
        <v>997</v>
      </c>
      <c r="B13" s="1059">
        <v>3832.4399999999987</v>
      </c>
      <c r="C13" s="1648">
        <v>373.55999999999995</v>
      </c>
      <c r="D13" s="1642">
        <f t="shared" si="0"/>
        <v>4205.9999999999982</v>
      </c>
      <c r="E13" s="1642">
        <v>18605</v>
      </c>
      <c r="F13" s="1635">
        <f>D13/E13</f>
        <v>0.22606826122010201</v>
      </c>
      <c r="G13" s="1060"/>
      <c r="H13" s="1065"/>
      <c r="I13" s="739"/>
      <c r="J13" s="738"/>
      <c r="K13" s="733"/>
    </row>
    <row r="14" spans="1:26" s="38" customFormat="1" ht="17.100000000000001" customHeight="1">
      <c r="A14" s="1064" t="s">
        <v>557</v>
      </c>
      <c r="B14" s="1059">
        <v>188041.53409999999</v>
      </c>
      <c r="C14" s="1078">
        <v>22783.135900000001</v>
      </c>
      <c r="D14" s="1642">
        <f t="shared" si="0"/>
        <v>210824.66999999998</v>
      </c>
      <c r="E14" s="1642">
        <v>318250</v>
      </c>
      <c r="F14" s="1635">
        <f t="shared" si="1"/>
        <v>0.66244986645718773</v>
      </c>
      <c r="G14" s="1060"/>
      <c r="H14" s="1065"/>
      <c r="I14" s="739"/>
      <c r="J14" s="227"/>
      <c r="K14" s="733"/>
    </row>
    <row r="15" spans="1:26" s="38" customFormat="1" ht="17.100000000000001" customHeight="1">
      <c r="A15" s="1064" t="s">
        <v>558</v>
      </c>
      <c r="B15" s="1059">
        <v>475939.47440000001</v>
      </c>
      <c r="C15" s="1078">
        <v>58151.515599999999</v>
      </c>
      <c r="D15" s="1642">
        <f t="shared" si="0"/>
        <v>534090.99</v>
      </c>
      <c r="E15" s="1642">
        <v>747761.24</v>
      </c>
      <c r="F15" s="1635">
        <f t="shared" si="1"/>
        <v>0.71425337585029147</v>
      </c>
      <c r="G15" s="1060">
        <v>-13738.760000000009</v>
      </c>
      <c r="H15" s="1066" t="s">
        <v>998</v>
      </c>
      <c r="I15" s="739"/>
      <c r="J15" s="732"/>
      <c r="K15" s="733"/>
    </row>
    <row r="16" spans="1:26" s="38" customFormat="1" ht="17.100000000000001" customHeight="1">
      <c r="A16" s="1067" t="s">
        <v>98</v>
      </c>
      <c r="B16" s="1068">
        <v>16401.456999999999</v>
      </c>
      <c r="C16" s="1846">
        <v>2018.3330000000001</v>
      </c>
      <c r="D16" s="1642">
        <f t="shared" si="0"/>
        <v>18419.789999999997</v>
      </c>
      <c r="E16" s="1643">
        <v>69925</v>
      </c>
      <c r="F16" s="1635">
        <f t="shared" si="1"/>
        <v>0.26342209510189485</v>
      </c>
      <c r="G16" s="1847"/>
      <c r="H16" s="1065"/>
      <c r="I16" s="739"/>
      <c r="K16" s="733"/>
    </row>
    <row r="17" spans="1:11" s="38" customFormat="1" ht="15.75" thickBot="1">
      <c r="A17" s="1069"/>
      <c r="B17" s="1070"/>
      <c r="C17" s="1649"/>
      <c r="D17" s="1644"/>
      <c r="E17" s="1644"/>
      <c r="F17" s="1636"/>
      <c r="G17" s="1071"/>
      <c r="H17" s="1072"/>
      <c r="I17" s="739"/>
      <c r="J17" s="91"/>
    </row>
    <row r="18" spans="1:11" s="38" customFormat="1" ht="14.25">
      <c r="A18" s="1073" t="s">
        <v>999</v>
      </c>
      <c r="B18" s="1652">
        <f>SUM(B7:B16)</f>
        <v>5498243.5181000009</v>
      </c>
      <c r="C18" s="1650">
        <f>SUM(C7:C16)</f>
        <v>668709.76190000004</v>
      </c>
      <c r="D18" s="1645">
        <f>SUM(D7:D16)</f>
        <v>6166953.2800000003</v>
      </c>
      <c r="E18" s="1645">
        <f>SUM(E7:E16)</f>
        <v>6922453</v>
      </c>
      <c r="F18" s="1637">
        <f>D18/E18</f>
        <v>0.89086242694605511</v>
      </c>
      <c r="G18" s="1074">
        <f>SUM(G7:G16)</f>
        <v>0</v>
      </c>
      <c r="H18" s="1075"/>
      <c r="I18" s="739"/>
      <c r="J18" s="91"/>
      <c r="K18" s="732"/>
    </row>
    <row r="19" spans="1:11" s="38" customFormat="1" ht="15.75" thickBot="1">
      <c r="A19" s="1069"/>
      <c r="B19" s="1070"/>
      <c r="C19" s="1649"/>
      <c r="D19" s="1644"/>
      <c r="E19" s="1644"/>
      <c r="F19" s="1636"/>
      <c r="G19" s="1071"/>
      <c r="H19" s="1072"/>
    </row>
    <row r="20" spans="1:11" s="38" customFormat="1" ht="17.100000000000001" customHeight="1">
      <c r="A20" s="1076" t="s">
        <v>1000</v>
      </c>
      <c r="B20" s="1077">
        <v>223862169</v>
      </c>
      <c r="C20" s="1651">
        <v>30192473</v>
      </c>
      <c r="D20" s="1646">
        <f>B20+C20</f>
        <v>254054642</v>
      </c>
      <c r="E20" s="1646">
        <v>202685986</v>
      </c>
      <c r="F20" s="1638">
        <f>D20/E20</f>
        <v>1.2534396038609201</v>
      </c>
      <c r="G20" s="1078">
        <v>0</v>
      </c>
      <c r="H20" s="1079"/>
    </row>
    <row r="21" spans="1:11" s="38" customFormat="1" ht="17.100000000000001" customHeight="1">
      <c r="A21" s="1080" t="s">
        <v>1001</v>
      </c>
      <c r="B21" s="1059">
        <v>0</v>
      </c>
      <c r="C21" s="1078">
        <v>0</v>
      </c>
      <c r="D21" s="1653">
        <f t="shared" ref="D21" si="2">B21+C21</f>
        <v>0</v>
      </c>
      <c r="E21" s="1642">
        <v>0</v>
      </c>
      <c r="F21" s="1639">
        <v>0</v>
      </c>
      <c r="G21" s="1078">
        <v>0</v>
      </c>
      <c r="H21" s="1081"/>
    </row>
    <row r="22" spans="1:11" s="38" customFormat="1" ht="15.75" thickBot="1">
      <c r="A22" s="1069"/>
      <c r="B22" s="1070"/>
      <c r="C22" s="1649"/>
      <c r="D22" s="1644"/>
      <c r="E22" s="1644"/>
      <c r="F22" s="1636"/>
      <c r="G22" s="1071"/>
      <c r="H22" s="1072"/>
    </row>
    <row r="23" spans="1:11" s="38" customFormat="1" ht="30" thickBot="1">
      <c r="A23" s="1082" t="s">
        <v>1002</v>
      </c>
      <c r="B23" s="1083">
        <f>B18+B20+B21</f>
        <v>229360412.51809999</v>
      </c>
      <c r="C23" s="1084">
        <f>C18+C20+C21</f>
        <v>30861182.7619</v>
      </c>
      <c r="D23" s="1647">
        <f>D18+D20+D21</f>
        <v>260221595.28</v>
      </c>
      <c r="E23" s="1647">
        <f>E18+E20+E21</f>
        <v>209608439</v>
      </c>
      <c r="F23" s="1640">
        <f>D23/E23</f>
        <v>1.241465260279907</v>
      </c>
      <c r="G23" s="1084">
        <f>G18+G20+G21</f>
        <v>0</v>
      </c>
      <c r="H23" s="1085"/>
      <c r="I23" s="155"/>
    </row>
    <row r="24" spans="1:11">
      <c r="B24" s="171"/>
      <c r="C24" s="171"/>
      <c r="D24" s="171"/>
      <c r="E24" s="171"/>
      <c r="G24" s="171"/>
    </row>
    <row r="25" spans="1:11" ht="18">
      <c r="A25" s="2524" t="s">
        <v>1003</v>
      </c>
      <c r="B25" s="2524"/>
      <c r="C25" s="2524"/>
      <c r="D25" s="2524"/>
      <c r="E25" s="2524"/>
      <c r="F25" s="2524"/>
      <c r="G25" s="2524"/>
      <c r="H25" s="2524"/>
    </row>
    <row r="26" spans="1:11" ht="18">
      <c r="A26" s="2524" t="s">
        <v>1004</v>
      </c>
      <c r="B26" s="2524"/>
      <c r="C26" s="2524"/>
      <c r="D26" s="2524"/>
      <c r="E26" s="2524"/>
      <c r="F26" s="2524"/>
      <c r="G26" s="2524"/>
      <c r="H26" s="2524"/>
    </row>
    <row r="27" spans="1:11" ht="18">
      <c r="A27" s="2524" t="s">
        <v>1005</v>
      </c>
      <c r="B27" s="2524"/>
      <c r="C27" s="2524"/>
      <c r="D27" s="2524"/>
      <c r="E27" s="2524"/>
      <c r="F27" s="2524"/>
      <c r="G27" s="2524"/>
      <c r="H27" s="2524"/>
    </row>
  </sheetData>
  <customSheetViews>
    <customSheetView guid="{F8F6599B-2A1F-4529-A350-AEBC686D896D}" scale="120" showPageBreaks="1" fitToPage="1" printArea="1" topLeftCell="A2">
      <selection activeCell="A28" sqref="A28"/>
      <pageMargins left="0" right="0" top="0" bottom="0" header="0" footer="0"/>
      <printOptions horizontalCentered="1" verticalCentered="1" headings="1" gridLines="1"/>
      <pageSetup scale="77" orientation="landscape" r:id="rId1"/>
    </customSheetView>
  </customSheetViews>
  <mergeCells count="13">
    <mergeCell ref="A27:H27"/>
    <mergeCell ref="F5:F6"/>
    <mergeCell ref="G5:G6"/>
    <mergeCell ref="H5:H6"/>
    <mergeCell ref="A5:A6"/>
    <mergeCell ref="B5:C5"/>
    <mergeCell ref="D5:D6"/>
    <mergeCell ref="E5:E6"/>
    <mergeCell ref="A1:H1"/>
    <mergeCell ref="A2:H2"/>
    <mergeCell ref="A3:H3"/>
    <mergeCell ref="A25:H25"/>
    <mergeCell ref="A26:H26"/>
  </mergeCells>
  <printOptions horizontalCentered="1" verticalCentered="1"/>
  <pageMargins left="0.25" right="0.25" top="0.5" bottom="0.5" header="0.3" footer="0.3"/>
  <pageSetup scale="48" orientation="portrait" r:id="rId2"/>
  <ignoredErrors>
    <ignoredError sqref="F17 F22 F19" evalError="1" calculatedColumn="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AFC34-A2C7-4848-A10F-F9D61C3AFAC1}">
  <sheetPr>
    <tabColor rgb="FF00B050"/>
    <pageSetUpPr fitToPage="1"/>
  </sheetPr>
  <dimension ref="A1:AD33"/>
  <sheetViews>
    <sheetView zoomScale="70" zoomScaleNormal="70" workbookViewId="0">
      <selection activeCell="M23" sqref="M23"/>
    </sheetView>
  </sheetViews>
  <sheetFormatPr defaultColWidth="9.42578125" defaultRowHeight="15"/>
  <cols>
    <col min="1" max="1" width="15.42578125" style="35" customWidth="1"/>
    <col min="2" max="2" width="12.85546875" style="36" customWidth="1"/>
    <col min="3" max="3" width="13" style="36" customWidth="1"/>
    <col min="4" max="4" width="14.28515625" style="36" customWidth="1"/>
    <col min="5" max="5" width="13.42578125" style="36" customWidth="1"/>
    <col min="6" max="7" width="11.5703125" style="36" customWidth="1"/>
    <col min="8" max="8" width="11.42578125" style="36" customWidth="1"/>
    <col min="9" max="9" width="12" style="36" customWidth="1"/>
    <col min="10" max="10" width="12.42578125" style="36" customWidth="1"/>
    <col min="11" max="11" width="13.42578125" style="36" customWidth="1"/>
    <col min="12" max="12" width="11.5703125" style="36" customWidth="1"/>
    <col min="13" max="13" width="14.7109375" style="36" customWidth="1"/>
    <col min="14" max="14" width="11.42578125" style="36" customWidth="1"/>
    <col min="15" max="15" width="13.5703125" style="36" customWidth="1"/>
    <col min="16" max="16" width="12.42578125" style="36" customWidth="1"/>
    <col min="17" max="17" width="10.5703125" style="36" customWidth="1"/>
    <col min="18" max="18" width="14.42578125" style="36" customWidth="1"/>
    <col min="19" max="19" width="9.42578125" style="36"/>
    <col min="20" max="20" width="11.42578125" style="36" customWidth="1"/>
    <col min="21" max="21" width="10.5703125" style="36" customWidth="1"/>
    <col min="22" max="25" width="9.42578125" style="36"/>
    <col min="26" max="26" width="15.28515625" style="36" customWidth="1"/>
    <col min="27" max="27" width="12" style="36" customWidth="1"/>
    <col min="28" max="28" width="11.42578125" style="36" customWidth="1"/>
    <col min="29" max="16384" width="9.42578125" style="36"/>
  </cols>
  <sheetData>
    <row r="1" spans="1:30" customFormat="1" ht="15.75" customHeight="1">
      <c r="A1" s="2356" t="s">
        <v>1006</v>
      </c>
      <c r="B1" s="2356"/>
      <c r="C1" s="2356"/>
      <c r="D1" s="2356"/>
      <c r="E1" s="2356"/>
      <c r="F1" s="2356"/>
      <c r="G1" s="2356"/>
      <c r="H1" s="2356"/>
      <c r="I1" s="2356"/>
      <c r="J1" s="2356"/>
      <c r="K1" s="2356"/>
      <c r="L1" s="2356"/>
      <c r="M1" s="2356"/>
      <c r="N1" s="2356"/>
      <c r="O1" s="2356"/>
      <c r="P1" s="2356"/>
      <c r="Q1" s="2356"/>
      <c r="R1" s="2356"/>
      <c r="S1" s="2356"/>
      <c r="T1" s="2356"/>
      <c r="U1" s="2356"/>
      <c r="V1" s="2356"/>
      <c r="W1" s="2356"/>
      <c r="X1" s="2356"/>
      <c r="Y1" s="2356"/>
      <c r="Z1" s="2356"/>
      <c r="AA1" s="2356"/>
      <c r="AB1" s="2356"/>
    </row>
    <row r="2" spans="1:30" customFormat="1" ht="15.75">
      <c r="A2" s="2254" t="s">
        <v>0</v>
      </c>
      <c r="B2" s="2254"/>
      <c r="C2" s="2254"/>
      <c r="D2" s="2254"/>
      <c r="E2" s="2254"/>
      <c r="F2" s="2254"/>
      <c r="G2" s="2254"/>
      <c r="H2" s="2254"/>
      <c r="I2" s="2254"/>
      <c r="J2" s="2254"/>
      <c r="K2" s="2254"/>
      <c r="L2" s="2254"/>
      <c r="M2" s="2254"/>
      <c r="N2" s="2254"/>
      <c r="O2" s="2254"/>
      <c r="P2" s="2254"/>
      <c r="Q2" s="2254"/>
      <c r="R2" s="2254"/>
      <c r="S2" s="2254"/>
      <c r="T2" s="2254"/>
      <c r="U2" s="2254"/>
      <c r="V2" s="2254"/>
      <c r="W2" s="2254"/>
      <c r="X2" s="2254"/>
      <c r="Y2" s="2254"/>
      <c r="Z2" s="2254"/>
      <c r="AA2" s="2254"/>
      <c r="AB2" s="2254"/>
    </row>
    <row r="3" spans="1:30" customFormat="1" ht="15.75">
      <c r="A3" s="2301" t="s">
        <v>41</v>
      </c>
      <c r="B3" s="2301"/>
      <c r="C3" s="2301"/>
      <c r="D3" s="2301"/>
      <c r="E3" s="2301"/>
      <c r="F3" s="2301"/>
      <c r="G3" s="2301"/>
      <c r="H3" s="2301"/>
      <c r="I3" s="2301"/>
      <c r="J3" s="2301"/>
      <c r="K3" s="2301"/>
      <c r="L3" s="2301"/>
      <c r="M3" s="2301"/>
      <c r="N3" s="2301"/>
      <c r="O3" s="2301"/>
      <c r="P3" s="2301"/>
      <c r="Q3" s="2301"/>
      <c r="R3" s="2301"/>
      <c r="S3" s="2301"/>
      <c r="T3" s="2301"/>
      <c r="U3" s="2301"/>
      <c r="V3" s="2301"/>
      <c r="W3" s="2301"/>
      <c r="X3" s="2301"/>
      <c r="Y3" s="2301"/>
      <c r="Z3" s="2301"/>
      <c r="AA3" s="2301"/>
      <c r="AB3" s="2301"/>
    </row>
    <row r="4" spans="1:30">
      <c r="A4" s="38"/>
      <c r="B4" s="63"/>
      <c r="C4" s="63"/>
      <c r="D4" s="63"/>
      <c r="E4" s="63"/>
      <c r="F4" s="63"/>
      <c r="G4" s="63"/>
      <c r="H4" s="63"/>
      <c r="I4" s="63"/>
      <c r="J4" s="63"/>
      <c r="K4" s="63"/>
      <c r="L4" s="63"/>
      <c r="M4" s="63"/>
      <c r="N4" s="63"/>
      <c r="O4" s="63"/>
      <c r="P4" s="63"/>
      <c r="Q4" s="63"/>
      <c r="R4" s="63"/>
      <c r="S4" s="63"/>
      <c r="T4" s="63"/>
      <c r="U4" s="63"/>
      <c r="V4" s="38"/>
      <c r="W4" s="38"/>
      <c r="X4" s="38"/>
      <c r="Y4" s="38"/>
      <c r="Z4" s="38"/>
      <c r="AA4" s="38"/>
      <c r="AB4" s="38"/>
      <c r="AC4" s="38"/>
    </row>
    <row r="5" spans="1:30" ht="18.600000000000001" customHeight="1">
      <c r="A5" s="2538"/>
      <c r="B5" s="2541" t="s">
        <v>1007</v>
      </c>
      <c r="C5" s="2542"/>
      <c r="D5" s="2542"/>
      <c r="E5" s="2542"/>
      <c r="F5" s="2542"/>
      <c r="G5" s="2542"/>
      <c r="H5" s="2542"/>
      <c r="I5" s="2542"/>
      <c r="J5" s="2542"/>
      <c r="K5" s="2542"/>
      <c r="L5" s="2542" t="s">
        <v>1008</v>
      </c>
      <c r="M5" s="2542"/>
      <c r="N5" s="2542"/>
      <c r="O5" s="2542"/>
      <c r="P5" s="2542" t="s">
        <v>1009</v>
      </c>
      <c r="Q5" s="2542"/>
      <c r="R5" s="2542"/>
      <c r="S5" s="2542"/>
      <c r="T5" s="2542"/>
      <c r="U5" s="2543" t="s">
        <v>1010</v>
      </c>
      <c r="V5" s="2544"/>
      <c r="W5" s="2543" t="s">
        <v>1011</v>
      </c>
      <c r="X5" s="2543"/>
      <c r="Y5" s="2544"/>
      <c r="Z5" s="2545" t="s">
        <v>1012</v>
      </c>
      <c r="AA5" s="2548" t="s">
        <v>1013</v>
      </c>
      <c r="AB5" s="2557" t="s">
        <v>1014</v>
      </c>
      <c r="AC5" s="38"/>
    </row>
    <row r="6" spans="1:30" ht="29.85" customHeight="1">
      <c r="A6" s="2539"/>
      <c r="B6" s="2560" t="s">
        <v>1015</v>
      </c>
      <c r="C6" s="2561"/>
      <c r="D6" s="2561"/>
      <c r="E6" s="2562"/>
      <c r="F6" s="2563" t="s">
        <v>1016</v>
      </c>
      <c r="G6" s="2564"/>
      <c r="H6" s="2564"/>
      <c r="I6" s="2564"/>
      <c r="J6" s="2565"/>
      <c r="K6" s="2564" t="s">
        <v>1017</v>
      </c>
      <c r="L6" s="2560" t="s">
        <v>1018</v>
      </c>
      <c r="M6" s="2561" t="s">
        <v>1019</v>
      </c>
      <c r="N6" s="2561" t="s">
        <v>1020</v>
      </c>
      <c r="O6" s="2558" t="s">
        <v>1021</v>
      </c>
      <c r="P6" s="2560" t="s">
        <v>1022</v>
      </c>
      <c r="Q6" s="2561" t="s">
        <v>1023</v>
      </c>
      <c r="R6" s="2561" t="s">
        <v>1024</v>
      </c>
      <c r="S6" s="2571" t="s">
        <v>1025</v>
      </c>
      <c r="T6" s="2551" t="s">
        <v>1026</v>
      </c>
      <c r="U6" s="2553" t="s">
        <v>1027</v>
      </c>
      <c r="V6" s="2555" t="s">
        <v>1028</v>
      </c>
      <c r="W6" s="2568"/>
      <c r="X6" s="2568"/>
      <c r="Y6" s="2569"/>
      <c r="Z6" s="2546"/>
      <c r="AA6" s="2549"/>
      <c r="AB6" s="2558"/>
      <c r="AC6" s="38"/>
    </row>
    <row r="7" spans="1:30" ht="30.75">
      <c r="A7" s="2540"/>
      <c r="B7" s="761" t="s">
        <v>1029</v>
      </c>
      <c r="C7" s="233" t="s">
        <v>1030</v>
      </c>
      <c r="D7" s="233" t="s">
        <v>1031</v>
      </c>
      <c r="E7" s="231" t="s">
        <v>1032</v>
      </c>
      <c r="F7" s="232" t="s">
        <v>1033</v>
      </c>
      <c r="G7" s="233" t="s">
        <v>1034</v>
      </c>
      <c r="H7" s="233" t="s">
        <v>1035</v>
      </c>
      <c r="I7" s="572" t="s">
        <v>1036</v>
      </c>
      <c r="J7" s="231" t="s">
        <v>1037</v>
      </c>
      <c r="K7" s="2566"/>
      <c r="L7" s="2567"/>
      <c r="M7" s="2570"/>
      <c r="N7" s="2570"/>
      <c r="O7" s="2559"/>
      <c r="P7" s="2567"/>
      <c r="Q7" s="2570"/>
      <c r="R7" s="2570"/>
      <c r="S7" s="2572"/>
      <c r="T7" s="2552"/>
      <c r="U7" s="2554"/>
      <c r="V7" s="2556"/>
      <c r="W7" s="2058" t="s">
        <v>1038</v>
      </c>
      <c r="X7" s="2056" t="s">
        <v>1039</v>
      </c>
      <c r="Y7" s="2057" t="s">
        <v>1040</v>
      </c>
      <c r="Z7" s="2547"/>
      <c r="AA7" s="2550"/>
      <c r="AB7" s="2559"/>
      <c r="AC7" s="38"/>
    </row>
    <row r="8" spans="1:30">
      <c r="A8" s="57" t="s">
        <v>1041</v>
      </c>
      <c r="B8" s="95">
        <v>6</v>
      </c>
      <c r="C8" s="96">
        <v>5</v>
      </c>
      <c r="D8" s="96">
        <v>0</v>
      </c>
      <c r="E8" s="97">
        <f t="shared" ref="E8:E19" si="0">SUM(B8:D8)</f>
        <v>11</v>
      </c>
      <c r="F8" s="95">
        <v>3510</v>
      </c>
      <c r="G8" s="96">
        <v>197</v>
      </c>
      <c r="H8" s="96">
        <v>256</v>
      </c>
      <c r="I8" s="98">
        <v>88</v>
      </c>
      <c r="J8" s="573">
        <f>SUM(F8:I8)</f>
        <v>4051</v>
      </c>
      <c r="K8" s="99">
        <f>E8+J8</f>
        <v>4062</v>
      </c>
      <c r="L8" s="95">
        <v>2608</v>
      </c>
      <c r="M8" s="96">
        <v>5316</v>
      </c>
      <c r="N8" s="100">
        <v>589</v>
      </c>
      <c r="O8" s="101">
        <f>SUM(L8:N8)</f>
        <v>8513</v>
      </c>
      <c r="P8" s="102">
        <v>3948</v>
      </c>
      <c r="Q8" s="100">
        <v>18</v>
      </c>
      <c r="R8" s="100">
        <v>-3</v>
      </c>
      <c r="S8" s="101">
        <v>9149</v>
      </c>
      <c r="T8" s="103">
        <f t="shared" ref="T8:T19" si="1">SUM(P8:S8)</f>
        <v>13112</v>
      </c>
      <c r="U8" s="102">
        <f>K8+O8</f>
        <v>12575</v>
      </c>
      <c r="V8" s="103">
        <f>K8-T8</f>
        <v>-9050</v>
      </c>
      <c r="W8" s="238">
        <v>198287</v>
      </c>
      <c r="X8" s="100">
        <v>97233</v>
      </c>
      <c r="Y8" s="100">
        <v>8957</v>
      </c>
      <c r="Z8" s="238">
        <v>346547</v>
      </c>
      <c r="AA8" s="96">
        <v>301966</v>
      </c>
      <c r="AB8" s="104">
        <f>Z8/AA8</f>
        <v>1.1476358265500088</v>
      </c>
      <c r="AC8" s="38"/>
    </row>
    <row r="9" spans="1:30">
      <c r="A9" s="576" t="s">
        <v>1042</v>
      </c>
      <c r="B9" s="577">
        <v>1</v>
      </c>
      <c r="C9" s="578">
        <v>32</v>
      </c>
      <c r="D9" s="578">
        <v>0</v>
      </c>
      <c r="E9" s="97">
        <f t="shared" si="0"/>
        <v>33</v>
      </c>
      <c r="F9" s="577">
        <v>5766</v>
      </c>
      <c r="G9" s="578">
        <v>480</v>
      </c>
      <c r="H9" s="578">
        <v>603</v>
      </c>
      <c r="I9" s="701">
        <v>123</v>
      </c>
      <c r="J9" s="579">
        <f t="shared" ref="J9:J19" si="2">F9+G9+H9+I9</f>
        <v>6972</v>
      </c>
      <c r="K9" s="99">
        <f t="shared" ref="K9:K19" si="3">E9+J9</f>
        <v>7005</v>
      </c>
      <c r="L9" s="577">
        <v>3025</v>
      </c>
      <c r="M9" s="578">
        <v>3786</v>
      </c>
      <c r="N9" s="580">
        <v>892</v>
      </c>
      <c r="O9" s="101">
        <f t="shared" ref="O9:O19" si="4">SUM(L9:N9)</f>
        <v>7703</v>
      </c>
      <c r="P9" s="581">
        <v>1709</v>
      </c>
      <c r="Q9" s="580">
        <v>15</v>
      </c>
      <c r="R9" s="580">
        <v>-2</v>
      </c>
      <c r="S9" s="101">
        <v>2976</v>
      </c>
      <c r="T9" s="103">
        <f t="shared" si="1"/>
        <v>4698</v>
      </c>
      <c r="U9" s="102">
        <f t="shared" ref="U9:U19" si="5">K9+O9</f>
        <v>14708</v>
      </c>
      <c r="V9" s="103">
        <f t="shared" ref="V9:V19" si="6">K9-T9</f>
        <v>2307</v>
      </c>
      <c r="W9" s="239">
        <v>199760</v>
      </c>
      <c r="X9" s="580">
        <v>97657</v>
      </c>
      <c r="Y9" s="580">
        <v>8872</v>
      </c>
      <c r="Z9" s="238">
        <v>348854</v>
      </c>
      <c r="AA9" s="96">
        <v>301966</v>
      </c>
      <c r="AB9" s="104">
        <f t="shared" ref="AB9:AB19" si="7">Z9/AA9</f>
        <v>1.1552757595225953</v>
      </c>
      <c r="AC9" s="39"/>
      <c r="AD9" s="40"/>
    </row>
    <row r="10" spans="1:30">
      <c r="A10" s="576" t="s">
        <v>1043</v>
      </c>
      <c r="B10" s="577">
        <v>59</v>
      </c>
      <c r="C10" s="578">
        <v>101</v>
      </c>
      <c r="D10" s="578">
        <v>0</v>
      </c>
      <c r="E10" s="97">
        <f t="shared" si="0"/>
        <v>160</v>
      </c>
      <c r="F10" s="577">
        <v>4772</v>
      </c>
      <c r="G10" s="578">
        <v>422</v>
      </c>
      <c r="H10" s="578">
        <v>476</v>
      </c>
      <c r="I10" s="701">
        <v>127</v>
      </c>
      <c r="J10" s="579">
        <f t="shared" si="2"/>
        <v>5797</v>
      </c>
      <c r="K10" s="99">
        <f t="shared" si="3"/>
        <v>5957</v>
      </c>
      <c r="L10" s="577">
        <v>4272</v>
      </c>
      <c r="M10" s="578">
        <v>4043</v>
      </c>
      <c r="N10" s="580">
        <v>500</v>
      </c>
      <c r="O10" s="101">
        <f t="shared" si="4"/>
        <v>8815</v>
      </c>
      <c r="P10" s="581">
        <v>2383</v>
      </c>
      <c r="Q10" s="580">
        <v>13</v>
      </c>
      <c r="R10" s="580">
        <v>-1</v>
      </c>
      <c r="S10" s="101">
        <v>3249</v>
      </c>
      <c r="T10" s="103">
        <f t="shared" si="1"/>
        <v>5644</v>
      </c>
      <c r="U10" s="102">
        <f t="shared" si="5"/>
        <v>14772</v>
      </c>
      <c r="V10" s="103">
        <f t="shared" si="6"/>
        <v>313</v>
      </c>
      <c r="W10" s="239">
        <v>200037</v>
      </c>
      <c r="X10" s="580">
        <v>97261</v>
      </c>
      <c r="Y10" s="580">
        <v>8983</v>
      </c>
      <c r="Z10" s="238">
        <v>349163</v>
      </c>
      <c r="AA10" s="96">
        <v>301966</v>
      </c>
      <c r="AB10" s="104">
        <f t="shared" si="7"/>
        <v>1.1562990535358286</v>
      </c>
      <c r="AC10" s="39"/>
      <c r="AD10" s="40"/>
    </row>
    <row r="11" spans="1:30">
      <c r="A11" s="576" t="s">
        <v>1044</v>
      </c>
      <c r="B11" s="577">
        <v>0</v>
      </c>
      <c r="C11" s="578">
        <v>32</v>
      </c>
      <c r="D11" s="578">
        <v>0</v>
      </c>
      <c r="E11" s="97">
        <f t="shared" si="0"/>
        <v>32</v>
      </c>
      <c r="F11" s="577">
        <v>3378</v>
      </c>
      <c r="G11" s="578">
        <v>371</v>
      </c>
      <c r="H11" s="578">
        <v>285</v>
      </c>
      <c r="I11" s="701">
        <v>115</v>
      </c>
      <c r="J11" s="579">
        <f t="shared" si="2"/>
        <v>4149</v>
      </c>
      <c r="K11" s="99">
        <f t="shared" si="3"/>
        <v>4181</v>
      </c>
      <c r="L11" s="577">
        <v>3142</v>
      </c>
      <c r="M11" s="578">
        <v>2291</v>
      </c>
      <c r="N11" s="580">
        <v>409</v>
      </c>
      <c r="O11" s="101">
        <f t="shared" si="4"/>
        <v>5842</v>
      </c>
      <c r="P11" s="581">
        <v>3288</v>
      </c>
      <c r="Q11" s="580">
        <v>23</v>
      </c>
      <c r="R11" s="580">
        <v>0</v>
      </c>
      <c r="S11" s="101">
        <v>2215</v>
      </c>
      <c r="T11" s="103">
        <f t="shared" si="1"/>
        <v>5526</v>
      </c>
      <c r="U11" s="102">
        <f t="shared" si="5"/>
        <v>10023</v>
      </c>
      <c r="V11" s="103">
        <f t="shared" si="6"/>
        <v>-1345</v>
      </c>
      <c r="W11" s="239">
        <v>199251</v>
      </c>
      <c r="X11" s="580">
        <v>96692</v>
      </c>
      <c r="Y11" s="580">
        <v>8996</v>
      </c>
      <c r="Z11" s="238">
        <v>347823</v>
      </c>
      <c r="AA11" s="96">
        <v>301966</v>
      </c>
      <c r="AB11" s="104">
        <f t="shared" si="7"/>
        <v>1.1518614678473735</v>
      </c>
      <c r="AC11" s="39"/>
      <c r="AD11" s="40"/>
    </row>
    <row r="12" spans="1:30">
      <c r="A12" s="576" t="s">
        <v>1045</v>
      </c>
      <c r="B12" s="577">
        <v>60</v>
      </c>
      <c r="C12" s="578">
        <v>8</v>
      </c>
      <c r="D12" s="578">
        <v>0</v>
      </c>
      <c r="E12" s="97">
        <f t="shared" si="0"/>
        <v>68</v>
      </c>
      <c r="F12" s="577">
        <v>4310</v>
      </c>
      <c r="G12" s="578">
        <v>216</v>
      </c>
      <c r="H12" s="578">
        <v>397</v>
      </c>
      <c r="I12" s="701">
        <v>107</v>
      </c>
      <c r="J12" s="579">
        <f t="shared" si="2"/>
        <v>5030</v>
      </c>
      <c r="K12" s="99">
        <f t="shared" si="3"/>
        <v>5098</v>
      </c>
      <c r="L12" s="577">
        <v>3953</v>
      </c>
      <c r="M12" s="578">
        <v>2297</v>
      </c>
      <c r="N12" s="580">
        <v>718</v>
      </c>
      <c r="O12" s="101">
        <f t="shared" si="4"/>
        <v>6968</v>
      </c>
      <c r="P12" s="581">
        <v>4880</v>
      </c>
      <c r="Q12" s="580">
        <v>28</v>
      </c>
      <c r="R12" s="580">
        <v>379</v>
      </c>
      <c r="S12" s="101">
        <v>2027</v>
      </c>
      <c r="T12" s="103">
        <f t="shared" si="1"/>
        <v>7314</v>
      </c>
      <c r="U12" s="102">
        <f t="shared" si="5"/>
        <v>12066</v>
      </c>
      <c r="V12" s="103">
        <f t="shared" si="6"/>
        <v>-2216</v>
      </c>
      <c r="W12" s="239">
        <v>197869</v>
      </c>
      <c r="X12" s="580">
        <v>95756</v>
      </c>
      <c r="Y12" s="580">
        <v>9022</v>
      </c>
      <c r="Z12" s="238">
        <v>345602</v>
      </c>
      <c r="AA12" s="96">
        <v>301966</v>
      </c>
      <c r="AB12" s="104">
        <f t="shared" si="7"/>
        <v>1.1445063351503149</v>
      </c>
      <c r="AC12" s="39"/>
      <c r="AD12" s="40"/>
    </row>
    <row r="13" spans="1:30">
      <c r="A13" s="576" t="s">
        <v>1046</v>
      </c>
      <c r="B13" s="577">
        <v>21</v>
      </c>
      <c r="C13" s="578">
        <v>25</v>
      </c>
      <c r="D13" s="578">
        <v>0</v>
      </c>
      <c r="E13" s="97">
        <f t="shared" si="0"/>
        <v>46</v>
      </c>
      <c r="F13" s="577">
        <v>3760</v>
      </c>
      <c r="G13" s="578">
        <v>233</v>
      </c>
      <c r="H13" s="578">
        <v>333</v>
      </c>
      <c r="I13" s="701">
        <v>112</v>
      </c>
      <c r="J13" s="579">
        <f t="shared" si="2"/>
        <v>4438</v>
      </c>
      <c r="K13" s="99">
        <f t="shared" si="3"/>
        <v>4484</v>
      </c>
      <c r="L13" s="577">
        <v>3141</v>
      </c>
      <c r="M13" s="578">
        <v>2200</v>
      </c>
      <c r="N13" s="580">
        <v>417</v>
      </c>
      <c r="O13" s="101">
        <f t="shared" si="4"/>
        <v>5758</v>
      </c>
      <c r="P13" s="581">
        <v>4929</v>
      </c>
      <c r="Q13" s="580">
        <v>16</v>
      </c>
      <c r="R13" s="580">
        <v>258</v>
      </c>
      <c r="S13" s="101">
        <v>3434</v>
      </c>
      <c r="T13" s="103">
        <f t="shared" si="1"/>
        <v>8637</v>
      </c>
      <c r="U13" s="102">
        <f t="shared" si="5"/>
        <v>10242</v>
      </c>
      <c r="V13" s="103">
        <f t="shared" si="6"/>
        <v>-4153</v>
      </c>
      <c r="W13" s="239">
        <v>195209</v>
      </c>
      <c r="X13" s="580">
        <v>94612</v>
      </c>
      <c r="Y13" s="580">
        <v>8959</v>
      </c>
      <c r="Z13" s="238">
        <v>341446</v>
      </c>
      <c r="AA13" s="96">
        <v>301966</v>
      </c>
      <c r="AB13" s="104">
        <f t="shared" si="7"/>
        <v>1.130743196253883</v>
      </c>
      <c r="AC13" s="39"/>
      <c r="AD13" s="40"/>
    </row>
    <row r="14" spans="1:30">
      <c r="A14" s="576" t="s">
        <v>1047</v>
      </c>
      <c r="B14" s="577">
        <v>38</v>
      </c>
      <c r="C14" s="578">
        <v>53</v>
      </c>
      <c r="D14" s="578">
        <v>0</v>
      </c>
      <c r="E14" s="97">
        <f t="shared" si="0"/>
        <v>91</v>
      </c>
      <c r="F14" s="577">
        <v>3900</v>
      </c>
      <c r="G14" s="578">
        <v>286</v>
      </c>
      <c r="H14" s="578">
        <v>346</v>
      </c>
      <c r="I14" s="701">
        <v>119</v>
      </c>
      <c r="J14" s="579">
        <f t="shared" si="2"/>
        <v>4651</v>
      </c>
      <c r="K14" s="99">
        <f t="shared" si="3"/>
        <v>4742</v>
      </c>
      <c r="L14" s="577">
        <v>1880</v>
      </c>
      <c r="M14" s="578">
        <v>2397</v>
      </c>
      <c r="N14" s="580">
        <v>751</v>
      </c>
      <c r="O14" s="101">
        <f t="shared" si="4"/>
        <v>5028</v>
      </c>
      <c r="P14" s="581">
        <v>6265</v>
      </c>
      <c r="Q14" s="580">
        <v>26</v>
      </c>
      <c r="R14" s="580">
        <v>171</v>
      </c>
      <c r="S14" s="101">
        <v>2692</v>
      </c>
      <c r="T14" s="103">
        <f t="shared" si="1"/>
        <v>9154</v>
      </c>
      <c r="U14" s="102">
        <f t="shared" si="5"/>
        <v>9770</v>
      </c>
      <c r="V14" s="103">
        <f t="shared" si="6"/>
        <v>-4412</v>
      </c>
      <c r="W14" s="239">
        <v>192432</v>
      </c>
      <c r="X14" s="580">
        <v>93180</v>
      </c>
      <c r="Y14" s="580">
        <v>9031</v>
      </c>
      <c r="Z14" s="238">
        <v>337032</v>
      </c>
      <c r="AA14" s="96">
        <v>301966</v>
      </c>
      <c r="AB14" s="104">
        <f t="shared" si="7"/>
        <v>1.1161256565308677</v>
      </c>
      <c r="AC14" s="39"/>
      <c r="AD14" s="40"/>
    </row>
    <row r="15" spans="1:30">
      <c r="A15" s="576" t="s">
        <v>1048</v>
      </c>
      <c r="B15" s="577">
        <v>0</v>
      </c>
      <c r="C15" s="578">
        <v>61</v>
      </c>
      <c r="D15" s="578">
        <v>0</v>
      </c>
      <c r="E15" s="97">
        <f t="shared" si="0"/>
        <v>61</v>
      </c>
      <c r="F15" s="577">
        <v>5290</v>
      </c>
      <c r="G15" s="578">
        <v>362</v>
      </c>
      <c r="H15" s="578">
        <v>627</v>
      </c>
      <c r="I15" s="701">
        <v>158</v>
      </c>
      <c r="J15" s="579">
        <f t="shared" si="2"/>
        <v>6437</v>
      </c>
      <c r="K15" s="99">
        <f t="shared" si="3"/>
        <v>6498</v>
      </c>
      <c r="L15" s="577">
        <v>3462</v>
      </c>
      <c r="M15" s="578">
        <v>2759</v>
      </c>
      <c r="N15" s="580">
        <v>653</v>
      </c>
      <c r="O15" s="101">
        <f t="shared" si="4"/>
        <v>6874</v>
      </c>
      <c r="P15" s="581">
        <v>3524</v>
      </c>
      <c r="Q15" s="580">
        <v>37</v>
      </c>
      <c r="R15" s="580">
        <v>255</v>
      </c>
      <c r="S15" s="101">
        <v>3123</v>
      </c>
      <c r="T15" s="103">
        <f t="shared" si="1"/>
        <v>6939</v>
      </c>
      <c r="U15" s="102">
        <f t="shared" si="5"/>
        <v>13372</v>
      </c>
      <c r="V15" s="103">
        <f t="shared" si="6"/>
        <v>-441</v>
      </c>
      <c r="W15" s="239">
        <v>192282</v>
      </c>
      <c r="X15" s="580">
        <v>92946</v>
      </c>
      <c r="Y15" s="580">
        <v>8946</v>
      </c>
      <c r="Z15" s="238">
        <v>336593</v>
      </c>
      <c r="AA15" s="96">
        <v>301966</v>
      </c>
      <c r="AB15" s="104">
        <f t="shared" si="7"/>
        <v>1.114671850473232</v>
      </c>
      <c r="AC15" s="39"/>
      <c r="AD15" s="40"/>
    </row>
    <row r="16" spans="1:30">
      <c r="A16" s="576" t="s">
        <v>1049</v>
      </c>
      <c r="B16" s="577">
        <v>17</v>
      </c>
      <c r="C16" s="578">
        <v>81</v>
      </c>
      <c r="D16" s="578">
        <v>0</v>
      </c>
      <c r="E16" s="97">
        <f t="shared" si="0"/>
        <v>98</v>
      </c>
      <c r="F16" s="577">
        <v>6307</v>
      </c>
      <c r="G16" s="578">
        <v>365</v>
      </c>
      <c r="H16" s="578">
        <v>594</v>
      </c>
      <c r="I16" s="701">
        <v>160</v>
      </c>
      <c r="J16" s="579">
        <f t="shared" si="2"/>
        <v>7426</v>
      </c>
      <c r="K16" s="99">
        <f t="shared" si="3"/>
        <v>7524</v>
      </c>
      <c r="L16" s="577">
        <v>2528</v>
      </c>
      <c r="M16" s="578">
        <v>2334</v>
      </c>
      <c r="N16" s="580">
        <v>915</v>
      </c>
      <c r="O16" s="101">
        <f t="shared" si="4"/>
        <v>5777</v>
      </c>
      <c r="P16" s="581">
        <v>3058</v>
      </c>
      <c r="Q16" s="580">
        <v>29</v>
      </c>
      <c r="R16" s="580">
        <v>229</v>
      </c>
      <c r="S16" s="101">
        <v>2616</v>
      </c>
      <c r="T16" s="103">
        <f t="shared" si="1"/>
        <v>5932</v>
      </c>
      <c r="U16" s="102">
        <f t="shared" si="5"/>
        <v>13301</v>
      </c>
      <c r="V16" s="103">
        <f t="shared" si="6"/>
        <v>1592</v>
      </c>
      <c r="W16" s="239">
        <v>193105</v>
      </c>
      <c r="X16" s="580">
        <v>93449</v>
      </c>
      <c r="Y16" s="580">
        <v>8902</v>
      </c>
      <c r="Z16" s="238">
        <v>338182</v>
      </c>
      <c r="AA16" s="96">
        <v>301966</v>
      </c>
      <c r="AB16" s="104">
        <f t="shared" si="7"/>
        <v>1.1199340323082732</v>
      </c>
      <c r="AC16" s="39"/>
      <c r="AD16" s="40"/>
    </row>
    <row r="17" spans="1:30">
      <c r="A17" s="576" t="s">
        <v>1050</v>
      </c>
      <c r="B17" s="577">
        <v>0</v>
      </c>
      <c r="C17" s="578">
        <v>87</v>
      </c>
      <c r="D17" s="578">
        <v>2</v>
      </c>
      <c r="E17" s="97">
        <f t="shared" si="0"/>
        <v>89</v>
      </c>
      <c r="F17" s="577">
        <v>4893</v>
      </c>
      <c r="G17" s="578">
        <v>452</v>
      </c>
      <c r="H17" s="578">
        <v>362</v>
      </c>
      <c r="I17" s="701">
        <v>131</v>
      </c>
      <c r="J17" s="579">
        <f t="shared" si="2"/>
        <v>5838</v>
      </c>
      <c r="K17" s="99">
        <f t="shared" si="3"/>
        <v>5927</v>
      </c>
      <c r="L17" s="577">
        <v>3924</v>
      </c>
      <c r="M17" s="578">
        <v>2338</v>
      </c>
      <c r="N17" s="580">
        <v>870</v>
      </c>
      <c r="O17" s="101">
        <f t="shared" si="4"/>
        <v>7132</v>
      </c>
      <c r="P17" s="581">
        <v>3992</v>
      </c>
      <c r="Q17" s="580">
        <v>30</v>
      </c>
      <c r="R17" s="580">
        <v>375</v>
      </c>
      <c r="S17" s="101">
        <v>1765</v>
      </c>
      <c r="T17" s="103">
        <f t="shared" si="1"/>
        <v>6162</v>
      </c>
      <c r="U17" s="102">
        <f t="shared" si="5"/>
        <v>13059</v>
      </c>
      <c r="V17" s="103">
        <f t="shared" si="6"/>
        <v>-235</v>
      </c>
      <c r="W17" s="239">
        <v>193026</v>
      </c>
      <c r="X17" s="580">
        <v>93190</v>
      </c>
      <c r="Y17" s="580">
        <v>8915</v>
      </c>
      <c r="Z17" s="238">
        <v>337935</v>
      </c>
      <c r="AA17" s="96">
        <v>301966</v>
      </c>
      <c r="AB17" s="104">
        <f t="shared" si="7"/>
        <v>1.1191160594239087</v>
      </c>
      <c r="AC17" s="39"/>
      <c r="AD17" s="40"/>
    </row>
    <row r="18" spans="1:30">
      <c r="A18" s="576" t="s">
        <v>1051</v>
      </c>
      <c r="B18" s="577">
        <v>27</v>
      </c>
      <c r="C18" s="578">
        <v>23</v>
      </c>
      <c r="D18" s="578">
        <v>6</v>
      </c>
      <c r="E18" s="97">
        <f t="shared" si="0"/>
        <v>56</v>
      </c>
      <c r="F18" s="577">
        <v>4809</v>
      </c>
      <c r="G18" s="578">
        <v>340</v>
      </c>
      <c r="H18" s="578">
        <v>449</v>
      </c>
      <c r="I18" s="701">
        <v>100</v>
      </c>
      <c r="J18" s="579">
        <f t="shared" si="2"/>
        <v>5698</v>
      </c>
      <c r="K18" s="99">
        <f t="shared" si="3"/>
        <v>5754</v>
      </c>
      <c r="L18" s="577">
        <v>4383</v>
      </c>
      <c r="M18" s="578">
        <v>2228</v>
      </c>
      <c r="N18" s="580">
        <v>932</v>
      </c>
      <c r="O18" s="101">
        <f t="shared" si="4"/>
        <v>7543</v>
      </c>
      <c r="P18" s="581">
        <v>3682</v>
      </c>
      <c r="Q18" s="580">
        <v>16</v>
      </c>
      <c r="R18" s="580">
        <v>420</v>
      </c>
      <c r="S18" s="101">
        <v>1920</v>
      </c>
      <c r="T18" s="103">
        <f t="shared" si="1"/>
        <v>6038</v>
      </c>
      <c r="U18" s="102">
        <f t="shared" si="5"/>
        <v>13297</v>
      </c>
      <c r="V18" s="103">
        <f t="shared" si="6"/>
        <v>-284</v>
      </c>
      <c r="W18" s="239">
        <v>192626</v>
      </c>
      <c r="X18" s="580">
        <v>93069</v>
      </c>
      <c r="Y18" s="580">
        <v>8865</v>
      </c>
      <c r="Z18" s="238">
        <v>337432</v>
      </c>
      <c r="AA18" s="96">
        <v>301966</v>
      </c>
      <c r="AB18" s="104">
        <f t="shared" si="7"/>
        <v>1.1174503089751826</v>
      </c>
      <c r="AC18" s="39"/>
      <c r="AD18" s="40"/>
    </row>
    <row r="19" spans="1:30" ht="15.75" thickBot="1">
      <c r="A19" s="576" t="s">
        <v>1052</v>
      </c>
      <c r="B19" s="750">
        <v>0</v>
      </c>
      <c r="C19" s="1848">
        <v>39</v>
      </c>
      <c r="D19" s="1848">
        <v>0</v>
      </c>
      <c r="E19" s="97">
        <f t="shared" si="0"/>
        <v>39</v>
      </c>
      <c r="F19" s="750">
        <v>5152</v>
      </c>
      <c r="G19" s="1848">
        <v>259</v>
      </c>
      <c r="H19" s="1848">
        <v>456</v>
      </c>
      <c r="I19" s="105">
        <v>114</v>
      </c>
      <c r="J19" s="196">
        <f t="shared" si="2"/>
        <v>5981</v>
      </c>
      <c r="K19" s="99">
        <f t="shared" si="3"/>
        <v>6020</v>
      </c>
      <c r="L19" s="750">
        <v>4321</v>
      </c>
      <c r="M19" s="1848">
        <v>2532</v>
      </c>
      <c r="N19" s="1849">
        <v>1102</v>
      </c>
      <c r="O19" s="101">
        <f t="shared" si="4"/>
        <v>7955</v>
      </c>
      <c r="P19" s="751">
        <v>4087</v>
      </c>
      <c r="Q19" s="1849">
        <v>9</v>
      </c>
      <c r="R19" s="1849">
        <v>380</v>
      </c>
      <c r="S19" s="779">
        <v>1305</v>
      </c>
      <c r="T19" s="103">
        <f t="shared" si="1"/>
        <v>5781</v>
      </c>
      <c r="U19" s="102">
        <f t="shared" si="5"/>
        <v>13975</v>
      </c>
      <c r="V19" s="103">
        <f t="shared" si="6"/>
        <v>239</v>
      </c>
      <c r="W19" s="239">
        <v>192155</v>
      </c>
      <c r="X19" s="580">
        <v>92950</v>
      </c>
      <c r="Y19" s="580">
        <v>8736</v>
      </c>
      <c r="Z19" s="238">
        <v>336819</v>
      </c>
      <c r="AA19" s="96">
        <v>301966</v>
      </c>
      <c r="AB19" s="104">
        <f t="shared" si="7"/>
        <v>1.11542027910427</v>
      </c>
      <c r="AC19" s="39"/>
      <c r="AD19" s="40"/>
    </row>
    <row r="20" spans="1:30" ht="15.75" thickBot="1">
      <c r="A20" s="582" t="s">
        <v>1053</v>
      </c>
      <c r="B20" s="344">
        <f>SUM(B8:B19)</f>
        <v>229</v>
      </c>
      <c r="C20" s="344">
        <f t="shared" ref="C20:V20" si="8">SUM(C8:C19)</f>
        <v>547</v>
      </c>
      <c r="D20" s="344">
        <f t="shared" si="8"/>
        <v>8</v>
      </c>
      <c r="E20" s="344">
        <f t="shared" si="8"/>
        <v>784</v>
      </c>
      <c r="F20" s="344">
        <f t="shared" si="8"/>
        <v>55847</v>
      </c>
      <c r="G20" s="344">
        <f t="shared" si="8"/>
        <v>3983</v>
      </c>
      <c r="H20" s="344">
        <f t="shared" si="8"/>
        <v>5184</v>
      </c>
      <c r="I20" s="344">
        <f t="shared" si="8"/>
        <v>1454</v>
      </c>
      <c r="J20" s="344">
        <f t="shared" si="8"/>
        <v>66468</v>
      </c>
      <c r="K20" s="344">
        <f t="shared" si="8"/>
        <v>67252</v>
      </c>
      <c r="L20" s="344">
        <f t="shared" si="8"/>
        <v>40639</v>
      </c>
      <c r="M20" s="344">
        <f t="shared" si="8"/>
        <v>34521</v>
      </c>
      <c r="N20" s="344">
        <f t="shared" si="8"/>
        <v>8748</v>
      </c>
      <c r="O20" s="344">
        <f t="shared" si="8"/>
        <v>83908</v>
      </c>
      <c r="P20" s="344">
        <f t="shared" si="8"/>
        <v>45745</v>
      </c>
      <c r="Q20" s="344">
        <f t="shared" si="8"/>
        <v>260</v>
      </c>
      <c r="R20" s="345">
        <f t="shared" si="8"/>
        <v>2461</v>
      </c>
      <c r="S20" s="344">
        <f t="shared" si="8"/>
        <v>36471</v>
      </c>
      <c r="T20" s="344">
        <f t="shared" si="8"/>
        <v>84937</v>
      </c>
      <c r="U20" s="344">
        <f t="shared" si="8"/>
        <v>151160</v>
      </c>
      <c r="V20" s="345">
        <f t="shared" si="8"/>
        <v>-17685</v>
      </c>
      <c r="W20" s="345">
        <f>W19</f>
        <v>192155</v>
      </c>
      <c r="X20" s="345">
        <f t="shared" ref="X20:Y20" si="9">X19</f>
        <v>92950</v>
      </c>
      <c r="Y20" s="345">
        <f t="shared" si="9"/>
        <v>8736</v>
      </c>
      <c r="Z20" s="344">
        <f>Z19</f>
        <v>336819</v>
      </c>
      <c r="AA20" s="345">
        <f>AA19</f>
        <v>301966</v>
      </c>
      <c r="AB20" s="346">
        <f>Z20/AA20</f>
        <v>1.11542027910427</v>
      </c>
      <c r="AC20" s="38"/>
    </row>
    <row r="21" spans="1:30">
      <c r="A21" s="58"/>
      <c r="B21" s="59"/>
      <c r="C21" s="59"/>
      <c r="D21" s="59"/>
      <c r="E21" s="59"/>
      <c r="F21" s="59"/>
      <c r="G21" s="59"/>
      <c r="H21" s="59"/>
      <c r="I21" s="59"/>
      <c r="J21" s="59"/>
      <c r="K21" s="59"/>
      <c r="L21" s="59"/>
      <c r="M21" s="59"/>
      <c r="N21" s="59"/>
      <c r="O21" s="59"/>
      <c r="P21" s="60"/>
      <c r="Q21" s="60"/>
      <c r="R21" s="60"/>
      <c r="S21" s="60"/>
      <c r="T21" s="60"/>
      <c r="U21" s="60"/>
      <c r="V21" s="38"/>
      <c r="W21" s="38"/>
      <c r="X21" s="38"/>
      <c r="Y21" s="38"/>
      <c r="Z21" s="60"/>
      <c r="AA21" s="38"/>
      <c r="AB21" s="38"/>
      <c r="AC21" s="38"/>
    </row>
    <row r="22" spans="1:30" ht="15.75">
      <c r="A22" s="34"/>
      <c r="B22" s="38"/>
      <c r="C22" s="38"/>
      <c r="D22" s="38"/>
      <c r="E22" s="38"/>
      <c r="F22" s="38"/>
      <c r="G22" s="38"/>
      <c r="H22" s="38"/>
      <c r="I22" s="61"/>
      <c r="J22" s="62"/>
      <c r="K22" s="38"/>
      <c r="L22" s="38"/>
      <c r="M22" s="38"/>
      <c r="N22" s="430"/>
      <c r="O22" s="430"/>
      <c r="P22" s="430"/>
      <c r="Q22" s="38"/>
      <c r="R22" s="38"/>
      <c r="S22" s="38"/>
      <c r="T22" s="38"/>
      <c r="U22" s="38"/>
      <c r="V22" s="62"/>
      <c r="W22" s="62"/>
      <c r="X22" s="62"/>
      <c r="Y22" s="62"/>
      <c r="Z22" s="38"/>
      <c r="AA22" s="38"/>
      <c r="AB22" s="38"/>
      <c r="AC22" s="38"/>
    </row>
    <row r="23" spans="1:30" ht="18">
      <c r="A23" s="2711" t="s">
        <v>1054</v>
      </c>
      <c r="B23" s="2711"/>
      <c r="C23" s="2711"/>
      <c r="D23" s="2711"/>
      <c r="E23" s="2711"/>
      <c r="F23" s="2711"/>
      <c r="G23" s="2711"/>
      <c r="H23" s="2711"/>
      <c r="I23" s="2711"/>
      <c r="J23" s="2711"/>
      <c r="K23" s="2711"/>
      <c r="L23" s="2711"/>
      <c r="M23" s="63"/>
      <c r="N23" s="431"/>
      <c r="O23" s="430"/>
      <c r="P23" s="430"/>
      <c r="Q23" s="63"/>
      <c r="R23" s="63"/>
      <c r="S23" s="63"/>
      <c r="T23" s="63"/>
      <c r="U23" s="63"/>
      <c r="V23" s="62"/>
      <c r="W23" s="62"/>
      <c r="X23" s="62"/>
      <c r="Y23" s="62"/>
      <c r="Z23" s="38"/>
      <c r="AA23" s="38"/>
      <c r="AB23" s="38"/>
      <c r="AC23" s="38"/>
    </row>
    <row r="24" spans="1:30" ht="18">
      <c r="A24" s="2711" t="s">
        <v>1055</v>
      </c>
      <c r="B24" s="2711"/>
      <c r="C24" s="2711"/>
      <c r="D24" s="2711"/>
      <c r="E24" s="2711"/>
      <c r="F24" s="2711"/>
      <c r="G24" s="2711"/>
      <c r="H24" s="2711"/>
      <c r="I24" s="2711"/>
      <c r="J24" s="2711"/>
      <c r="K24" s="2711"/>
      <c r="L24" s="2711"/>
      <c r="M24" s="63"/>
      <c r="N24" s="63"/>
      <c r="O24" s="63"/>
      <c r="P24" s="63"/>
      <c r="Q24" s="63"/>
      <c r="R24" s="63"/>
      <c r="S24" s="63"/>
      <c r="T24" s="63"/>
      <c r="U24" s="63"/>
      <c r="V24" s="38"/>
      <c r="W24" s="38"/>
      <c r="X24" s="38"/>
      <c r="Y24" s="38"/>
      <c r="Z24" s="38"/>
      <c r="AA24" s="38"/>
      <c r="AB24" s="38"/>
      <c r="AC24" s="38"/>
    </row>
    <row r="25" spans="1:30" ht="18">
      <c r="A25" s="2711" t="s">
        <v>1056</v>
      </c>
      <c r="B25" s="2711"/>
      <c r="C25" s="2711"/>
      <c r="D25" s="2711"/>
      <c r="E25" s="2711"/>
      <c r="F25" s="2711"/>
      <c r="G25" s="2711"/>
      <c r="H25" s="2711"/>
      <c r="I25" s="2711"/>
      <c r="J25" s="2711"/>
      <c r="K25" s="2711"/>
      <c r="L25" s="2711"/>
      <c r="M25" s="63"/>
      <c r="N25" s="63"/>
      <c r="O25" s="63"/>
      <c r="P25" s="63"/>
      <c r="Q25" s="63"/>
      <c r="R25" s="63"/>
      <c r="S25" s="63"/>
      <c r="T25" s="63"/>
      <c r="U25" s="63"/>
      <c r="V25" s="38"/>
      <c r="W25" s="38"/>
      <c r="X25" s="38"/>
      <c r="Y25" s="38"/>
      <c r="Z25" s="38"/>
      <c r="AA25" s="38"/>
      <c r="AB25" s="38"/>
      <c r="AC25" s="38"/>
    </row>
    <row r="26" spans="1:30" ht="18">
      <c r="A26" s="2711" t="s">
        <v>1057</v>
      </c>
      <c r="B26" s="2711"/>
      <c r="C26" s="2711"/>
      <c r="D26" s="2711"/>
      <c r="E26" s="2711"/>
      <c r="F26" s="2711"/>
      <c r="G26" s="2711"/>
      <c r="H26" s="2711"/>
      <c r="I26" s="2711"/>
      <c r="J26" s="2711"/>
      <c r="K26" s="2711"/>
      <c r="L26" s="2711"/>
      <c r="M26" s="63"/>
      <c r="N26" s="63"/>
      <c r="O26" s="63"/>
      <c r="P26" s="63"/>
      <c r="Q26" s="63"/>
      <c r="R26" s="63"/>
      <c r="S26" s="63"/>
      <c r="T26" s="63"/>
      <c r="U26" s="63"/>
      <c r="V26" s="38"/>
      <c r="W26" s="38"/>
      <c r="X26" s="38"/>
      <c r="Y26" s="38"/>
      <c r="Z26" s="38"/>
      <c r="AA26" s="38"/>
      <c r="AB26" s="38"/>
      <c r="AC26" s="38"/>
    </row>
    <row r="27" spans="1:30" ht="18">
      <c r="A27" s="2712" t="s">
        <v>1058</v>
      </c>
      <c r="B27" s="2713"/>
      <c r="C27" s="2713"/>
      <c r="D27" s="2713"/>
      <c r="E27" s="2713"/>
      <c r="F27" s="2713"/>
      <c r="G27" s="2713"/>
      <c r="H27" s="2713"/>
      <c r="I27" s="2713"/>
      <c r="J27" s="2713"/>
      <c r="K27" s="2713"/>
      <c r="L27" s="2713"/>
      <c r="M27" s="63"/>
      <c r="N27" s="63"/>
      <c r="O27" s="63"/>
      <c r="P27" s="63"/>
      <c r="Q27" s="63"/>
      <c r="R27" s="63"/>
      <c r="S27" s="63"/>
      <c r="T27" s="63"/>
      <c r="U27" s="63"/>
      <c r="V27" s="38"/>
      <c r="W27" s="38"/>
      <c r="X27" s="38"/>
      <c r="Y27" s="38"/>
      <c r="Z27" s="38"/>
      <c r="AA27" s="38"/>
      <c r="AB27" s="38"/>
      <c r="AC27" s="38"/>
    </row>
    <row r="28" spans="1:30" ht="18">
      <c r="A28" s="2714" t="s">
        <v>1059</v>
      </c>
      <c r="B28" s="2715"/>
      <c r="C28" s="2715"/>
      <c r="D28" s="2715"/>
      <c r="E28" s="2715"/>
      <c r="F28" s="2715"/>
      <c r="G28" s="2715"/>
      <c r="H28" s="2715"/>
      <c r="I28" s="2715"/>
      <c r="J28" s="2715"/>
      <c r="K28" s="2715"/>
      <c r="L28" s="2715"/>
      <c r="M28" s="38"/>
      <c r="N28" s="38"/>
      <c r="O28" s="38"/>
      <c r="P28" s="38"/>
      <c r="Q28" s="38"/>
      <c r="R28" s="38"/>
      <c r="S28" s="38"/>
      <c r="T28" s="38"/>
      <c r="U28" s="38"/>
      <c r="V28" s="38"/>
      <c r="W28" s="38"/>
      <c r="X28" s="38"/>
      <c r="Y28" s="38"/>
      <c r="Z28" s="38"/>
      <c r="AA28" s="38"/>
      <c r="AB28" s="38"/>
      <c r="AC28" s="38"/>
    </row>
    <row r="29" spans="1:30">
      <c r="A29" s="2715"/>
      <c r="B29" s="2713"/>
      <c r="C29" s="2713"/>
      <c r="D29" s="2713"/>
      <c r="E29" s="2713"/>
      <c r="F29" s="2713"/>
      <c r="G29" s="2713"/>
      <c r="H29" s="2713"/>
      <c r="I29" s="2713"/>
      <c r="J29" s="2713"/>
      <c r="K29" s="2713"/>
      <c r="L29" s="2713"/>
      <c r="M29" s="63"/>
      <c r="N29" s="63"/>
      <c r="O29" s="63"/>
      <c r="P29" s="63"/>
      <c r="Q29" s="63"/>
      <c r="R29" s="63"/>
      <c r="S29" s="63"/>
      <c r="T29" s="63"/>
      <c r="U29" s="63"/>
      <c r="V29" s="38"/>
      <c r="W29" s="38"/>
      <c r="X29" s="38"/>
      <c r="Y29" s="38"/>
      <c r="Z29" s="38"/>
      <c r="AA29" s="38"/>
      <c r="AB29" s="38"/>
      <c r="AC29" s="38"/>
    </row>
    <row r="30" spans="1:30">
      <c r="A30" s="2715"/>
      <c r="B30" s="2715"/>
      <c r="C30" s="2715"/>
      <c r="D30" s="2715"/>
      <c r="E30" s="2715"/>
      <c r="F30" s="2715"/>
      <c r="G30" s="2715"/>
      <c r="H30" s="2715"/>
      <c r="I30" s="2715"/>
      <c r="J30" s="2715"/>
      <c r="K30" s="2715"/>
      <c r="L30" s="2715"/>
      <c r="M30" s="38"/>
      <c r="N30" s="38"/>
      <c r="O30" s="38"/>
      <c r="P30" s="38"/>
      <c r="Q30" s="38"/>
      <c r="R30" s="38"/>
      <c r="S30" s="38"/>
      <c r="T30" s="38"/>
      <c r="U30" s="38"/>
      <c r="V30" s="38"/>
      <c r="W30" s="38"/>
      <c r="X30" s="38"/>
      <c r="Y30" s="38"/>
      <c r="Z30" s="38"/>
      <c r="AA30" s="38"/>
      <c r="AB30" s="38"/>
      <c r="AC30" s="38"/>
    </row>
    <row r="31" spans="1:30">
      <c r="A31" s="2715"/>
      <c r="B31" s="2715"/>
      <c r="C31" s="2715"/>
      <c r="D31" s="2715"/>
      <c r="E31" s="2715"/>
      <c r="F31" s="2715"/>
      <c r="G31" s="2715"/>
      <c r="H31" s="2715"/>
      <c r="I31" s="2715"/>
      <c r="J31" s="2715"/>
      <c r="K31" s="2715"/>
      <c r="L31" s="2715"/>
      <c r="M31" s="38"/>
      <c r="N31" s="38"/>
      <c r="O31" s="38"/>
      <c r="P31" s="38"/>
      <c r="Q31" s="38"/>
      <c r="R31" s="38"/>
      <c r="S31" s="38"/>
      <c r="T31" s="38"/>
      <c r="U31" s="38"/>
      <c r="V31" s="38"/>
      <c r="W31" s="38"/>
      <c r="X31" s="38"/>
      <c r="Y31" s="38"/>
      <c r="Z31" s="38"/>
      <c r="AA31" s="38"/>
      <c r="AB31" s="38"/>
      <c r="AC31" s="38"/>
    </row>
    <row r="32" spans="1:30">
      <c r="A32" s="2715"/>
      <c r="B32" s="2715"/>
      <c r="C32" s="2715"/>
      <c r="D32" s="2715"/>
      <c r="E32" s="2715"/>
      <c r="F32" s="2715"/>
      <c r="G32" s="2715"/>
      <c r="H32" s="2715"/>
      <c r="I32" s="2715"/>
      <c r="J32" s="2715"/>
      <c r="K32" s="2715"/>
      <c r="L32" s="2715"/>
      <c r="M32" s="38"/>
      <c r="N32" s="38"/>
      <c r="O32" s="38"/>
      <c r="P32" s="38"/>
      <c r="Q32" s="38"/>
      <c r="R32" s="38"/>
      <c r="S32" s="38"/>
      <c r="T32" s="38"/>
      <c r="U32" s="38"/>
      <c r="V32" s="38"/>
      <c r="W32" s="38"/>
      <c r="X32" s="38"/>
      <c r="Y32" s="38"/>
      <c r="Z32" s="38"/>
      <c r="AA32" s="38"/>
      <c r="AB32" s="38"/>
      <c r="AC32" s="38"/>
    </row>
    <row r="33" spans="1:29">
      <c r="A33" s="2715"/>
      <c r="B33" s="2715"/>
      <c r="C33" s="2715"/>
      <c r="D33" s="2715"/>
      <c r="E33" s="2715"/>
      <c r="F33" s="2715"/>
      <c r="G33" s="2715"/>
      <c r="H33" s="2715"/>
      <c r="I33" s="2715"/>
      <c r="J33" s="2715"/>
      <c r="K33" s="2715"/>
      <c r="L33" s="2715"/>
      <c r="M33" s="38"/>
      <c r="N33" s="38"/>
      <c r="O33" s="38"/>
      <c r="P33" s="38"/>
      <c r="Q33" s="38"/>
      <c r="R33" s="38"/>
      <c r="S33" s="38"/>
      <c r="T33" s="38"/>
      <c r="U33" s="38"/>
      <c r="V33" s="38"/>
      <c r="W33" s="38"/>
      <c r="X33" s="38"/>
      <c r="Y33" s="38"/>
      <c r="Z33" s="38"/>
      <c r="AA33" s="38"/>
      <c r="AB33" s="38"/>
      <c r="AC33" s="38"/>
    </row>
  </sheetData>
  <customSheetViews>
    <customSheetView guid="{F8F6599B-2A1F-4529-A350-AEBC686D896D}" scale="90" showPageBreaks="1" fitToPage="1" printArea="1">
      <pageMargins left="0" right="0" top="0" bottom="0" header="0" footer="0"/>
      <printOptions horizontalCentered="1" verticalCentered="1" headings="1" gridLines="1"/>
      <pageSetup paperSize="5" scale="57" firstPageNumber="98" orientation="landscape" useFirstPageNumber="1" r:id="rId1"/>
      <headerFooter scaleWithDoc="0" alignWithMargins="0"/>
    </customSheetView>
  </customSheetViews>
  <mergeCells count="30">
    <mergeCell ref="W5:Y6"/>
    <mergeCell ref="R6:R7"/>
    <mergeCell ref="S6:S7"/>
    <mergeCell ref="A23:L23"/>
    <mergeCell ref="P6:P7"/>
    <mergeCell ref="Q6:Q7"/>
    <mergeCell ref="M6:M7"/>
    <mergeCell ref="N6:N7"/>
    <mergeCell ref="O6:O7"/>
    <mergeCell ref="A24:L24"/>
    <mergeCell ref="A25:L25"/>
    <mergeCell ref="A26:L26"/>
    <mergeCell ref="K6:K7"/>
    <mergeCell ref="L6:L7"/>
    <mergeCell ref="A1:AB1"/>
    <mergeCell ref="A2:AB2"/>
    <mergeCell ref="A3:AB3"/>
    <mergeCell ref="A5:A7"/>
    <mergeCell ref="B5:K5"/>
    <mergeCell ref="L5:O5"/>
    <mergeCell ref="P5:T5"/>
    <mergeCell ref="U5:V5"/>
    <mergeCell ref="Z5:Z7"/>
    <mergeCell ref="AA5:AA7"/>
    <mergeCell ref="T6:T7"/>
    <mergeCell ref="U6:U7"/>
    <mergeCell ref="V6:V7"/>
    <mergeCell ref="AB5:AB7"/>
    <mergeCell ref="B6:E6"/>
    <mergeCell ref="F6:J6"/>
  </mergeCells>
  <printOptions horizontalCentered="1" verticalCentered="1"/>
  <pageMargins left="0.25" right="0.25" top="0.5" bottom="0.5" header="0.3" footer="0.3"/>
  <pageSetup scale="31" firstPageNumber="98"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1FD81-6715-4B97-8907-3AFA95009E09}">
  <sheetPr>
    <tabColor rgb="FF00B050"/>
    <pageSetUpPr fitToPage="1"/>
  </sheetPr>
  <dimension ref="A1:AF49"/>
  <sheetViews>
    <sheetView topLeftCell="A6" zoomScale="70" zoomScaleNormal="70" workbookViewId="0">
      <selection activeCell="M23" sqref="M23"/>
    </sheetView>
  </sheetViews>
  <sheetFormatPr defaultColWidth="9.42578125" defaultRowHeight="12.75"/>
  <cols>
    <col min="1" max="12" width="16.5703125" style="38" customWidth="1"/>
    <col min="13" max="13" width="16.42578125" style="38" customWidth="1"/>
    <col min="14" max="14" width="25.5703125" style="38" bestFit="1" customWidth="1"/>
    <col min="15" max="16384" width="9.42578125" style="38"/>
  </cols>
  <sheetData>
    <row r="1" spans="1:32" customFormat="1" ht="15.75" customHeight="1">
      <c r="A1" s="2356" t="s">
        <v>1060</v>
      </c>
      <c r="B1" s="2356"/>
      <c r="C1" s="2356"/>
      <c r="D1" s="2356"/>
      <c r="E1" s="2356"/>
      <c r="F1" s="2356"/>
      <c r="G1" s="2356"/>
      <c r="H1" s="2356"/>
      <c r="I1" s="2356"/>
      <c r="J1" s="2356"/>
      <c r="K1" s="2356"/>
      <c r="L1" s="2356"/>
      <c r="M1" s="2356"/>
      <c r="N1" s="421"/>
      <c r="O1" s="421"/>
      <c r="P1" s="421"/>
      <c r="Q1" s="421"/>
      <c r="R1" s="421"/>
      <c r="S1" s="421"/>
      <c r="T1" s="421"/>
      <c r="U1" s="421"/>
      <c r="V1" s="421"/>
      <c r="W1" s="421"/>
      <c r="X1" s="421"/>
      <c r="Y1" s="421"/>
      <c r="Z1" s="421"/>
      <c r="AA1" s="421"/>
      <c r="AB1" s="421"/>
      <c r="AC1" s="421"/>
      <c r="AD1" s="421"/>
      <c r="AE1" s="421"/>
      <c r="AF1" s="421"/>
    </row>
    <row r="2" spans="1:32" customFormat="1" ht="15.75">
      <c r="A2" s="2254" t="s">
        <v>0</v>
      </c>
      <c r="B2" s="2254"/>
      <c r="C2" s="2254"/>
      <c r="D2" s="2254"/>
      <c r="E2" s="2254"/>
      <c r="F2" s="2254"/>
      <c r="G2" s="2254"/>
      <c r="H2" s="2254"/>
      <c r="I2" s="2254"/>
      <c r="J2" s="2254"/>
      <c r="K2" s="2254"/>
      <c r="L2" s="2254"/>
      <c r="M2" s="2254"/>
      <c r="N2" s="112"/>
      <c r="O2" s="112"/>
      <c r="P2" s="112"/>
      <c r="Q2" s="112"/>
      <c r="R2" s="112"/>
      <c r="S2" s="112"/>
      <c r="T2" s="112"/>
      <c r="U2" s="112"/>
      <c r="V2" s="112"/>
      <c r="W2" s="112"/>
      <c r="X2" s="112"/>
      <c r="Y2" s="112"/>
      <c r="Z2" s="112"/>
      <c r="AA2" s="112"/>
      <c r="AB2" s="112"/>
      <c r="AC2" s="112"/>
      <c r="AD2" s="112"/>
      <c r="AE2" s="112"/>
      <c r="AF2" s="112"/>
    </row>
    <row r="3" spans="1:32" customFormat="1" ht="15.75">
      <c r="A3" s="2301" t="s">
        <v>41</v>
      </c>
      <c r="B3" s="2301"/>
      <c r="C3" s="2301"/>
      <c r="D3" s="2301"/>
      <c r="E3" s="2301"/>
      <c r="F3" s="2301"/>
      <c r="G3" s="2301"/>
      <c r="H3" s="2301"/>
      <c r="I3" s="2301"/>
      <c r="J3" s="2301"/>
      <c r="K3" s="2301"/>
      <c r="L3" s="2301"/>
      <c r="M3" s="2301"/>
      <c r="N3" s="422"/>
      <c r="O3" s="422"/>
      <c r="P3" s="422"/>
      <c r="Q3" s="422"/>
      <c r="R3" s="422"/>
      <c r="S3" s="422"/>
      <c r="T3" s="422"/>
      <c r="U3" s="422"/>
      <c r="V3" s="422"/>
      <c r="W3" s="422"/>
      <c r="X3" s="422"/>
      <c r="Y3" s="422"/>
      <c r="Z3" s="422"/>
      <c r="AA3" s="422"/>
      <c r="AB3" s="422"/>
      <c r="AC3" s="422"/>
      <c r="AD3" s="422"/>
      <c r="AE3" s="422"/>
      <c r="AF3" s="422"/>
    </row>
    <row r="4" spans="1:32" customFormat="1" ht="15.75">
      <c r="A4" s="713"/>
      <c r="B4" s="713"/>
      <c r="C4" s="713"/>
      <c r="D4" s="713"/>
      <c r="E4" s="713"/>
      <c r="F4" s="713"/>
      <c r="G4" s="713"/>
      <c r="H4" s="713"/>
      <c r="I4" s="713"/>
      <c r="J4" s="713"/>
      <c r="K4" s="713"/>
      <c r="L4" s="713"/>
      <c r="M4" s="713"/>
      <c r="N4" s="422"/>
      <c r="O4" s="422"/>
      <c r="P4" s="422"/>
      <c r="Q4" s="422"/>
      <c r="R4" s="422"/>
      <c r="S4" s="422"/>
      <c r="T4" s="422"/>
      <c r="U4" s="422"/>
      <c r="V4" s="422"/>
      <c r="W4" s="422"/>
      <c r="X4" s="422"/>
      <c r="Y4" s="422"/>
      <c r="Z4" s="422"/>
      <c r="AA4" s="422"/>
      <c r="AB4" s="422"/>
      <c r="AC4" s="422"/>
      <c r="AD4" s="422"/>
      <c r="AE4" s="422"/>
      <c r="AF4" s="422"/>
    </row>
    <row r="5" spans="1:32" ht="30" customHeight="1">
      <c r="A5" s="2578" t="s">
        <v>1061</v>
      </c>
      <c r="B5" s="2579"/>
      <c r="C5" s="2579"/>
      <c r="D5" s="2579"/>
      <c r="E5" s="2579"/>
      <c r="F5" s="2579"/>
      <c r="G5" s="2579"/>
      <c r="H5" s="2579"/>
      <c r="I5" s="2579"/>
      <c r="J5" s="2579"/>
      <c r="K5" s="2579"/>
      <c r="L5" s="2579"/>
      <c r="M5" s="2580"/>
    </row>
    <row r="6" spans="1:32" ht="136.5" customHeight="1">
      <c r="A6" s="347" t="s">
        <v>1062</v>
      </c>
      <c r="B6" s="398" t="s">
        <v>1063</v>
      </c>
      <c r="C6" s="1161" t="s">
        <v>1064</v>
      </c>
      <c r="D6" s="399" t="s">
        <v>1065</v>
      </c>
      <c r="E6" s="399" t="s">
        <v>1066</v>
      </c>
      <c r="F6" s="399" t="s">
        <v>1067</v>
      </c>
      <c r="G6" s="399" t="s">
        <v>1068</v>
      </c>
      <c r="H6" s="399" t="s">
        <v>1069</v>
      </c>
      <c r="I6" s="398" t="s">
        <v>1070</v>
      </c>
      <c r="J6" s="1161" t="s">
        <v>1071</v>
      </c>
      <c r="K6" s="1161" t="s">
        <v>1072</v>
      </c>
      <c r="L6" s="1162" t="s">
        <v>1073</v>
      </c>
      <c r="M6" s="400" t="s">
        <v>1074</v>
      </c>
    </row>
    <row r="7" spans="1:32" ht="15.75">
      <c r="A7" s="138" t="s">
        <v>1041</v>
      </c>
      <c r="B7" s="139">
        <v>346547</v>
      </c>
      <c r="C7" s="139">
        <v>2934</v>
      </c>
      <c r="D7" s="140">
        <f>C7/B7</f>
        <v>8.4663840691161663E-3</v>
      </c>
      <c r="E7" s="140">
        <v>0.60156782549420584</v>
      </c>
      <c r="F7" s="140">
        <v>0.1141785957736878</v>
      </c>
      <c r="G7" s="140">
        <v>0.19889196675900278</v>
      </c>
      <c r="H7" s="140">
        <v>0.23268698060941828</v>
      </c>
      <c r="I7" s="139">
        <v>1765</v>
      </c>
      <c r="J7" s="139">
        <v>40</v>
      </c>
      <c r="K7" s="139">
        <f t="shared" ref="K7:K18" si="0">SUM(I7:J7)</f>
        <v>1805</v>
      </c>
      <c r="L7" s="141">
        <f t="shared" ref="L7:L18" si="1">IF(C7=0,0,K7/C7)</f>
        <v>0.61520109066121331</v>
      </c>
      <c r="M7" s="142">
        <f t="shared" ref="M7:M18" si="2">K7/B7</f>
        <v>5.2085287132769865E-3</v>
      </c>
    </row>
    <row r="8" spans="1:32" ht="15.75">
      <c r="A8" s="583" t="s">
        <v>1042</v>
      </c>
      <c r="B8" s="139">
        <v>348854</v>
      </c>
      <c r="C8" s="584">
        <v>2150</v>
      </c>
      <c r="D8" s="140">
        <f t="shared" ref="D8:D18" si="3">C8/B8</f>
        <v>6.1630366858341883E-3</v>
      </c>
      <c r="E8" s="140">
        <v>0.62372093023255815</v>
      </c>
      <c r="F8" s="140">
        <v>0.11906976744186047</v>
      </c>
      <c r="G8" s="140">
        <v>0.19485294117647059</v>
      </c>
      <c r="H8" s="140">
        <v>0.21911764705882353</v>
      </c>
      <c r="I8" s="584">
        <v>1341</v>
      </c>
      <c r="J8" s="584">
        <v>19</v>
      </c>
      <c r="K8" s="139">
        <f t="shared" si="0"/>
        <v>1360</v>
      </c>
      <c r="L8" s="141">
        <f t="shared" si="1"/>
        <v>0.63255813953488371</v>
      </c>
      <c r="M8" s="142">
        <f t="shared" si="2"/>
        <v>3.89847901987651E-3</v>
      </c>
    </row>
    <row r="9" spans="1:32" ht="15.75">
      <c r="A9" s="583" t="s">
        <v>1043</v>
      </c>
      <c r="B9" s="139">
        <v>349163</v>
      </c>
      <c r="C9" s="584">
        <v>2169</v>
      </c>
      <c r="D9" s="140">
        <f t="shared" si="3"/>
        <v>6.2119984076205092E-3</v>
      </c>
      <c r="E9" s="140">
        <v>0.6039649608114338</v>
      </c>
      <c r="F9" s="140">
        <v>0.13231904103273398</v>
      </c>
      <c r="G9" s="140">
        <v>0.19984973703981967</v>
      </c>
      <c r="H9" s="140">
        <v>0.20360631104432758</v>
      </c>
      <c r="I9" s="584">
        <v>1310</v>
      </c>
      <c r="J9" s="584">
        <v>21</v>
      </c>
      <c r="K9" s="139">
        <f t="shared" si="0"/>
        <v>1331</v>
      </c>
      <c r="L9" s="141">
        <f t="shared" si="1"/>
        <v>0.61364684186260954</v>
      </c>
      <c r="M9" s="142">
        <f t="shared" si="2"/>
        <v>3.811973204491885E-3</v>
      </c>
      <c r="N9" s="430"/>
      <c r="O9" s="430"/>
      <c r="P9" s="430"/>
    </row>
    <row r="10" spans="1:32" ht="15.75">
      <c r="A10" s="583" t="s">
        <v>1044</v>
      </c>
      <c r="B10" s="139">
        <v>347823</v>
      </c>
      <c r="C10" s="584">
        <v>2167</v>
      </c>
      <c r="D10" s="140">
        <f t="shared" si="3"/>
        <v>6.2301802928500993E-3</v>
      </c>
      <c r="E10" s="140">
        <v>0.62482694970004615</v>
      </c>
      <c r="F10" s="140">
        <v>0.12690355329949238</v>
      </c>
      <c r="G10" s="140">
        <v>0.19563636363636364</v>
      </c>
      <c r="H10" s="140">
        <v>0.19563636363636364</v>
      </c>
      <c r="I10" s="584">
        <v>1354</v>
      </c>
      <c r="J10" s="584">
        <v>21</v>
      </c>
      <c r="K10" s="139">
        <f t="shared" si="0"/>
        <v>1375</v>
      </c>
      <c r="L10" s="141">
        <f t="shared" si="1"/>
        <v>0.63451776649746194</v>
      </c>
      <c r="M10" s="142">
        <f t="shared" si="2"/>
        <v>3.9531600842957482E-3</v>
      </c>
      <c r="N10" s="431"/>
      <c r="O10" s="430"/>
      <c r="P10" s="430"/>
    </row>
    <row r="11" spans="1:32" ht="15.75">
      <c r="A11" s="583" t="s">
        <v>1045</v>
      </c>
      <c r="B11" s="139">
        <v>345602</v>
      </c>
      <c r="C11" s="584">
        <v>2676</v>
      </c>
      <c r="D11" s="140">
        <f t="shared" si="3"/>
        <v>7.7430107464655879E-3</v>
      </c>
      <c r="E11" s="140">
        <v>0.6065022421524664</v>
      </c>
      <c r="F11" s="140">
        <v>0.11883408071748879</v>
      </c>
      <c r="G11" s="140">
        <v>0.17768344451182536</v>
      </c>
      <c r="H11" s="140">
        <v>0.17768344451182536</v>
      </c>
      <c r="I11" s="584">
        <v>1623</v>
      </c>
      <c r="J11" s="584">
        <v>26</v>
      </c>
      <c r="K11" s="139">
        <f t="shared" si="0"/>
        <v>1649</v>
      </c>
      <c r="L11" s="141">
        <f t="shared" si="1"/>
        <v>0.61621823617339311</v>
      </c>
      <c r="M11" s="142">
        <f t="shared" si="2"/>
        <v>4.7713844248586526E-3</v>
      </c>
    </row>
    <row r="12" spans="1:32" ht="15.75">
      <c r="A12" s="583" t="s">
        <v>1046</v>
      </c>
      <c r="B12" s="139">
        <v>341446</v>
      </c>
      <c r="C12" s="584">
        <v>2162</v>
      </c>
      <c r="D12" s="140">
        <f t="shared" si="3"/>
        <v>6.3318943551835425E-3</v>
      </c>
      <c r="E12" s="140">
        <v>0.60129509713228491</v>
      </c>
      <c r="F12" s="140">
        <v>0.11794634597594819</v>
      </c>
      <c r="G12" s="140">
        <v>0.17207547169811321</v>
      </c>
      <c r="H12" s="140">
        <v>0.17207547169811321</v>
      </c>
      <c r="I12" s="584">
        <v>1300</v>
      </c>
      <c r="J12" s="584">
        <v>25</v>
      </c>
      <c r="K12" s="139">
        <f t="shared" si="0"/>
        <v>1325</v>
      </c>
      <c r="L12" s="141">
        <f t="shared" si="1"/>
        <v>0.61285846438482883</v>
      </c>
      <c r="M12" s="142">
        <f t="shared" si="2"/>
        <v>3.8805550511647521E-3</v>
      </c>
    </row>
    <row r="13" spans="1:32" ht="15.75">
      <c r="A13" s="583" t="s">
        <v>1047</v>
      </c>
      <c r="B13" s="139">
        <v>337032</v>
      </c>
      <c r="C13" s="584">
        <v>2693</v>
      </c>
      <c r="D13" s="140">
        <f t="shared" si="3"/>
        <v>7.9903391962780988E-3</v>
      </c>
      <c r="E13" s="140">
        <v>0.5807649461567026</v>
      </c>
      <c r="F13" s="140">
        <v>0.11696992202005199</v>
      </c>
      <c r="G13" s="140">
        <v>0.15075376884422109</v>
      </c>
      <c r="H13" s="140">
        <v>0.15075376884422109</v>
      </c>
      <c r="I13" s="584">
        <v>1564</v>
      </c>
      <c r="J13" s="584">
        <v>28</v>
      </c>
      <c r="K13" s="139">
        <f t="shared" si="0"/>
        <v>1592</v>
      </c>
      <c r="L13" s="141">
        <f t="shared" si="1"/>
        <v>0.59116227255848497</v>
      </c>
      <c r="M13" s="142">
        <f t="shared" si="2"/>
        <v>4.7235870777848988E-3</v>
      </c>
    </row>
    <row r="14" spans="1:32" ht="15.75">
      <c r="A14" s="583" t="s">
        <v>1048</v>
      </c>
      <c r="B14" s="139">
        <v>336593</v>
      </c>
      <c r="C14" s="584">
        <v>2158</v>
      </c>
      <c r="D14" s="140">
        <f t="shared" si="3"/>
        <v>6.4113038595573881E-3</v>
      </c>
      <c r="E14" s="140">
        <v>0.59684893419833174</v>
      </c>
      <c r="F14" s="140">
        <v>0.11862835959221502</v>
      </c>
      <c r="G14" s="140">
        <v>0.10907704042715484</v>
      </c>
      <c r="H14" s="140">
        <v>0.10907704042715484</v>
      </c>
      <c r="I14" s="584">
        <v>1288</v>
      </c>
      <c r="J14" s="584">
        <v>23</v>
      </c>
      <c r="K14" s="139">
        <f t="shared" si="0"/>
        <v>1311</v>
      </c>
      <c r="L14" s="141">
        <f t="shared" si="1"/>
        <v>0.60750695088044482</v>
      </c>
      <c r="M14" s="142">
        <f t="shared" si="2"/>
        <v>3.8949116588877369E-3</v>
      </c>
    </row>
    <row r="15" spans="1:32" ht="15.75">
      <c r="A15" s="583" t="s">
        <v>1049</v>
      </c>
      <c r="B15" s="139">
        <v>338182</v>
      </c>
      <c r="C15" s="584">
        <v>2127</v>
      </c>
      <c r="D15" s="140">
        <f t="shared" si="3"/>
        <v>6.2895127475737916E-3</v>
      </c>
      <c r="E15" s="140">
        <v>0.59426422190879169</v>
      </c>
      <c r="F15" s="140">
        <v>0.13681241184767279</v>
      </c>
      <c r="G15" s="140">
        <v>0.10607225211375865</v>
      </c>
      <c r="H15" s="140">
        <v>0.10607225211375865</v>
      </c>
      <c r="I15" s="584">
        <v>1264</v>
      </c>
      <c r="J15" s="584">
        <v>37</v>
      </c>
      <c r="K15" s="139">
        <f t="shared" si="0"/>
        <v>1301</v>
      </c>
      <c r="L15" s="141">
        <f t="shared" si="1"/>
        <v>0.611659614480489</v>
      </c>
      <c r="M15" s="142">
        <f t="shared" si="2"/>
        <v>3.8470409424511062E-3</v>
      </c>
    </row>
    <row r="16" spans="1:32" ht="15.75">
      <c r="A16" s="583" t="s">
        <v>1050</v>
      </c>
      <c r="B16" s="139">
        <v>337935</v>
      </c>
      <c r="C16" s="584">
        <v>549</v>
      </c>
      <c r="D16" s="140">
        <f t="shared" si="3"/>
        <v>1.6245727728705225E-3</v>
      </c>
      <c r="E16" s="140">
        <v>0.61202185792349728</v>
      </c>
      <c r="F16" s="140">
        <v>0.11293260473588343</v>
      </c>
      <c r="G16" s="140">
        <v>8.1632653061224483E-2</v>
      </c>
      <c r="H16" s="140">
        <v>8.1632653061224483E-2</v>
      </c>
      <c r="I16" s="584">
        <v>336</v>
      </c>
      <c r="J16" s="584">
        <v>7</v>
      </c>
      <c r="K16" s="139">
        <f t="shared" si="0"/>
        <v>343</v>
      </c>
      <c r="L16" s="141">
        <f t="shared" si="1"/>
        <v>0.62477231329690341</v>
      </c>
      <c r="M16" s="142">
        <f t="shared" si="2"/>
        <v>1.0149880894254812E-3</v>
      </c>
    </row>
    <row r="17" spans="1:13" ht="15.75">
      <c r="A17" s="583" t="s">
        <v>1051</v>
      </c>
      <c r="B17" s="139">
        <v>337432</v>
      </c>
      <c r="C17" s="584">
        <v>21</v>
      </c>
      <c r="D17" s="140">
        <f t="shared" si="3"/>
        <v>6.2234761374143529E-5</v>
      </c>
      <c r="E17" s="140">
        <v>0.2857142857142857</v>
      </c>
      <c r="F17" s="140">
        <v>9.5238095238095233E-2</v>
      </c>
      <c r="G17" s="140">
        <v>0</v>
      </c>
      <c r="H17" s="140">
        <v>0</v>
      </c>
      <c r="I17" s="584">
        <v>6</v>
      </c>
      <c r="J17" s="584">
        <v>0</v>
      </c>
      <c r="K17" s="139">
        <f t="shared" si="0"/>
        <v>6</v>
      </c>
      <c r="L17" s="141">
        <f t="shared" si="1"/>
        <v>0.2857142857142857</v>
      </c>
      <c r="M17" s="142">
        <f t="shared" si="2"/>
        <v>1.7781360392612439E-5</v>
      </c>
    </row>
    <row r="18" spans="1:13" ht="15.75">
      <c r="A18" s="752" t="s">
        <v>1052</v>
      </c>
      <c r="B18" s="1278">
        <v>336819</v>
      </c>
      <c r="C18" s="1850">
        <v>31</v>
      </c>
      <c r="D18" s="140">
        <f t="shared" si="3"/>
        <v>9.2037563201600862E-5</v>
      </c>
      <c r="E18" s="140">
        <v>0.22580645161290322</v>
      </c>
      <c r="F18" s="1279">
        <v>0.12903225806451613</v>
      </c>
      <c r="G18" s="1279">
        <v>0</v>
      </c>
      <c r="H18" s="1279">
        <v>0</v>
      </c>
      <c r="I18" s="1850">
        <v>7</v>
      </c>
      <c r="J18" s="1850">
        <v>1</v>
      </c>
      <c r="K18" s="1278">
        <f t="shared" si="0"/>
        <v>8</v>
      </c>
      <c r="L18" s="141">
        <f t="shared" si="1"/>
        <v>0.25806451612903225</v>
      </c>
      <c r="M18" s="142">
        <f t="shared" si="2"/>
        <v>2.3751629213316351E-5</v>
      </c>
    </row>
    <row r="19" spans="1:13" ht="15.75">
      <c r="A19" s="348" t="s">
        <v>1053</v>
      </c>
      <c r="B19" s="349">
        <v>336819</v>
      </c>
      <c r="C19" s="349">
        <v>21837</v>
      </c>
      <c r="D19" s="350">
        <v>6.4833040891398644E-2</v>
      </c>
      <c r="E19" s="350">
        <v>0.59518248843705635</v>
      </c>
      <c r="F19" s="350">
        <v>0.12162842881348171</v>
      </c>
      <c r="G19" s="350">
        <v>0.16831533640413804</v>
      </c>
      <c r="H19" s="350">
        <v>0.17579098391603112</v>
      </c>
      <c r="I19" s="349">
        <v>12997</v>
      </c>
      <c r="J19" s="349">
        <v>246</v>
      </c>
      <c r="K19" s="349">
        <v>13243</v>
      </c>
      <c r="L19" s="351">
        <v>0.61446733481811433</v>
      </c>
      <c r="M19" s="350">
        <v>3.9191256765914881E-2</v>
      </c>
    </row>
    <row r="20" spans="1:13" ht="15.75">
      <c r="A20" s="143"/>
      <c r="B20" s="144"/>
      <c r="C20" s="144"/>
      <c r="D20" s="145"/>
      <c r="E20" s="145"/>
      <c r="F20" s="145"/>
      <c r="G20" s="145"/>
      <c r="H20" s="145"/>
      <c r="I20" s="144"/>
      <c r="J20" s="144"/>
      <c r="K20" s="144"/>
      <c r="L20" s="145"/>
      <c r="M20" s="145"/>
    </row>
    <row r="21" spans="1:13" ht="15">
      <c r="A21" s="2581" t="s">
        <v>1075</v>
      </c>
      <c r="B21" s="2582"/>
      <c r="C21" s="2582"/>
      <c r="D21" s="2582"/>
      <c r="E21" s="2582"/>
      <c r="F21" s="2582"/>
      <c r="G21" s="2582"/>
      <c r="H21" s="2582"/>
      <c r="I21" s="2582"/>
      <c r="J21" s="2582"/>
      <c r="K21" s="2582"/>
      <c r="L21" s="2582"/>
      <c r="M21" s="2257"/>
    </row>
    <row r="22" spans="1:13" ht="15">
      <c r="A22" s="2573" t="s">
        <v>1076</v>
      </c>
      <c r="B22" s="2427"/>
      <c r="C22" s="2427"/>
      <c r="D22" s="2427"/>
      <c r="E22" s="2427"/>
      <c r="F22" s="2427"/>
      <c r="G22" s="2427"/>
      <c r="H22" s="2427"/>
      <c r="I22" s="2427"/>
      <c r="J22" s="2427"/>
      <c r="K22" s="2427"/>
      <c r="L22" s="2427"/>
      <c r="M22" s="2427"/>
    </row>
    <row r="23" spans="1:13" ht="17.25" customHeight="1">
      <c r="A23" s="2582" t="s">
        <v>1077</v>
      </c>
      <c r="B23" s="2582"/>
      <c r="C23" s="2582"/>
      <c r="D23" s="2582"/>
      <c r="E23" s="2582"/>
      <c r="F23" s="2582"/>
      <c r="G23" s="2582"/>
      <c r="H23" s="2582"/>
      <c r="I23" s="2582"/>
      <c r="J23" s="2582"/>
      <c r="K23" s="2582"/>
      <c r="L23" s="2582"/>
      <c r="M23" s="2582"/>
    </row>
    <row r="24" spans="1:13" ht="19.5" customHeight="1">
      <c r="A24" s="2492" t="s">
        <v>1078</v>
      </c>
      <c r="B24" s="2257"/>
      <c r="C24" s="2257"/>
      <c r="D24" s="2257"/>
      <c r="E24" s="2257"/>
      <c r="F24" s="2257"/>
      <c r="G24" s="2257"/>
      <c r="H24" s="2257"/>
      <c r="I24" s="2257"/>
      <c r="J24" s="2257"/>
      <c r="K24" s="2257"/>
      <c r="L24" s="2257"/>
      <c r="M24" s="263"/>
    </row>
    <row r="25" spans="1:13" ht="33.4" customHeight="1">
      <c r="A25" s="2576" t="s">
        <v>1079</v>
      </c>
      <c r="B25" s="2576"/>
      <c r="C25" s="2576"/>
      <c r="D25" s="2576"/>
      <c r="E25" s="2576"/>
      <c r="F25" s="2576"/>
      <c r="G25" s="2576"/>
      <c r="H25" s="2576"/>
      <c r="I25" s="2576"/>
      <c r="J25" s="2576"/>
      <c r="K25" s="2576"/>
      <c r="L25" s="2576"/>
      <c r="M25" s="2576"/>
    </row>
    <row r="26" spans="1:13" ht="15.75">
      <c r="A26" s="2574"/>
      <c r="B26" s="2574"/>
      <c r="C26" s="2574"/>
      <c r="D26" s="2574"/>
      <c r="E26" s="2574"/>
      <c r="F26" s="2574"/>
      <c r="G26" s="2574"/>
      <c r="H26" s="2574"/>
      <c r="I26" s="2574"/>
      <c r="J26" s="2574"/>
      <c r="K26" s="2574"/>
      <c r="L26" s="2574"/>
      <c r="M26" s="2574"/>
    </row>
    <row r="27" spans="1:13" ht="17.100000000000001" customHeight="1">
      <c r="A27" s="2444"/>
      <c r="B27" s="2444"/>
      <c r="C27" s="2444"/>
      <c r="D27" s="2444"/>
      <c r="E27" s="2444"/>
      <c r="F27" s="2444"/>
      <c r="G27" s="2444"/>
      <c r="H27" s="2444"/>
      <c r="I27" s="2444"/>
      <c r="J27" s="2444"/>
      <c r="K27" s="2444"/>
      <c r="L27" s="228"/>
      <c r="M27" s="228"/>
    </row>
    <row r="28" spans="1:13" ht="15.6" customHeight="1">
      <c r="A28" s="2583" t="s">
        <v>1080</v>
      </c>
      <c r="B28" s="2584"/>
      <c r="C28" s="2584"/>
      <c r="D28" s="2584"/>
      <c r="E28" s="2584"/>
      <c r="F28" s="2584"/>
      <c r="G28" s="2584"/>
      <c r="H28" s="2584"/>
      <c r="I28" s="2584"/>
      <c r="J28" s="2584"/>
      <c r="K28" s="2584"/>
      <c r="L28" s="2584"/>
      <c r="M28" s="2585"/>
    </row>
    <row r="29" spans="1:13">
      <c r="A29" s="2586"/>
      <c r="B29" s="2587"/>
      <c r="C29" s="2587"/>
      <c r="D29" s="2587"/>
      <c r="E29" s="2587"/>
      <c r="F29" s="2587"/>
      <c r="G29" s="2587"/>
      <c r="H29" s="2587"/>
      <c r="I29" s="2587"/>
      <c r="J29" s="2587"/>
      <c r="K29" s="2587"/>
      <c r="L29" s="2587"/>
      <c r="M29" s="2588"/>
    </row>
    <row r="30" spans="1:13" ht="116.25" customHeight="1">
      <c r="A30" s="347" t="s">
        <v>1062</v>
      </c>
      <c r="B30" s="398" t="s">
        <v>1081</v>
      </c>
      <c r="C30" s="398" t="s">
        <v>1082</v>
      </c>
      <c r="D30" s="399" t="s">
        <v>1083</v>
      </c>
      <c r="E30" s="399" t="s">
        <v>1066</v>
      </c>
      <c r="F30" s="399" t="s">
        <v>1067</v>
      </c>
      <c r="G30" s="399" t="s">
        <v>1068</v>
      </c>
      <c r="H30" s="399" t="s">
        <v>1069</v>
      </c>
      <c r="I30" s="398" t="s">
        <v>1084</v>
      </c>
      <c r="J30" s="1161" t="s">
        <v>1085</v>
      </c>
      <c r="K30" s="398" t="s">
        <v>1086</v>
      </c>
      <c r="L30" s="399" t="s">
        <v>1087</v>
      </c>
      <c r="M30" s="400" t="s">
        <v>1088</v>
      </c>
    </row>
    <row r="31" spans="1:13" ht="15.75">
      <c r="A31" s="138" t="s">
        <v>1041</v>
      </c>
      <c r="B31" s="135">
        <v>346547</v>
      </c>
      <c r="C31" s="135">
        <v>273</v>
      </c>
      <c r="D31" s="140">
        <f t="shared" ref="D31:D43" si="4">C31/B31</f>
        <v>7.8777193281142244E-4</v>
      </c>
      <c r="E31" s="432">
        <v>0.67032967032967028</v>
      </c>
      <c r="F31" s="432">
        <v>0</v>
      </c>
      <c r="G31" s="432">
        <v>0.23589743589743589</v>
      </c>
      <c r="H31" s="432">
        <v>0.29743589743589743</v>
      </c>
      <c r="I31" s="135">
        <v>183</v>
      </c>
      <c r="J31" s="135">
        <v>12</v>
      </c>
      <c r="K31" s="139">
        <f>SUM(I31:J31)</f>
        <v>195</v>
      </c>
      <c r="L31" s="141">
        <f t="shared" ref="L31:L42" si="5">IF(C31=0,0,K31/C31)</f>
        <v>0.7142857142857143</v>
      </c>
      <c r="M31" s="142">
        <f t="shared" ref="M31:M43" si="6">K31/B31</f>
        <v>5.6269423772244457E-4</v>
      </c>
    </row>
    <row r="32" spans="1:13" ht="15.75">
      <c r="A32" s="583" t="s">
        <v>1042</v>
      </c>
      <c r="B32" s="135">
        <v>348854</v>
      </c>
      <c r="C32" s="135">
        <v>445</v>
      </c>
      <c r="D32" s="140">
        <f t="shared" si="4"/>
        <v>1.2756052675331228E-3</v>
      </c>
      <c r="E32" s="432">
        <v>0.67191011235955056</v>
      </c>
      <c r="F32" s="432">
        <v>0</v>
      </c>
      <c r="G32" s="432">
        <v>0.17607973421926909</v>
      </c>
      <c r="H32" s="432">
        <v>0.23255813953488372</v>
      </c>
      <c r="I32" s="135">
        <v>299</v>
      </c>
      <c r="J32" s="135">
        <v>2</v>
      </c>
      <c r="K32" s="139">
        <f t="shared" ref="K32:K42" si="7">SUM(I32:J32)</f>
        <v>301</v>
      </c>
      <c r="L32" s="141">
        <f t="shared" si="5"/>
        <v>0.67640449438202244</v>
      </c>
      <c r="M32" s="142">
        <f t="shared" si="6"/>
        <v>8.6282513601678638E-4</v>
      </c>
    </row>
    <row r="33" spans="1:17" ht="15.75">
      <c r="A33" s="583" t="s">
        <v>1043</v>
      </c>
      <c r="B33" s="135">
        <v>349163</v>
      </c>
      <c r="C33" s="135">
        <v>472</v>
      </c>
      <c r="D33" s="140">
        <f t="shared" si="4"/>
        <v>1.3518041716905859E-3</v>
      </c>
      <c r="E33" s="432">
        <v>0.7097457627118644</v>
      </c>
      <c r="F33" s="432">
        <v>0</v>
      </c>
      <c r="G33" s="432">
        <v>0.1394658753709199</v>
      </c>
      <c r="H33" s="432">
        <v>0.16023738872403562</v>
      </c>
      <c r="I33" s="135">
        <v>335</v>
      </c>
      <c r="J33" s="135">
        <v>2</v>
      </c>
      <c r="K33" s="139">
        <f t="shared" si="7"/>
        <v>337</v>
      </c>
      <c r="L33" s="141">
        <f t="shared" si="5"/>
        <v>0.71398305084745761</v>
      </c>
      <c r="M33" s="142">
        <f t="shared" si="6"/>
        <v>9.6516526665196486E-4</v>
      </c>
    </row>
    <row r="34" spans="1:17" ht="15.75">
      <c r="A34" s="583" t="s">
        <v>1044</v>
      </c>
      <c r="B34" s="135">
        <v>347823</v>
      </c>
      <c r="C34" s="135">
        <v>160</v>
      </c>
      <c r="D34" s="140">
        <f t="shared" si="4"/>
        <v>4.6000408253623248E-4</v>
      </c>
      <c r="E34" s="432">
        <v>0.6875</v>
      </c>
      <c r="F34" s="432">
        <v>6.2500000000000003E-3</v>
      </c>
      <c r="G34" s="432">
        <v>0.1875</v>
      </c>
      <c r="H34" s="432">
        <v>0.1875</v>
      </c>
      <c r="I34" s="135">
        <v>110</v>
      </c>
      <c r="J34" s="135">
        <v>2</v>
      </c>
      <c r="K34" s="139">
        <f t="shared" si="7"/>
        <v>112</v>
      </c>
      <c r="L34" s="141">
        <f t="shared" si="5"/>
        <v>0.7</v>
      </c>
      <c r="M34" s="142">
        <f t="shared" si="6"/>
        <v>3.2200285777536278E-4</v>
      </c>
    </row>
    <row r="35" spans="1:17" ht="15.75">
      <c r="A35" s="583" t="s">
        <v>1045</v>
      </c>
      <c r="B35" s="135">
        <v>345602</v>
      </c>
      <c r="C35" s="135">
        <v>74</v>
      </c>
      <c r="D35" s="140">
        <f t="shared" si="4"/>
        <v>2.1411913125502746E-4</v>
      </c>
      <c r="E35" s="432">
        <v>0.63513513513513509</v>
      </c>
      <c r="F35" s="432">
        <v>0</v>
      </c>
      <c r="G35" s="432">
        <v>0.12244897959183673</v>
      </c>
      <c r="H35" s="432">
        <v>0.12244897959183673</v>
      </c>
      <c r="I35" s="135">
        <v>47</v>
      </c>
      <c r="J35" s="135">
        <v>2</v>
      </c>
      <c r="K35" s="139">
        <f t="shared" si="7"/>
        <v>49</v>
      </c>
      <c r="L35" s="141">
        <f t="shared" si="5"/>
        <v>0.66216216216216217</v>
      </c>
      <c r="M35" s="142">
        <f t="shared" si="6"/>
        <v>1.4178158691211277E-4</v>
      </c>
    </row>
    <row r="36" spans="1:17" ht="15.75">
      <c r="A36" s="583" t="s">
        <v>1046</v>
      </c>
      <c r="B36" s="585">
        <v>341446</v>
      </c>
      <c r="C36" s="135">
        <v>84</v>
      </c>
      <c r="D36" s="140">
        <f t="shared" si="4"/>
        <v>2.4601254663987864E-4</v>
      </c>
      <c r="E36" s="432">
        <v>0.65476190476190477</v>
      </c>
      <c r="F36" s="432">
        <v>0</v>
      </c>
      <c r="G36" s="432">
        <v>0.12727272727272726</v>
      </c>
      <c r="H36" s="432">
        <v>0.12727272727272726</v>
      </c>
      <c r="I36" s="135">
        <v>55</v>
      </c>
      <c r="J36" s="135">
        <v>0</v>
      </c>
      <c r="K36" s="139">
        <f t="shared" si="7"/>
        <v>55</v>
      </c>
      <c r="L36" s="141">
        <f t="shared" si="5"/>
        <v>0.65476190476190477</v>
      </c>
      <c r="M36" s="142">
        <f t="shared" si="6"/>
        <v>1.6107964363325388E-4</v>
      </c>
    </row>
    <row r="37" spans="1:17" ht="15.75">
      <c r="A37" s="583" t="s">
        <v>1047</v>
      </c>
      <c r="B37" s="585">
        <v>337032</v>
      </c>
      <c r="C37" s="584">
        <v>228</v>
      </c>
      <c r="D37" s="140">
        <f t="shared" si="4"/>
        <v>6.7649362671793776E-4</v>
      </c>
      <c r="E37" s="432">
        <v>0.72368421052631582</v>
      </c>
      <c r="F37" s="140">
        <v>0</v>
      </c>
      <c r="G37" s="140">
        <v>0.18452380952380953</v>
      </c>
      <c r="H37" s="140">
        <v>0.18452380952380953</v>
      </c>
      <c r="I37" s="584">
        <v>165</v>
      </c>
      <c r="J37" s="584">
        <v>3</v>
      </c>
      <c r="K37" s="139">
        <f t="shared" si="7"/>
        <v>168</v>
      </c>
      <c r="L37" s="141">
        <f t="shared" si="5"/>
        <v>0.73684210526315785</v>
      </c>
      <c r="M37" s="142">
        <f t="shared" si="6"/>
        <v>4.9846898810795414E-4</v>
      </c>
    </row>
    <row r="38" spans="1:17" ht="15.75">
      <c r="A38" s="583" t="s">
        <v>1048</v>
      </c>
      <c r="B38" s="585">
        <v>336593</v>
      </c>
      <c r="C38" s="584">
        <v>695</v>
      </c>
      <c r="D38" s="140">
        <f t="shared" si="4"/>
        <v>2.0648082402188995E-3</v>
      </c>
      <c r="E38" s="432">
        <v>0.65323741007194247</v>
      </c>
      <c r="F38" s="140">
        <v>0</v>
      </c>
      <c r="G38" s="140">
        <v>0.12987012987012986</v>
      </c>
      <c r="H38" s="140">
        <v>0.12987012987012986</v>
      </c>
      <c r="I38" s="584">
        <v>454</v>
      </c>
      <c r="J38" s="584">
        <v>8</v>
      </c>
      <c r="K38" s="139">
        <f t="shared" si="7"/>
        <v>462</v>
      </c>
      <c r="L38" s="141">
        <f t="shared" si="5"/>
        <v>0.66474820143884894</v>
      </c>
      <c r="M38" s="142">
        <f t="shared" si="6"/>
        <v>1.372577564001628E-3</v>
      </c>
    </row>
    <row r="39" spans="1:17" ht="15.75">
      <c r="A39" s="583" t="s">
        <v>1049</v>
      </c>
      <c r="B39" s="585">
        <v>338182</v>
      </c>
      <c r="C39" s="584">
        <v>633</v>
      </c>
      <c r="D39" s="140">
        <f t="shared" si="4"/>
        <v>1.8717731872187166E-3</v>
      </c>
      <c r="E39" s="432">
        <v>0.65876777251184837</v>
      </c>
      <c r="F39" s="140">
        <v>0</v>
      </c>
      <c r="G39" s="140">
        <v>0.13615023474178403</v>
      </c>
      <c r="H39" s="140">
        <v>0.13615023474178403</v>
      </c>
      <c r="I39" s="584">
        <v>417</v>
      </c>
      <c r="J39" s="584">
        <v>9</v>
      </c>
      <c r="K39" s="139">
        <f t="shared" si="7"/>
        <v>426</v>
      </c>
      <c r="L39" s="141">
        <f t="shared" si="5"/>
        <v>0.67298578199052128</v>
      </c>
      <c r="M39" s="142">
        <f t="shared" si="6"/>
        <v>1.2596767421092785E-3</v>
      </c>
    </row>
    <row r="40" spans="1:17" ht="15.75">
      <c r="A40" s="583" t="s">
        <v>1050</v>
      </c>
      <c r="B40" s="585">
        <v>337935</v>
      </c>
      <c r="C40" s="584">
        <v>398</v>
      </c>
      <c r="D40" s="140">
        <f t="shared" si="4"/>
        <v>1.1777412816074096E-3</v>
      </c>
      <c r="E40" s="432">
        <v>0.65577889447236182</v>
      </c>
      <c r="F40" s="140">
        <v>0</v>
      </c>
      <c r="G40" s="140">
        <v>0.10188679245283019</v>
      </c>
      <c r="H40" s="140">
        <v>0.10188679245283019</v>
      </c>
      <c r="I40" s="584">
        <v>261</v>
      </c>
      <c r="J40" s="584">
        <v>4</v>
      </c>
      <c r="K40" s="139">
        <f t="shared" si="7"/>
        <v>265</v>
      </c>
      <c r="L40" s="141">
        <f t="shared" si="5"/>
        <v>0.66582914572864327</v>
      </c>
      <c r="M40" s="142">
        <f t="shared" si="6"/>
        <v>7.8417447142201905E-4</v>
      </c>
    </row>
    <row r="41" spans="1:17" ht="15.75">
      <c r="A41" s="583" t="s">
        <v>1051</v>
      </c>
      <c r="B41" s="585">
        <v>337432</v>
      </c>
      <c r="C41" s="584">
        <v>164</v>
      </c>
      <c r="D41" s="140">
        <f t="shared" si="4"/>
        <v>4.8602385073140663E-4</v>
      </c>
      <c r="E41" s="432">
        <v>0.56707317073170727</v>
      </c>
      <c r="F41" s="140">
        <v>0</v>
      </c>
      <c r="G41" s="140">
        <v>8.247422680412371E-2</v>
      </c>
      <c r="H41" s="140">
        <v>8.247422680412371E-2</v>
      </c>
      <c r="I41" s="584">
        <v>93</v>
      </c>
      <c r="J41" s="584">
        <v>4</v>
      </c>
      <c r="K41" s="139">
        <f t="shared" si="7"/>
        <v>97</v>
      </c>
      <c r="L41" s="141">
        <f t="shared" si="5"/>
        <v>0.59146341463414631</v>
      </c>
      <c r="M41" s="142">
        <f t="shared" si="6"/>
        <v>2.8746532634723443E-4</v>
      </c>
    </row>
    <row r="42" spans="1:17" ht="15.75">
      <c r="A42" s="752" t="s">
        <v>1052</v>
      </c>
      <c r="B42" s="1278">
        <v>336819</v>
      </c>
      <c r="C42" s="1850">
        <v>176</v>
      </c>
      <c r="D42" s="140">
        <f t="shared" si="4"/>
        <v>5.2253584269295976E-4</v>
      </c>
      <c r="E42" s="432">
        <v>0.25</v>
      </c>
      <c r="F42" s="1279">
        <v>0</v>
      </c>
      <c r="G42" s="1279">
        <v>4.4444444444444446E-2</v>
      </c>
      <c r="H42" s="1279">
        <v>4.4444444444444446E-2</v>
      </c>
      <c r="I42" s="1850">
        <v>44</v>
      </c>
      <c r="J42" s="1850">
        <v>1</v>
      </c>
      <c r="K42" s="139">
        <f t="shared" si="7"/>
        <v>45</v>
      </c>
      <c r="L42" s="141">
        <f t="shared" si="5"/>
        <v>0.25568181818181818</v>
      </c>
      <c r="M42" s="142">
        <f t="shared" si="6"/>
        <v>1.3360291432490447E-4</v>
      </c>
    </row>
    <row r="43" spans="1:17" ht="15.75">
      <c r="A43" s="348" t="s">
        <v>1053</v>
      </c>
      <c r="B43" s="349">
        <f>B42</f>
        <v>336819</v>
      </c>
      <c r="C43" s="349">
        <f>SUM(C31:C42)</f>
        <v>3802</v>
      </c>
      <c r="D43" s="350">
        <f t="shared" si="4"/>
        <v>1.1287961783628595E-2</v>
      </c>
      <c r="E43" s="350">
        <v>0.64781693845344557</v>
      </c>
      <c r="F43" s="350">
        <v>2.6301946344029457E-4</v>
      </c>
      <c r="G43" s="350">
        <v>0.14570063694267515</v>
      </c>
      <c r="H43" s="350">
        <v>0.16003184713375795</v>
      </c>
      <c r="I43" s="349">
        <v>2463</v>
      </c>
      <c r="J43" s="349">
        <v>49</v>
      </c>
      <c r="K43" s="349">
        <f>SUM(K31:K42)</f>
        <v>2512</v>
      </c>
      <c r="L43" s="351">
        <f>K43/C43</f>
        <v>0.66070489216202</v>
      </c>
      <c r="M43" s="350">
        <f t="shared" si="6"/>
        <v>7.4580115729813339E-3</v>
      </c>
    </row>
    <row r="44" spans="1:17" ht="15.75">
      <c r="A44" s="114"/>
      <c r="B44" s="114"/>
      <c r="C44" s="114"/>
      <c r="D44" s="114"/>
      <c r="E44" s="114"/>
      <c r="F44" s="114"/>
      <c r="G44" s="114"/>
      <c r="H44" s="114"/>
      <c r="I44" s="114"/>
      <c r="J44" s="114"/>
      <c r="K44" s="114"/>
      <c r="L44" s="114"/>
      <c r="M44" s="114"/>
    </row>
    <row r="45" spans="1:17" ht="15">
      <c r="A45" s="2581" t="s">
        <v>1089</v>
      </c>
      <c r="B45" s="2582"/>
      <c r="C45" s="2582"/>
      <c r="D45" s="2582"/>
      <c r="E45" s="2582"/>
      <c r="F45" s="2582"/>
      <c r="G45" s="2582"/>
      <c r="H45" s="2582"/>
      <c r="I45" s="2582"/>
      <c r="J45" s="2582"/>
      <c r="K45" s="2582"/>
      <c r="L45" s="2582"/>
      <c r="M45" s="2270"/>
      <c r="Q45" s="2091"/>
    </row>
    <row r="46" spans="1:17" ht="15">
      <c r="A46" s="2573" t="s">
        <v>1090</v>
      </c>
      <c r="B46" s="2427"/>
      <c r="C46" s="2427"/>
      <c r="D46" s="2427"/>
      <c r="E46" s="2427"/>
      <c r="F46" s="2427"/>
      <c r="G46" s="2427"/>
      <c r="H46" s="2427"/>
      <c r="I46" s="2427"/>
      <c r="J46" s="2427"/>
      <c r="K46" s="2427"/>
      <c r="L46" s="2427"/>
      <c r="M46" s="2427"/>
    </row>
    <row r="47" spans="1:17" s="56" customFormat="1" ht="33.75" customHeight="1" thickBot="1">
      <c r="A47" s="2577" t="s">
        <v>1091</v>
      </c>
      <c r="B47" s="2270"/>
      <c r="C47" s="2270"/>
      <c r="D47" s="2270"/>
      <c r="E47" s="2270"/>
      <c r="F47" s="2270"/>
      <c r="G47" s="2270"/>
      <c r="H47" s="2270"/>
      <c r="I47" s="2270"/>
      <c r="J47" s="2270"/>
      <c r="K47" s="2270"/>
      <c r="L47" s="2270"/>
      <c r="M47" s="2270"/>
    </row>
    <row r="48" spans="1:17" ht="36.75" customHeight="1">
      <c r="A48" s="2575" t="s">
        <v>1092</v>
      </c>
      <c r="B48" s="2575"/>
      <c r="C48" s="2575"/>
      <c r="D48" s="2575"/>
      <c r="E48" s="2575"/>
      <c r="F48" s="2575"/>
      <c r="G48" s="2575"/>
      <c r="H48" s="2575"/>
      <c r="I48" s="2575"/>
      <c r="J48" s="2575"/>
      <c r="K48" s="2575"/>
      <c r="L48" s="2575"/>
      <c r="M48" s="2575"/>
    </row>
    <row r="49" spans="1:13" ht="15.75">
      <c r="A49" s="2574"/>
      <c r="B49" s="2574"/>
      <c r="C49" s="2574"/>
      <c r="D49" s="2574"/>
      <c r="E49" s="2574"/>
      <c r="F49" s="2574"/>
      <c r="G49" s="2574"/>
      <c r="H49" s="2574"/>
      <c r="I49" s="2574"/>
      <c r="J49" s="2574"/>
      <c r="K49" s="2574"/>
      <c r="L49" s="2574"/>
      <c r="M49" s="2574"/>
    </row>
  </sheetData>
  <sheetProtection selectLockedCells="1" selectUnlockedCells="1"/>
  <customSheetViews>
    <customSheetView guid="{F8F6599B-2A1F-4529-A350-AEBC686D896D}" showPageBreaks="1" fitToPage="1" printArea="1">
      <pageMargins left="0" right="0" top="0" bottom="0" header="0" footer="0"/>
      <printOptions horizontalCentered="1" verticalCentered="1" headings="1" gridLines="1"/>
      <pageSetup scale="61" orientation="landscape" r:id="rId1"/>
      <headerFooter scaleWithDoc="0" alignWithMargins="0"/>
    </customSheetView>
  </customSheetViews>
  <mergeCells count="17">
    <mergeCell ref="A1:M1"/>
    <mergeCell ref="A2:M2"/>
    <mergeCell ref="A3:M3"/>
    <mergeCell ref="A47:M47"/>
    <mergeCell ref="A5:M5"/>
    <mergeCell ref="A21:M21"/>
    <mergeCell ref="A22:M22"/>
    <mergeCell ref="A23:M23"/>
    <mergeCell ref="A24:L24"/>
    <mergeCell ref="A27:K27"/>
    <mergeCell ref="A28:M29"/>
    <mergeCell ref="A45:M45"/>
    <mergeCell ref="A46:M46"/>
    <mergeCell ref="A26:M26"/>
    <mergeCell ref="A48:M48"/>
    <mergeCell ref="A25:M25"/>
    <mergeCell ref="A49:M49"/>
  </mergeCells>
  <printOptions horizontalCentered="1" verticalCentered="1"/>
  <pageMargins left="0.25" right="0.25" top="0.5" bottom="0.5" header="0.3" footer="0.3"/>
  <pageSetup scale="48"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XBS50"/>
  <sheetViews>
    <sheetView topLeftCell="A22" zoomScale="110" zoomScaleNormal="110" workbookViewId="0">
      <selection activeCell="P9" sqref="P9"/>
    </sheetView>
  </sheetViews>
  <sheetFormatPr defaultColWidth="8.5703125" defaultRowHeight="12.75"/>
  <cols>
    <col min="1" max="1" width="39.7109375" style="38" customWidth="1"/>
    <col min="2" max="7" width="12.7109375" style="38" customWidth="1"/>
    <col min="8" max="10" width="8.7109375" style="38" customWidth="1"/>
    <col min="11" max="12" width="8.5703125" style="38"/>
    <col min="13" max="13" width="10.28515625" style="38" bestFit="1" customWidth="1"/>
    <col min="14" max="16384" width="8.5703125" style="38"/>
  </cols>
  <sheetData>
    <row r="1" spans="1:10" ht="69" customHeight="1">
      <c r="A1" s="2280" t="s">
        <v>74</v>
      </c>
      <c r="B1" s="2280"/>
      <c r="C1" s="2280"/>
      <c r="D1" s="2280"/>
      <c r="E1" s="2280"/>
      <c r="F1" s="2280"/>
      <c r="G1" s="2280"/>
      <c r="H1" s="2280"/>
      <c r="I1" s="2280"/>
      <c r="J1" s="2281"/>
    </row>
    <row r="2" spans="1:10" ht="17.100000000000001" customHeight="1">
      <c r="A2" s="273"/>
      <c r="B2" s="261"/>
      <c r="C2" s="261"/>
      <c r="D2" s="261"/>
      <c r="E2" s="261"/>
      <c r="F2" s="261"/>
      <c r="G2" s="261"/>
      <c r="H2" s="261"/>
      <c r="I2" s="261"/>
      <c r="J2" s="262"/>
    </row>
    <row r="3" spans="1:10" ht="18.75">
      <c r="A3" s="2175"/>
      <c r="B3" s="2176" t="s">
        <v>75</v>
      </c>
      <c r="C3" s="2176"/>
      <c r="D3" s="2176"/>
      <c r="E3" s="2176" t="s">
        <v>76</v>
      </c>
      <c r="F3" s="2176"/>
      <c r="G3" s="2176"/>
      <c r="H3" s="2177" t="s">
        <v>77</v>
      </c>
      <c r="I3" s="2178"/>
      <c r="J3" s="2179"/>
    </row>
    <row r="4" spans="1:10" ht="20.100000000000001" customHeight="1">
      <c r="A4" s="2180" t="s">
        <v>63</v>
      </c>
      <c r="B4" s="1795" t="s">
        <v>46</v>
      </c>
      <c r="C4" s="1795" t="s">
        <v>47</v>
      </c>
      <c r="D4" s="1795" t="s">
        <v>48</v>
      </c>
      <c r="E4" s="1795" t="s">
        <v>46</v>
      </c>
      <c r="F4" s="1795" t="s">
        <v>47</v>
      </c>
      <c r="G4" s="1795" t="s">
        <v>48</v>
      </c>
      <c r="H4" s="1795" t="s">
        <v>46</v>
      </c>
      <c r="I4" s="1795" t="s">
        <v>47</v>
      </c>
      <c r="J4" s="2181" t="s">
        <v>48</v>
      </c>
    </row>
    <row r="5" spans="1:10" ht="17.850000000000001" customHeight="1">
      <c r="A5" s="2182" t="s">
        <v>78</v>
      </c>
      <c r="B5" s="655"/>
      <c r="C5" s="705"/>
      <c r="D5" s="705"/>
      <c r="E5" s="705"/>
      <c r="F5" s="705"/>
      <c r="G5" s="705"/>
      <c r="H5" s="705"/>
      <c r="I5" s="705"/>
      <c r="J5" s="2183"/>
    </row>
    <row r="6" spans="1:10">
      <c r="A6" s="2184" t="s">
        <v>79</v>
      </c>
      <c r="B6" s="436">
        <v>734754.02858451789</v>
      </c>
      <c r="C6" s="436">
        <v>401231.39167026657</v>
      </c>
      <c r="D6" s="437">
        <f>B6+C6</f>
        <v>1135985.4202547844</v>
      </c>
      <c r="E6" s="436">
        <v>666302.64999999991</v>
      </c>
      <c r="F6" s="436">
        <v>119062.66999999998</v>
      </c>
      <c r="G6" s="437">
        <f>E6+F6</f>
        <v>785365.31999999983</v>
      </c>
      <c r="H6" s="240">
        <f>E6/B6</f>
        <v>0.90683769544430048</v>
      </c>
      <c r="I6" s="240">
        <f>F6/C6</f>
        <v>0.2967431573695164</v>
      </c>
      <c r="J6" s="2185">
        <f>G6/D6</f>
        <v>0.69135158426932475</v>
      </c>
    </row>
    <row r="7" spans="1:10">
      <c r="A7" s="2184" t="s">
        <v>80</v>
      </c>
      <c r="B7" s="436">
        <v>44312.371716208727</v>
      </c>
      <c r="C7" s="436">
        <v>1432766.6854907493</v>
      </c>
      <c r="D7" s="437">
        <f t="shared" ref="D7:D18" si="0">B7+C7</f>
        <v>1477079.0572069581</v>
      </c>
      <c r="E7" s="436">
        <v>25060.275700000002</v>
      </c>
      <c r="F7" s="436">
        <v>810281.68429999996</v>
      </c>
      <c r="G7" s="437">
        <f t="shared" ref="G7:G16" si="1">E7+F7</f>
        <v>835341.96</v>
      </c>
      <c r="H7" s="240">
        <f t="shared" ref="H7:J18" si="2">E7/B7</f>
        <v>0.56553677290158155</v>
      </c>
      <c r="I7" s="240">
        <f t="shared" si="2"/>
        <v>0.56553637972288795</v>
      </c>
      <c r="J7" s="2185">
        <f t="shared" si="2"/>
        <v>0.56553639151824875</v>
      </c>
    </row>
    <row r="8" spans="1:10">
      <c r="A8" s="2184" t="s">
        <v>81</v>
      </c>
      <c r="B8" s="436">
        <f>1032050.80466052+500000</f>
        <v>1532050.8046605201</v>
      </c>
      <c r="C8" s="436">
        <f>1530858.04338721+500000</f>
        <v>2030858.04338721</v>
      </c>
      <c r="D8" s="437">
        <f t="shared" si="0"/>
        <v>3562908.84804773</v>
      </c>
      <c r="E8" s="436">
        <v>735735.99210000003</v>
      </c>
      <c r="F8" s="436">
        <v>975277.88790000021</v>
      </c>
      <c r="G8" s="437">
        <f t="shared" si="1"/>
        <v>1711013.8800000004</v>
      </c>
      <c r="H8" s="240">
        <f t="shared" si="2"/>
        <v>0.48022950013268545</v>
      </c>
      <c r="I8" s="240">
        <f t="shared" si="2"/>
        <v>0.48022947299327834</v>
      </c>
      <c r="J8" s="2185">
        <f t="shared" si="2"/>
        <v>0.4802294846632234</v>
      </c>
    </row>
    <row r="9" spans="1:10">
      <c r="A9" s="2186" t="s">
        <v>82</v>
      </c>
      <c r="B9" s="436">
        <v>1245721.0705170957</v>
      </c>
      <c r="C9" s="436">
        <v>958344.46964142646</v>
      </c>
      <c r="D9" s="437">
        <f t="shared" si="0"/>
        <v>2204065.5401585223</v>
      </c>
      <c r="E9" s="436">
        <v>54004.409999999923</v>
      </c>
      <c r="F9" s="436">
        <v>1566853.79</v>
      </c>
      <c r="G9" s="437">
        <f t="shared" si="1"/>
        <v>1620858.2</v>
      </c>
      <c r="H9" s="240">
        <f t="shared" si="2"/>
        <v>4.3351927873856083E-2</v>
      </c>
      <c r="I9" s="240">
        <f t="shared" si="2"/>
        <v>1.6349588687940706</v>
      </c>
      <c r="J9" s="2185">
        <f t="shared" si="2"/>
        <v>0.73539473780050268</v>
      </c>
    </row>
    <row r="10" spans="1:10">
      <c r="A10" s="2184" t="s">
        <v>83</v>
      </c>
      <c r="B10" s="436">
        <v>0</v>
      </c>
      <c r="C10" s="436">
        <v>0</v>
      </c>
      <c r="D10" s="437">
        <f t="shared" si="0"/>
        <v>0</v>
      </c>
      <c r="E10" s="436">
        <v>0</v>
      </c>
      <c r="F10" s="436">
        <v>0</v>
      </c>
      <c r="G10" s="437">
        <f t="shared" si="1"/>
        <v>0</v>
      </c>
      <c r="H10" s="240">
        <v>0</v>
      </c>
      <c r="I10" s="240">
        <v>0</v>
      </c>
      <c r="J10" s="2185">
        <v>0</v>
      </c>
    </row>
    <row r="11" spans="1:10">
      <c r="A11" s="539" t="s">
        <v>84</v>
      </c>
      <c r="B11" s="436">
        <v>1164710.4990207709</v>
      </c>
      <c r="C11" s="436">
        <v>0</v>
      </c>
      <c r="D11" s="437">
        <f t="shared" si="0"/>
        <v>1164710.4990207709</v>
      </c>
      <c r="E11" s="436">
        <v>247276.41000000006</v>
      </c>
      <c r="F11" s="436">
        <v>0</v>
      </c>
      <c r="G11" s="437">
        <f t="shared" si="1"/>
        <v>247276.41000000006</v>
      </c>
      <c r="H11" s="240">
        <f t="shared" si="2"/>
        <v>0.21230718724343728</v>
      </c>
      <c r="I11" s="241">
        <v>0</v>
      </c>
      <c r="J11" s="2185">
        <f>G11/D11</f>
        <v>0.21230718724343728</v>
      </c>
    </row>
    <row r="12" spans="1:10">
      <c r="A12" s="539" t="s">
        <v>85</v>
      </c>
      <c r="B12" s="436">
        <v>403638.00526104087</v>
      </c>
      <c r="C12" s="436">
        <v>0</v>
      </c>
      <c r="D12" s="437">
        <f t="shared" si="0"/>
        <v>403638.00526104087</v>
      </c>
      <c r="E12" s="436">
        <v>102268.5499999999</v>
      </c>
      <c r="F12" s="436">
        <v>0</v>
      </c>
      <c r="G12" s="437">
        <f>E12+F12</f>
        <v>102268.5499999999</v>
      </c>
      <c r="H12" s="240">
        <f t="shared" si="2"/>
        <v>0.25336699881335695</v>
      </c>
      <c r="I12" s="242">
        <v>0</v>
      </c>
      <c r="J12" s="2185">
        <f t="shared" si="2"/>
        <v>0.25336699881335695</v>
      </c>
    </row>
    <row r="13" spans="1:10">
      <c r="A13" s="2184" t="s">
        <v>86</v>
      </c>
      <c r="B13" s="436">
        <v>795677.209207832</v>
      </c>
      <c r="C13" s="436">
        <v>795677.209207832</v>
      </c>
      <c r="D13" s="437">
        <f t="shared" si="0"/>
        <v>1591354.418415664</v>
      </c>
      <c r="E13" s="436">
        <v>1257967.0649999997</v>
      </c>
      <c r="F13" s="436">
        <v>1257967.0450000002</v>
      </c>
      <c r="G13" s="437">
        <f>E13+F13</f>
        <v>2515934.11</v>
      </c>
      <c r="H13" s="240">
        <f t="shared" si="2"/>
        <v>1.5810017560417731</v>
      </c>
      <c r="I13" s="240">
        <f t="shared" si="2"/>
        <v>1.5810017309059525</v>
      </c>
      <c r="J13" s="2185">
        <f>G13/D13</f>
        <v>1.5810017434738628</v>
      </c>
    </row>
    <row r="14" spans="1:10">
      <c r="A14" s="539" t="s">
        <v>87</v>
      </c>
      <c r="B14" s="436">
        <v>392162.1058172647</v>
      </c>
      <c r="C14" s="436">
        <v>392162.1058172647</v>
      </c>
      <c r="D14" s="437">
        <f t="shared" si="0"/>
        <v>784324.21163452941</v>
      </c>
      <c r="E14" s="436">
        <v>100644.53499999997</v>
      </c>
      <c r="F14" s="436">
        <v>100644.505</v>
      </c>
      <c r="G14" s="437">
        <f t="shared" si="1"/>
        <v>201289.03999999998</v>
      </c>
      <c r="H14" s="240">
        <f t="shared" si="2"/>
        <v>0.25664013301401739</v>
      </c>
      <c r="I14" s="240">
        <f t="shared" si="2"/>
        <v>0.25664005651504024</v>
      </c>
      <c r="J14" s="2185">
        <f t="shared" si="2"/>
        <v>0.25664009476452881</v>
      </c>
    </row>
    <row r="15" spans="1:10">
      <c r="A15" s="539" t="s">
        <v>88</v>
      </c>
      <c r="B15" s="436">
        <v>0</v>
      </c>
      <c r="C15" s="436">
        <v>0</v>
      </c>
      <c r="D15" s="437">
        <f t="shared" si="0"/>
        <v>0</v>
      </c>
      <c r="E15" s="436">
        <v>0</v>
      </c>
      <c r="F15" s="436">
        <v>0</v>
      </c>
      <c r="G15" s="437">
        <f t="shared" si="1"/>
        <v>0</v>
      </c>
      <c r="H15" s="240">
        <v>0</v>
      </c>
      <c r="I15" s="240">
        <v>0</v>
      </c>
      <c r="J15" s="2185">
        <v>0</v>
      </c>
    </row>
    <row r="16" spans="1:10">
      <c r="A16" s="2187" t="s">
        <v>89</v>
      </c>
      <c r="B16" s="437">
        <v>0</v>
      </c>
      <c r="C16" s="437">
        <v>0</v>
      </c>
      <c r="D16" s="437">
        <f t="shared" si="0"/>
        <v>0</v>
      </c>
      <c r="E16" s="436">
        <v>474273.63499999995</v>
      </c>
      <c r="F16" s="436">
        <v>474273.63499999995</v>
      </c>
      <c r="G16" s="437">
        <f t="shared" si="1"/>
        <v>948547.2699999999</v>
      </c>
      <c r="H16" s="240">
        <v>0</v>
      </c>
      <c r="I16" s="240">
        <v>0</v>
      </c>
      <c r="J16" s="2185">
        <v>0</v>
      </c>
    </row>
    <row r="17" spans="1:10">
      <c r="A17" s="2188"/>
      <c r="B17" s="1796"/>
      <c r="C17" s="1796"/>
      <c r="D17" s="437"/>
      <c r="E17" s="436"/>
      <c r="F17" s="436"/>
      <c r="G17" s="437"/>
      <c r="H17" s="240"/>
      <c r="I17" s="240"/>
      <c r="J17" s="2185"/>
    </row>
    <row r="18" spans="1:10">
      <c r="A18" s="2189" t="s">
        <v>90</v>
      </c>
      <c r="B18" s="1797">
        <f>SUM(B6:B17)</f>
        <v>6313026.0947852517</v>
      </c>
      <c r="C18" s="1797">
        <f>SUM(C6:C17)</f>
        <v>6011039.9052147493</v>
      </c>
      <c r="D18" s="1797">
        <f t="shared" si="0"/>
        <v>12324066</v>
      </c>
      <c r="E18" s="1797">
        <f>SUM(E6:E17)</f>
        <v>3663533.5227999995</v>
      </c>
      <c r="F18" s="1797">
        <f>SUM(F6:F17)</f>
        <v>5304361.2171999998</v>
      </c>
      <c r="G18" s="1797">
        <f t="shared" ref="G18" si="3">E18+F18</f>
        <v>8967894.7399999984</v>
      </c>
      <c r="H18" s="79">
        <f t="shared" si="2"/>
        <v>0.58031338185441494</v>
      </c>
      <c r="I18" s="79">
        <f t="shared" si="2"/>
        <v>0.88243653358519791</v>
      </c>
      <c r="J18" s="2190">
        <f t="shared" si="2"/>
        <v>0.7276733782503273</v>
      </c>
    </row>
    <row r="19" spans="1:10">
      <c r="A19" s="2180"/>
      <c r="B19" s="435"/>
      <c r="C19" s="435"/>
      <c r="D19" s="435"/>
      <c r="E19" s="435"/>
      <c r="F19" s="435"/>
      <c r="G19" s="435"/>
      <c r="H19" s="435"/>
      <c r="I19" s="435"/>
      <c r="J19" s="2191"/>
    </row>
    <row r="20" spans="1:10">
      <c r="A20" s="2192" t="s">
        <v>91</v>
      </c>
      <c r="B20" s="438">
        <v>152601</v>
      </c>
      <c r="C20" s="438">
        <v>152601</v>
      </c>
      <c r="D20" s="438">
        <f t="shared" ref="D20:D27" si="4">B20+C20</f>
        <v>305202</v>
      </c>
      <c r="E20" s="436">
        <v>2394</v>
      </c>
      <c r="F20" s="436">
        <v>2394</v>
      </c>
      <c r="G20" s="438">
        <f t="shared" ref="G20:G27" si="5">E20+F20</f>
        <v>4788</v>
      </c>
      <c r="H20" s="77">
        <f t="shared" ref="H20" si="6">E20/B20</f>
        <v>1.5687970589969923E-2</v>
      </c>
      <c r="I20" s="77">
        <f t="shared" ref="I20" si="7">F20/C20</f>
        <v>1.5687970589969923E-2</v>
      </c>
      <c r="J20" s="2193">
        <f t="shared" ref="J20" si="8">G20/D20</f>
        <v>1.5687970589969923E-2</v>
      </c>
    </row>
    <row r="21" spans="1:10">
      <c r="A21" s="539" t="s">
        <v>92</v>
      </c>
      <c r="B21" s="436">
        <v>50361</v>
      </c>
      <c r="C21" s="436">
        <v>50361</v>
      </c>
      <c r="D21" s="438">
        <f t="shared" si="4"/>
        <v>100722</v>
      </c>
      <c r="E21" s="436">
        <v>84091.929999999978</v>
      </c>
      <c r="F21" s="436">
        <v>84091.67</v>
      </c>
      <c r="G21" s="438">
        <f t="shared" si="5"/>
        <v>168183.59999999998</v>
      </c>
      <c r="H21" s="77">
        <f t="shared" ref="H21:J27" si="9">E21/B21</f>
        <v>1.6697827684120645</v>
      </c>
      <c r="I21" s="77">
        <f t="shared" si="9"/>
        <v>1.6697776056869402</v>
      </c>
      <c r="J21" s="2193">
        <f t="shared" si="9"/>
        <v>1.6697801870495024</v>
      </c>
    </row>
    <row r="22" spans="1:10">
      <c r="A22" s="539" t="s">
        <v>93</v>
      </c>
      <c r="B22" s="436">
        <v>753173.5</v>
      </c>
      <c r="C22" s="436">
        <v>753173.5</v>
      </c>
      <c r="D22" s="438">
        <f t="shared" si="4"/>
        <v>1506347</v>
      </c>
      <c r="E22" s="436">
        <v>417133.48499999969</v>
      </c>
      <c r="F22" s="436">
        <v>417132.84499999974</v>
      </c>
      <c r="G22" s="438">
        <f t="shared" si="5"/>
        <v>834266.32999999938</v>
      </c>
      <c r="H22" s="76">
        <f t="shared" si="9"/>
        <v>0.5538345215279078</v>
      </c>
      <c r="I22" s="76">
        <f t="shared" si="9"/>
        <v>0.55383367179009846</v>
      </c>
      <c r="J22" s="2194">
        <f t="shared" si="9"/>
        <v>0.55383409665900307</v>
      </c>
    </row>
    <row r="23" spans="1:10">
      <c r="A23" s="2195" t="s">
        <v>94</v>
      </c>
      <c r="B23" s="436">
        <v>0</v>
      </c>
      <c r="C23" s="436">
        <v>0</v>
      </c>
      <c r="D23" s="438">
        <f t="shared" si="4"/>
        <v>0</v>
      </c>
      <c r="E23" s="436">
        <v>0</v>
      </c>
      <c r="F23" s="436">
        <v>0</v>
      </c>
      <c r="G23" s="438">
        <f t="shared" si="5"/>
        <v>0</v>
      </c>
      <c r="H23" s="78">
        <v>0</v>
      </c>
      <c r="I23" s="78">
        <v>0</v>
      </c>
      <c r="J23" s="2196">
        <v>0</v>
      </c>
    </row>
    <row r="24" spans="1:10">
      <c r="A24" s="2197" t="s">
        <v>95</v>
      </c>
      <c r="B24" s="436">
        <v>62500</v>
      </c>
      <c r="C24" s="436">
        <v>62500</v>
      </c>
      <c r="D24" s="438">
        <f t="shared" si="4"/>
        <v>125000</v>
      </c>
      <c r="E24" s="436">
        <v>2103</v>
      </c>
      <c r="F24" s="436">
        <v>2103</v>
      </c>
      <c r="G24" s="438">
        <f t="shared" si="5"/>
        <v>4206</v>
      </c>
      <c r="H24" s="76">
        <f t="shared" si="9"/>
        <v>3.3647999999999997E-2</v>
      </c>
      <c r="I24" s="76">
        <f t="shared" si="9"/>
        <v>3.3647999999999997E-2</v>
      </c>
      <c r="J24" s="2194">
        <f t="shared" si="9"/>
        <v>3.3647999999999997E-2</v>
      </c>
    </row>
    <row r="25" spans="1:10" ht="15.75">
      <c r="A25" s="539" t="s">
        <v>96</v>
      </c>
      <c r="B25" s="436">
        <v>150326</v>
      </c>
      <c r="C25" s="436">
        <v>150326</v>
      </c>
      <c r="D25" s="438">
        <f t="shared" si="4"/>
        <v>300652</v>
      </c>
      <c r="E25" s="436">
        <v>125813.88999999998</v>
      </c>
      <c r="F25" s="436">
        <v>125813.70999999995</v>
      </c>
      <c r="G25" s="438">
        <f t="shared" si="5"/>
        <v>251627.59999999992</v>
      </c>
      <c r="H25" s="76">
        <f t="shared" si="9"/>
        <v>0.8369403163790694</v>
      </c>
      <c r="I25" s="76">
        <f t="shared" si="9"/>
        <v>0.83693911898141338</v>
      </c>
      <c r="J25" s="2194">
        <f t="shared" si="9"/>
        <v>0.83693971768024134</v>
      </c>
    </row>
    <row r="26" spans="1:10" ht="15.75">
      <c r="A26" s="539" t="s">
        <v>97</v>
      </c>
      <c r="B26" s="436">
        <v>1305136</v>
      </c>
      <c r="C26" s="436">
        <v>1305136</v>
      </c>
      <c r="D26" s="438">
        <f t="shared" si="4"/>
        <v>2610272</v>
      </c>
      <c r="E26" s="436">
        <v>756259.24250598776</v>
      </c>
      <c r="F26" s="436">
        <v>756257.55250598793</v>
      </c>
      <c r="G26" s="438">
        <f t="shared" si="5"/>
        <v>1512516.7950119758</v>
      </c>
      <c r="H26" s="76">
        <f t="shared" si="9"/>
        <v>0.5794486111071856</v>
      </c>
      <c r="I26" s="76">
        <f t="shared" si="9"/>
        <v>0.57944731622297441</v>
      </c>
      <c r="J26" s="2194">
        <f t="shared" si="9"/>
        <v>0.57944796366508</v>
      </c>
    </row>
    <row r="27" spans="1:10">
      <c r="A27" s="2198" t="s">
        <v>98</v>
      </c>
      <c r="B27" s="436">
        <v>27353.5</v>
      </c>
      <c r="C27" s="436">
        <v>27353.5</v>
      </c>
      <c r="D27" s="438">
        <f t="shared" si="4"/>
        <v>54707</v>
      </c>
      <c r="E27" s="436">
        <v>12401.4</v>
      </c>
      <c r="F27" s="436">
        <v>12401.359999999999</v>
      </c>
      <c r="G27" s="438">
        <f t="shared" si="5"/>
        <v>24802.76</v>
      </c>
      <c r="H27" s="76">
        <f t="shared" si="9"/>
        <v>0.45337525362385067</v>
      </c>
      <c r="I27" s="76">
        <f t="shared" si="9"/>
        <v>0.45337379128813493</v>
      </c>
      <c r="J27" s="2194">
        <f t="shared" si="9"/>
        <v>0.4533745224559928</v>
      </c>
    </row>
    <row r="28" spans="1:10">
      <c r="A28" s="2198" t="s">
        <v>99</v>
      </c>
      <c r="B28" s="436">
        <v>162874</v>
      </c>
      <c r="C28" s="436">
        <v>162874</v>
      </c>
      <c r="D28" s="438">
        <f>B28+C28</f>
        <v>325748</v>
      </c>
      <c r="E28" s="436">
        <v>92531.015000000014</v>
      </c>
      <c r="F28" s="436">
        <v>92030.815000000002</v>
      </c>
      <c r="G28" s="438">
        <f>E28+F28</f>
        <v>184561.83000000002</v>
      </c>
      <c r="H28" s="76">
        <f>E28/B28</f>
        <v>0.56811409433058691</v>
      </c>
      <c r="I28" s="76">
        <f>F28/C28</f>
        <v>0.56504300870611635</v>
      </c>
      <c r="J28" s="2194">
        <f>G28/D28</f>
        <v>0.56657855151835168</v>
      </c>
    </row>
    <row r="29" spans="1:10" ht="15.6" customHeight="1">
      <c r="A29" s="2199"/>
      <c r="B29" s="436"/>
      <c r="C29" s="436"/>
      <c r="D29" s="438"/>
      <c r="E29" s="436"/>
      <c r="F29" s="436"/>
      <c r="G29" s="1798"/>
      <c r="H29" s="76"/>
      <c r="I29" s="76"/>
      <c r="J29" s="2194"/>
    </row>
    <row r="30" spans="1:10">
      <c r="A30" s="2200" t="s">
        <v>100</v>
      </c>
      <c r="B30" s="1170">
        <f>SUM(B20:B28)</f>
        <v>2664325</v>
      </c>
      <c r="C30" s="440">
        <f>SUM(C20:C28)</f>
        <v>2664325</v>
      </c>
      <c r="D30" s="1797">
        <f>B30+C30</f>
        <v>5328650</v>
      </c>
      <c r="E30" s="1170">
        <f>SUM(E20:E28)</f>
        <v>1492727.9625059874</v>
      </c>
      <c r="F30" s="1309">
        <f>SUM(F20:F28)</f>
        <v>1492224.9525059876</v>
      </c>
      <c r="G30" s="1308">
        <f>E30+F30</f>
        <v>2984952.915011975</v>
      </c>
      <c r="H30" s="1310">
        <f t="shared" ref="H30" si="10">E30/B30</f>
        <v>0.56026496861531061</v>
      </c>
      <c r="I30" s="76">
        <f t="shared" ref="I30" si="11">F30/C30</f>
        <v>0.56007617408010946</v>
      </c>
      <c r="J30" s="2194">
        <f t="shared" ref="J30" si="12">G30/D30</f>
        <v>0.56017057134770998</v>
      </c>
    </row>
    <row r="31" spans="1:10">
      <c r="A31" s="2201"/>
      <c r="B31" s="1311"/>
      <c r="C31" s="1312"/>
      <c r="D31" s="1797"/>
      <c r="E31" s="1311"/>
      <c r="F31" s="1313"/>
      <c r="G31" s="2202"/>
      <c r="H31" s="1314"/>
      <c r="I31" s="1315"/>
      <c r="J31" s="2203"/>
    </row>
    <row r="32" spans="1:10" ht="15.75">
      <c r="A32" s="2204" t="s">
        <v>101</v>
      </c>
      <c r="B32" s="440">
        <f>B18+B30</f>
        <v>8977351.0947852507</v>
      </c>
      <c r="C32" s="440">
        <f>C18+C30</f>
        <v>8675364.9052147493</v>
      </c>
      <c r="D32" s="440">
        <f>B32+C32</f>
        <v>17652716</v>
      </c>
      <c r="E32" s="440">
        <f t="shared" ref="E32:G32" si="13">E18+E30</f>
        <v>5156261.4853059873</v>
      </c>
      <c r="F32" s="440">
        <f t="shared" si="13"/>
        <v>6796586.169705987</v>
      </c>
      <c r="G32" s="440">
        <f t="shared" si="13"/>
        <v>11952847.655011974</v>
      </c>
      <c r="H32" s="1316">
        <f t="shared" ref="H32:J32" si="14">E32/B32</f>
        <v>0.57436335405230488</v>
      </c>
      <c r="I32" s="1316">
        <f t="shared" si="14"/>
        <v>0.78343519194455657</v>
      </c>
      <c r="J32" s="2205">
        <f t="shared" si="14"/>
        <v>0.67711097006330212</v>
      </c>
    </row>
    <row r="33" spans="1:16295">
      <c r="A33" s="2282" t="s">
        <v>102</v>
      </c>
      <c r="B33" s="2283"/>
      <c r="C33" s="2283"/>
      <c r="D33" s="2283"/>
      <c r="E33" s="2283"/>
      <c r="F33" s="2283"/>
      <c r="G33" s="2283"/>
      <c r="H33" s="2283"/>
      <c r="I33" s="2283"/>
      <c r="J33" s="2284"/>
      <c r="M33" s="91"/>
    </row>
    <row r="34" spans="1:16295">
      <c r="A34" s="2206" t="s">
        <v>103</v>
      </c>
      <c r="B34" s="1758"/>
      <c r="C34" s="1758"/>
      <c r="D34" s="1758"/>
      <c r="E34" s="676">
        <v>506250.17000000068</v>
      </c>
      <c r="F34" s="676">
        <v>505178.08000000019</v>
      </c>
      <c r="G34" s="1759">
        <f t="shared" ref="G34" si="15">E34+F34</f>
        <v>1011428.2500000009</v>
      </c>
      <c r="H34" s="435"/>
      <c r="I34" s="435"/>
      <c r="J34" s="2191"/>
      <c r="M34" s="91"/>
    </row>
    <row r="35" spans="1:16295">
      <c r="A35" s="2207" t="s">
        <v>104</v>
      </c>
      <c r="B35" s="2208"/>
      <c r="C35" s="2209">
        <v>468000</v>
      </c>
      <c r="D35" s="2210">
        <f>C35</f>
        <v>468000</v>
      </c>
      <c r="E35" s="2208"/>
      <c r="F35" s="2211">
        <v>380342.77</v>
      </c>
      <c r="G35" s="2210">
        <f>F35</f>
        <v>380342.77</v>
      </c>
      <c r="H35" s="2212"/>
      <c r="I35" s="2213">
        <f>F35/C35</f>
        <v>0.81269822649572654</v>
      </c>
      <c r="J35" s="2214">
        <f>G35/D35</f>
        <v>0.81269822649572654</v>
      </c>
    </row>
    <row r="36" spans="1:16295" ht="15">
      <c r="A36" s="36"/>
      <c r="B36" s="36"/>
      <c r="C36" s="36"/>
      <c r="D36" s="36"/>
      <c r="E36" s="36"/>
      <c r="F36" s="36"/>
      <c r="G36" s="2077"/>
      <c r="H36" s="2078"/>
      <c r="I36" s="2078"/>
      <c r="J36" s="2078"/>
    </row>
    <row r="37" spans="1:16295" ht="48" customHeight="1">
      <c r="A37" s="2285" t="s">
        <v>105</v>
      </c>
      <c r="B37" s="2285"/>
      <c r="C37" s="2285"/>
      <c r="D37" s="2285"/>
      <c r="E37" s="2285"/>
      <c r="F37" s="2285"/>
      <c r="G37" s="2285"/>
      <c r="H37" s="2285"/>
      <c r="I37" s="2285"/>
      <c r="J37" s="2285"/>
    </row>
    <row r="38" spans="1:16295" ht="19.5" customHeight="1">
      <c r="A38" s="2285" t="s">
        <v>106</v>
      </c>
      <c r="B38" s="2286"/>
      <c r="C38" s="2286"/>
      <c r="D38" s="2286"/>
      <c r="E38" s="2286"/>
      <c r="F38" s="2286"/>
      <c r="G38" s="2286"/>
      <c r="H38" s="2286"/>
      <c r="I38" s="2286"/>
      <c r="J38" s="2286"/>
      <c r="K38" s="263"/>
      <c r="L38" s="2257"/>
      <c r="M38" s="2257"/>
      <c r="N38" s="2257"/>
      <c r="O38" s="2257"/>
      <c r="P38" s="2257"/>
      <c r="Q38" s="2257"/>
      <c r="R38" s="2257"/>
      <c r="S38" s="2257"/>
      <c r="T38" s="2257"/>
      <c r="U38" s="2257"/>
      <c r="V38" s="2257"/>
      <c r="W38" s="2257"/>
      <c r="X38" s="2257"/>
      <c r="Y38" s="2257"/>
      <c r="Z38" s="2257"/>
      <c r="AA38" s="2257"/>
      <c r="AB38" s="2257"/>
      <c r="AC38" s="2257"/>
      <c r="AD38" s="2257"/>
      <c r="AE38" s="2257"/>
      <c r="AF38" s="2257"/>
      <c r="AG38" s="2257"/>
      <c r="AH38" s="2257"/>
      <c r="AI38" s="2257"/>
      <c r="AJ38" s="2257"/>
      <c r="AK38" s="2257"/>
      <c r="AL38" s="2257"/>
      <c r="AM38" s="2257"/>
      <c r="AN38" s="2257"/>
      <c r="AO38" s="2257"/>
      <c r="AP38" s="2257"/>
      <c r="AQ38" s="2257"/>
      <c r="AR38" s="2257"/>
      <c r="AS38" s="2257"/>
      <c r="AT38" s="2257"/>
      <c r="AU38" s="2257"/>
      <c r="AV38" s="2257"/>
      <c r="AW38" s="2257"/>
      <c r="AX38" s="2257"/>
      <c r="AY38" s="2257"/>
      <c r="AZ38" s="2257"/>
      <c r="BA38" s="2257"/>
      <c r="BB38" s="2257"/>
      <c r="BC38" s="2257"/>
      <c r="BD38" s="2257"/>
      <c r="BE38" s="2257"/>
      <c r="BF38" s="2257"/>
      <c r="BG38" s="2257"/>
      <c r="BH38" s="2257"/>
      <c r="BI38" s="2257"/>
      <c r="BJ38" s="2257"/>
      <c r="BK38" s="2257"/>
      <c r="BL38" s="2257"/>
      <c r="BM38" s="2257"/>
      <c r="BN38" s="2257"/>
      <c r="BO38" s="2257"/>
      <c r="BP38" s="2257"/>
      <c r="BQ38" s="2257"/>
      <c r="BR38" s="2257"/>
      <c r="BS38" s="2257"/>
      <c r="BT38" s="2257"/>
      <c r="BU38" s="2257"/>
      <c r="BV38" s="2257"/>
      <c r="BW38" s="2257"/>
      <c r="BX38" s="2257"/>
      <c r="BY38" s="2257"/>
      <c r="BZ38" s="2257"/>
      <c r="CA38" s="2257"/>
      <c r="CB38" s="2257"/>
      <c r="CC38" s="2257"/>
      <c r="CD38" s="2257"/>
      <c r="CE38" s="2257"/>
      <c r="CF38" s="2257"/>
      <c r="CG38" s="2257"/>
      <c r="CH38" s="2257"/>
      <c r="CI38" s="2257"/>
      <c r="CJ38" s="2257"/>
      <c r="CK38" s="2257"/>
      <c r="CL38" s="2257"/>
      <c r="CM38" s="2257"/>
      <c r="CN38" s="2257"/>
      <c r="CO38" s="2257"/>
      <c r="CP38" s="2257"/>
      <c r="CQ38" s="2257"/>
      <c r="CR38" s="2257"/>
      <c r="CS38" s="2257"/>
      <c r="CT38" s="2257"/>
      <c r="CU38" s="2257"/>
      <c r="CV38" s="2257"/>
      <c r="CW38" s="2257"/>
      <c r="CX38" s="2257"/>
      <c r="CY38" s="2257"/>
      <c r="CZ38" s="2257"/>
      <c r="DA38" s="2257"/>
      <c r="DB38" s="2257"/>
      <c r="DC38" s="2257"/>
      <c r="DD38" s="2257"/>
      <c r="DE38" s="2257"/>
      <c r="DF38" s="2257"/>
      <c r="DG38" s="2257"/>
      <c r="DH38" s="2257"/>
      <c r="DI38" s="2257"/>
      <c r="DJ38" s="2257"/>
      <c r="DK38" s="2257"/>
      <c r="DL38" s="2257"/>
      <c r="DM38" s="2257"/>
      <c r="DN38" s="2257"/>
      <c r="DO38" s="2257"/>
      <c r="DP38" s="2257"/>
      <c r="DQ38" s="2257"/>
      <c r="DR38" s="2257"/>
      <c r="DS38" s="2257"/>
      <c r="DT38" s="2257"/>
      <c r="DU38" s="2257"/>
      <c r="DV38" s="2257"/>
      <c r="DW38" s="2257"/>
      <c r="DX38" s="2257"/>
      <c r="DY38" s="2257"/>
      <c r="DZ38" s="2257"/>
      <c r="EA38" s="2257"/>
      <c r="EB38" s="2257"/>
      <c r="EC38" s="2257"/>
      <c r="ED38" s="2257"/>
      <c r="EE38" s="2257"/>
      <c r="EF38" s="2257"/>
      <c r="EG38" s="2257"/>
      <c r="EH38" s="2257"/>
      <c r="EI38" s="2257"/>
      <c r="EJ38" s="2257"/>
      <c r="EK38" s="2257"/>
      <c r="EL38" s="2257"/>
      <c r="EM38" s="2257"/>
      <c r="EN38" s="2257"/>
      <c r="EO38" s="2257"/>
      <c r="EP38" s="2257"/>
      <c r="EQ38" s="2257"/>
      <c r="ER38" s="2257"/>
      <c r="ES38" s="2257"/>
      <c r="ET38" s="2257"/>
      <c r="EU38" s="2257"/>
      <c r="EV38" s="2257"/>
      <c r="EW38" s="2257"/>
      <c r="EX38" s="2257"/>
      <c r="EY38" s="2257"/>
      <c r="EZ38" s="2257"/>
      <c r="FA38" s="2257"/>
      <c r="FB38" s="2257"/>
      <c r="FC38" s="2257"/>
      <c r="FD38" s="2257"/>
      <c r="FE38" s="2257"/>
      <c r="FF38" s="2257"/>
      <c r="FG38" s="2257"/>
      <c r="FH38" s="2257"/>
      <c r="FI38" s="2257"/>
      <c r="FJ38" s="2257"/>
      <c r="FK38" s="2257"/>
      <c r="FL38" s="2257"/>
      <c r="FM38" s="2257"/>
      <c r="FN38" s="2257"/>
      <c r="FO38" s="2257"/>
      <c r="FP38" s="2257"/>
      <c r="FQ38" s="2257"/>
      <c r="FR38" s="2257"/>
      <c r="FS38" s="2257"/>
      <c r="FT38" s="2257"/>
      <c r="FU38" s="2257"/>
      <c r="FV38" s="2257"/>
      <c r="FW38" s="2257"/>
      <c r="FX38" s="2257"/>
      <c r="FY38" s="2257"/>
      <c r="FZ38" s="2257"/>
      <c r="GA38" s="2257"/>
      <c r="GB38" s="2257"/>
      <c r="GC38" s="2257"/>
      <c r="GD38" s="2257"/>
      <c r="GE38" s="2257"/>
      <c r="GF38" s="2257"/>
      <c r="GG38" s="2257"/>
      <c r="GH38" s="2257"/>
      <c r="GI38" s="2257"/>
      <c r="GJ38" s="2257"/>
      <c r="GK38" s="2257"/>
      <c r="GL38" s="2257"/>
      <c r="GM38" s="2257"/>
      <c r="GN38" s="2257"/>
      <c r="GO38" s="2257"/>
      <c r="GP38" s="2257"/>
      <c r="GQ38" s="2257"/>
      <c r="GR38" s="2257"/>
      <c r="GS38" s="2257"/>
      <c r="GT38" s="2257"/>
      <c r="GU38" s="2257"/>
      <c r="GV38" s="2257"/>
      <c r="GW38" s="2257"/>
      <c r="GX38" s="2257"/>
      <c r="GY38" s="2257"/>
      <c r="GZ38" s="2257"/>
      <c r="HA38" s="2257"/>
      <c r="HB38" s="2257"/>
      <c r="HC38" s="2257"/>
      <c r="HD38" s="2257"/>
      <c r="HE38" s="2257"/>
      <c r="HF38" s="2257"/>
      <c r="HG38" s="2257"/>
      <c r="HH38" s="2257"/>
      <c r="HI38" s="2257"/>
      <c r="HJ38" s="2257"/>
      <c r="HK38" s="2257"/>
      <c r="HL38" s="2257"/>
      <c r="HM38" s="2257"/>
      <c r="HN38" s="2257"/>
      <c r="HO38" s="2257"/>
      <c r="HP38" s="2257"/>
      <c r="HQ38" s="2257"/>
      <c r="HR38" s="2257"/>
      <c r="HS38" s="2257"/>
      <c r="HT38" s="2257"/>
      <c r="HU38" s="2257"/>
      <c r="HV38" s="2257"/>
      <c r="HW38" s="2257"/>
      <c r="HX38" s="2257"/>
      <c r="HY38" s="2257"/>
      <c r="HZ38" s="2257"/>
      <c r="IA38" s="2257"/>
      <c r="IB38" s="2257"/>
      <c r="IC38" s="2257"/>
      <c r="ID38" s="2257"/>
      <c r="IE38" s="2257"/>
      <c r="IF38" s="2257"/>
      <c r="IG38" s="2257"/>
      <c r="IH38" s="2257"/>
      <c r="II38" s="2257"/>
      <c r="IJ38" s="2257"/>
      <c r="IK38" s="2257"/>
      <c r="IL38" s="2257"/>
      <c r="IM38" s="2257"/>
      <c r="IN38" s="2257"/>
      <c r="IO38" s="2257"/>
      <c r="IP38" s="2257"/>
      <c r="IQ38" s="2257"/>
      <c r="IR38" s="2257"/>
      <c r="IS38" s="2257"/>
      <c r="IT38" s="2257"/>
      <c r="IU38" s="2257"/>
      <c r="IV38" s="2257"/>
      <c r="IW38" s="2257"/>
      <c r="IX38" s="2257"/>
      <c r="IY38" s="2257"/>
      <c r="IZ38" s="2257"/>
      <c r="JA38" s="2257"/>
      <c r="JB38" s="2257"/>
      <c r="JC38" s="2257"/>
      <c r="JD38" s="2257"/>
      <c r="JE38" s="2257"/>
      <c r="JF38" s="2257"/>
      <c r="JG38" s="2257"/>
      <c r="JH38" s="2257"/>
      <c r="JI38" s="2257"/>
      <c r="JJ38" s="2257"/>
      <c r="JK38" s="2257"/>
      <c r="JL38" s="2257"/>
      <c r="JM38" s="2257"/>
      <c r="JN38" s="2257"/>
      <c r="JO38" s="2257"/>
      <c r="JP38" s="2257"/>
      <c r="JQ38" s="2257"/>
      <c r="JR38" s="2257"/>
      <c r="JS38" s="2257"/>
      <c r="JT38" s="2257"/>
      <c r="JU38" s="2257"/>
      <c r="JV38" s="2257"/>
      <c r="JW38" s="2257"/>
      <c r="JX38" s="2257"/>
      <c r="JY38" s="2257"/>
      <c r="JZ38" s="2257"/>
      <c r="KA38" s="2257"/>
      <c r="KB38" s="2257"/>
      <c r="KC38" s="2257"/>
      <c r="KD38" s="2257"/>
      <c r="KE38" s="2257"/>
      <c r="KF38" s="2257"/>
      <c r="KG38" s="2257"/>
      <c r="KH38" s="2257"/>
      <c r="KI38" s="2257"/>
      <c r="KJ38" s="2257"/>
      <c r="KK38" s="2257"/>
      <c r="KL38" s="2257"/>
      <c r="KM38" s="2257"/>
      <c r="KN38" s="2257"/>
      <c r="KO38" s="2257"/>
      <c r="KP38" s="2257"/>
      <c r="KQ38" s="2257"/>
      <c r="KR38" s="2257"/>
      <c r="KS38" s="2257"/>
      <c r="KT38" s="2257"/>
      <c r="KU38" s="2257"/>
      <c r="KV38" s="2257"/>
      <c r="KW38" s="2257"/>
      <c r="KX38" s="2257"/>
      <c r="KY38" s="2257"/>
      <c r="KZ38" s="2257"/>
      <c r="LA38" s="2257"/>
      <c r="LB38" s="2257"/>
      <c r="LC38" s="2257"/>
      <c r="LD38" s="2257"/>
      <c r="LE38" s="2257"/>
      <c r="LF38" s="2257"/>
      <c r="LG38" s="2257"/>
      <c r="LH38" s="2257"/>
      <c r="LI38" s="2257"/>
      <c r="LJ38" s="2257"/>
      <c r="LK38" s="2257"/>
      <c r="LL38" s="2257"/>
      <c r="LM38" s="2257"/>
      <c r="LN38" s="2257"/>
      <c r="LO38" s="2257"/>
      <c r="LP38" s="2257"/>
      <c r="LQ38" s="2257"/>
      <c r="LR38" s="2257"/>
      <c r="LS38" s="2257"/>
      <c r="LT38" s="2257"/>
      <c r="LU38" s="2257"/>
      <c r="LV38" s="2257"/>
      <c r="LW38" s="2257"/>
      <c r="LX38" s="2257"/>
      <c r="LY38" s="2257"/>
      <c r="LZ38" s="2257"/>
      <c r="MA38" s="2257"/>
      <c r="MB38" s="2257"/>
      <c r="MC38" s="2257"/>
      <c r="MD38" s="2257"/>
      <c r="ME38" s="2257"/>
      <c r="MF38" s="2257"/>
      <c r="MG38" s="2257"/>
      <c r="MH38" s="2257"/>
      <c r="MI38" s="2257"/>
      <c r="MJ38" s="2257"/>
      <c r="MK38" s="2257"/>
      <c r="ML38" s="2257"/>
      <c r="MM38" s="2257"/>
      <c r="MN38" s="2257"/>
      <c r="MO38" s="2257"/>
      <c r="MP38" s="2257"/>
      <c r="MQ38" s="2257"/>
      <c r="MR38" s="2257"/>
      <c r="MS38" s="2257"/>
      <c r="MT38" s="2257"/>
      <c r="MU38" s="2257"/>
      <c r="MV38" s="2257"/>
      <c r="MW38" s="2257"/>
      <c r="MX38" s="2257"/>
      <c r="MY38" s="2257"/>
      <c r="MZ38" s="2257"/>
      <c r="NA38" s="2257"/>
      <c r="NB38" s="2257"/>
      <c r="NC38" s="2257"/>
      <c r="ND38" s="2257"/>
      <c r="NE38" s="2257"/>
      <c r="NF38" s="2257"/>
      <c r="NG38" s="2257"/>
      <c r="NH38" s="2257"/>
      <c r="NI38" s="2257"/>
      <c r="NJ38" s="2257"/>
      <c r="NK38" s="2257"/>
      <c r="NL38" s="2257"/>
      <c r="NM38" s="2257"/>
      <c r="NN38" s="2257"/>
      <c r="NO38" s="2257"/>
      <c r="NP38" s="2257"/>
      <c r="NQ38" s="2257"/>
      <c r="NR38" s="2257"/>
      <c r="NS38" s="2257"/>
      <c r="NT38" s="2257"/>
      <c r="NU38" s="2257"/>
      <c r="NV38" s="2257"/>
      <c r="NW38" s="2257"/>
      <c r="NX38" s="2257"/>
      <c r="NY38" s="2257"/>
      <c r="NZ38" s="2257"/>
      <c r="OA38" s="2257"/>
      <c r="OB38" s="2257"/>
      <c r="OC38" s="2257"/>
      <c r="OD38" s="2257"/>
      <c r="OE38" s="2257"/>
      <c r="OF38" s="2257"/>
      <c r="OG38" s="2257"/>
      <c r="OH38" s="2257"/>
      <c r="OI38" s="2257"/>
      <c r="OJ38" s="2257"/>
      <c r="OK38" s="2257"/>
      <c r="OL38" s="2257"/>
      <c r="OM38" s="2257"/>
      <c r="ON38" s="2257"/>
      <c r="OO38" s="2257"/>
      <c r="OP38" s="2257"/>
      <c r="OQ38" s="2257"/>
      <c r="OR38" s="2257"/>
      <c r="OS38" s="2257"/>
      <c r="OT38" s="2257"/>
      <c r="OU38" s="2257"/>
      <c r="OV38" s="2257"/>
      <c r="OW38" s="2257"/>
      <c r="OX38" s="2257"/>
      <c r="OY38" s="2257"/>
      <c r="OZ38" s="2257"/>
      <c r="PA38" s="2257"/>
      <c r="PB38" s="2257"/>
      <c r="PC38" s="2257"/>
      <c r="PD38" s="2257"/>
      <c r="PE38" s="2257"/>
      <c r="PF38" s="2257"/>
      <c r="PG38" s="2257"/>
      <c r="PH38" s="2257"/>
      <c r="PI38" s="2257"/>
      <c r="PJ38" s="2257"/>
      <c r="PK38" s="2257"/>
      <c r="PL38" s="2257"/>
      <c r="PM38" s="2257"/>
      <c r="PN38" s="2257"/>
      <c r="PO38" s="2257"/>
      <c r="PP38" s="2257"/>
      <c r="PQ38" s="2257"/>
      <c r="PR38" s="2257"/>
      <c r="PS38" s="2257"/>
      <c r="PT38" s="2257"/>
      <c r="PU38" s="2257"/>
      <c r="PV38" s="2257"/>
      <c r="PW38" s="2257"/>
      <c r="PX38" s="2257"/>
      <c r="PY38" s="2257"/>
      <c r="PZ38" s="2257"/>
      <c r="QA38" s="2257"/>
      <c r="QB38" s="2257"/>
      <c r="QC38" s="2257"/>
      <c r="QD38" s="2257"/>
      <c r="QE38" s="2257"/>
      <c r="QF38" s="2257"/>
      <c r="QG38" s="2257"/>
      <c r="QH38" s="2257"/>
      <c r="QI38" s="2257"/>
      <c r="QJ38" s="2257"/>
      <c r="QK38" s="2257"/>
      <c r="QL38" s="2257"/>
      <c r="QM38" s="2257"/>
      <c r="QN38" s="2257"/>
      <c r="QO38" s="2257"/>
      <c r="QP38" s="2257"/>
      <c r="QQ38" s="2257"/>
      <c r="QR38" s="2257"/>
      <c r="QS38" s="2257"/>
      <c r="QT38" s="2257"/>
      <c r="QU38" s="2257"/>
      <c r="QV38" s="2257"/>
      <c r="QW38" s="2257"/>
      <c r="QX38" s="2257"/>
      <c r="QY38" s="2257"/>
      <c r="QZ38" s="2257"/>
      <c r="RA38" s="2257"/>
      <c r="RB38" s="2257"/>
      <c r="RC38" s="2257"/>
      <c r="RD38" s="2257"/>
      <c r="RE38" s="2257"/>
      <c r="RF38" s="2257"/>
      <c r="RG38" s="2257"/>
      <c r="RH38" s="2257"/>
      <c r="RI38" s="2257"/>
      <c r="RJ38" s="2257"/>
      <c r="RK38" s="2257"/>
      <c r="RL38" s="2257"/>
      <c r="RM38" s="2257"/>
      <c r="RN38" s="2257"/>
      <c r="RO38" s="2257"/>
      <c r="RP38" s="2257"/>
      <c r="RQ38" s="2257"/>
      <c r="RR38" s="2257"/>
      <c r="RS38" s="2257"/>
      <c r="RT38" s="2257"/>
      <c r="RU38" s="2257"/>
      <c r="RV38" s="2257"/>
      <c r="RW38" s="2257"/>
      <c r="RX38" s="2257"/>
      <c r="RY38" s="2257"/>
      <c r="RZ38" s="2257"/>
      <c r="SA38" s="2257"/>
      <c r="SB38" s="2257"/>
      <c r="SC38" s="2257"/>
      <c r="SD38" s="2257"/>
      <c r="SE38" s="2257"/>
      <c r="SF38" s="2257"/>
      <c r="SG38" s="2257"/>
      <c r="SH38" s="2257"/>
      <c r="SI38" s="2257"/>
      <c r="SJ38" s="2257"/>
      <c r="SK38" s="2257"/>
      <c r="SL38" s="2257"/>
      <c r="SM38" s="2257"/>
      <c r="SN38" s="2257"/>
      <c r="SO38" s="2257"/>
      <c r="SP38" s="2257"/>
      <c r="SQ38" s="2257"/>
      <c r="SR38" s="2257"/>
      <c r="SS38" s="2257"/>
      <c r="ST38" s="2257"/>
      <c r="SU38" s="2257"/>
      <c r="SV38" s="2257"/>
      <c r="SW38" s="2257"/>
      <c r="SX38" s="2257"/>
      <c r="SY38" s="2257"/>
      <c r="SZ38" s="2257"/>
      <c r="TA38" s="2257"/>
      <c r="TB38" s="2257"/>
      <c r="TC38" s="2257"/>
      <c r="TD38" s="2257"/>
      <c r="TE38" s="2257"/>
      <c r="TF38" s="2257"/>
      <c r="TG38" s="2257"/>
      <c r="TH38" s="2257"/>
      <c r="TI38" s="2257"/>
      <c r="TJ38" s="2257"/>
      <c r="TK38" s="2257"/>
      <c r="TL38" s="2257"/>
      <c r="TM38" s="2257"/>
      <c r="TN38" s="2257"/>
      <c r="TO38" s="2257"/>
      <c r="TP38" s="2257"/>
      <c r="TQ38" s="2257"/>
      <c r="TR38" s="2257"/>
      <c r="TS38" s="2257"/>
      <c r="TT38" s="2257"/>
      <c r="TU38" s="2257"/>
      <c r="TV38" s="2257"/>
      <c r="TW38" s="2257"/>
      <c r="TX38" s="2257"/>
      <c r="TY38" s="2257"/>
      <c r="TZ38" s="2257"/>
      <c r="UA38" s="2257"/>
      <c r="UB38" s="2257"/>
      <c r="UC38" s="2257"/>
      <c r="UD38" s="2257"/>
      <c r="UE38" s="2257"/>
      <c r="UF38" s="2257"/>
      <c r="UG38" s="2257"/>
      <c r="UH38" s="2257"/>
      <c r="UI38" s="2257"/>
      <c r="UJ38" s="2257"/>
      <c r="UK38" s="2257"/>
      <c r="UL38" s="2257"/>
      <c r="UM38" s="2257"/>
      <c r="UN38" s="2257"/>
      <c r="UO38" s="2257"/>
      <c r="UP38" s="2257"/>
      <c r="UQ38" s="2257"/>
      <c r="UR38" s="2257"/>
      <c r="US38" s="2257"/>
      <c r="UT38" s="2257"/>
      <c r="UU38" s="2257"/>
      <c r="UV38" s="2257"/>
      <c r="UW38" s="2257"/>
      <c r="UX38" s="2257"/>
      <c r="UY38" s="2257"/>
      <c r="UZ38" s="2257"/>
      <c r="VA38" s="2257"/>
      <c r="VB38" s="2257"/>
      <c r="VC38" s="2257"/>
      <c r="VD38" s="2257"/>
      <c r="VE38" s="2257"/>
      <c r="VF38" s="2257"/>
      <c r="VG38" s="2257"/>
      <c r="VH38" s="2257"/>
      <c r="VI38" s="2257"/>
      <c r="VJ38" s="2257"/>
      <c r="VK38" s="2257"/>
      <c r="VL38" s="2257"/>
      <c r="VM38" s="2257"/>
      <c r="VN38" s="2257"/>
      <c r="VO38" s="2257"/>
      <c r="VP38" s="2257"/>
      <c r="VQ38" s="2257"/>
      <c r="VR38" s="2257"/>
      <c r="VS38" s="2257"/>
      <c r="VT38" s="2257"/>
      <c r="VU38" s="2257"/>
      <c r="VV38" s="2257"/>
      <c r="VW38" s="2257"/>
      <c r="VX38" s="2257"/>
      <c r="VY38" s="2257"/>
      <c r="VZ38" s="2257"/>
      <c r="WA38" s="2257"/>
      <c r="WB38" s="2257"/>
      <c r="WC38" s="2257"/>
      <c r="WD38" s="2257"/>
      <c r="WE38" s="2257"/>
      <c r="WF38" s="2257"/>
      <c r="WG38" s="2257"/>
      <c r="WH38" s="2257"/>
      <c r="WI38" s="2257"/>
      <c r="WJ38" s="2257"/>
      <c r="WK38" s="2257"/>
      <c r="WL38" s="2257"/>
      <c r="WM38" s="2257"/>
      <c r="WN38" s="2257"/>
      <c r="WO38" s="2257"/>
      <c r="WP38" s="2257"/>
      <c r="WQ38" s="2257"/>
      <c r="WR38" s="2257"/>
      <c r="WS38" s="2257"/>
      <c r="WT38" s="2257"/>
      <c r="WU38" s="2257"/>
      <c r="WV38" s="2257"/>
      <c r="WW38" s="2257"/>
      <c r="WX38" s="2257"/>
      <c r="WY38" s="2257"/>
      <c r="WZ38" s="2257"/>
      <c r="XA38" s="2257"/>
      <c r="XB38" s="2257"/>
      <c r="XC38" s="2257"/>
      <c r="XD38" s="2257"/>
      <c r="XE38" s="2257"/>
      <c r="XF38" s="2257"/>
      <c r="XG38" s="2257"/>
      <c r="XH38" s="2257"/>
      <c r="XI38" s="2257"/>
      <c r="XJ38" s="2257"/>
      <c r="XK38" s="2257"/>
      <c r="XL38" s="2257"/>
      <c r="XM38" s="2257"/>
      <c r="XN38" s="2257"/>
      <c r="XO38" s="2257"/>
      <c r="XP38" s="2257"/>
      <c r="XQ38" s="2257"/>
      <c r="XR38" s="2257"/>
      <c r="XS38" s="2257"/>
      <c r="XT38" s="2257"/>
      <c r="XU38" s="2257"/>
      <c r="XV38" s="2257"/>
      <c r="XW38" s="2257"/>
      <c r="XX38" s="2257"/>
      <c r="XY38" s="2257"/>
      <c r="XZ38" s="2257"/>
      <c r="YA38" s="2257"/>
      <c r="YB38" s="2257"/>
      <c r="YC38" s="2257"/>
      <c r="YD38" s="2257"/>
      <c r="YE38" s="2257"/>
      <c r="YF38" s="2257"/>
      <c r="YG38" s="2257"/>
      <c r="YH38" s="2257"/>
      <c r="YI38" s="2257"/>
      <c r="YJ38" s="2257"/>
      <c r="YK38" s="2257"/>
      <c r="YL38" s="2257"/>
      <c r="YM38" s="2257"/>
      <c r="YN38" s="2257"/>
      <c r="YO38" s="2257"/>
      <c r="YP38" s="2257"/>
      <c r="YQ38" s="2257"/>
      <c r="YR38" s="2257"/>
      <c r="YS38" s="2257"/>
      <c r="YT38" s="2257"/>
      <c r="YU38" s="2257"/>
      <c r="YV38" s="2257"/>
      <c r="YW38" s="2257"/>
      <c r="YX38" s="2257"/>
      <c r="YY38" s="2257"/>
      <c r="YZ38" s="2257"/>
      <c r="ZA38" s="2257"/>
      <c r="ZB38" s="2257"/>
      <c r="ZC38" s="2257"/>
      <c r="ZD38" s="2257"/>
      <c r="ZE38" s="2257"/>
      <c r="ZF38" s="2257"/>
      <c r="ZG38" s="2257"/>
      <c r="ZH38" s="2257"/>
      <c r="ZI38" s="2257"/>
      <c r="ZJ38" s="2257"/>
      <c r="ZK38" s="2257"/>
      <c r="ZL38" s="2257"/>
      <c r="ZM38" s="2257"/>
      <c r="ZN38" s="2257"/>
      <c r="ZO38" s="2257"/>
      <c r="ZP38" s="2257"/>
      <c r="ZQ38" s="2257"/>
      <c r="ZR38" s="2257"/>
      <c r="ZS38" s="2257"/>
      <c r="ZT38" s="2257"/>
      <c r="ZU38" s="2257"/>
      <c r="ZV38" s="2257"/>
      <c r="ZW38" s="2257"/>
      <c r="ZX38" s="2257"/>
      <c r="ZY38" s="2257"/>
      <c r="ZZ38" s="2257"/>
      <c r="AAA38" s="2257"/>
      <c r="AAB38" s="2257"/>
      <c r="AAC38" s="2257"/>
      <c r="AAD38" s="2257"/>
      <c r="AAE38" s="2257"/>
      <c r="AAF38" s="2257"/>
      <c r="AAG38" s="2257"/>
      <c r="AAH38" s="2257"/>
      <c r="AAI38" s="2257"/>
      <c r="AAJ38" s="2257"/>
      <c r="AAK38" s="2257"/>
      <c r="AAL38" s="2257"/>
      <c r="AAM38" s="2257"/>
      <c r="AAN38" s="2257"/>
      <c r="AAO38" s="2257"/>
      <c r="AAP38" s="2257"/>
      <c r="AAQ38" s="2257"/>
      <c r="AAR38" s="2257"/>
      <c r="AAS38" s="2257"/>
      <c r="AAT38" s="2257"/>
      <c r="AAU38" s="2257"/>
      <c r="AAV38" s="2257"/>
      <c r="AAW38" s="2257"/>
      <c r="AAX38" s="2257"/>
      <c r="AAY38" s="2257"/>
      <c r="AAZ38" s="2257"/>
      <c r="ABA38" s="2257"/>
      <c r="ABB38" s="2257"/>
      <c r="ABC38" s="2257"/>
      <c r="ABD38" s="2257"/>
      <c r="ABE38" s="2257"/>
      <c r="ABF38" s="2257"/>
      <c r="ABG38" s="2257"/>
      <c r="ABH38" s="2257"/>
      <c r="ABI38" s="2257"/>
      <c r="ABJ38" s="2257"/>
      <c r="ABK38" s="2257"/>
      <c r="ABL38" s="2257"/>
      <c r="ABM38" s="2257"/>
      <c r="ABN38" s="2257"/>
      <c r="ABO38" s="2257"/>
      <c r="ABP38" s="2257"/>
      <c r="ABQ38" s="2257"/>
      <c r="ABR38" s="2257"/>
      <c r="ABS38" s="2257"/>
      <c r="ABT38" s="2257"/>
      <c r="ABU38" s="2257"/>
      <c r="ABV38" s="2257"/>
      <c r="ABW38" s="2257"/>
      <c r="ABX38" s="2257"/>
      <c r="ABY38" s="2257"/>
      <c r="ABZ38" s="2257"/>
      <c r="ACA38" s="2257"/>
      <c r="ACB38" s="2257"/>
      <c r="ACC38" s="2257"/>
      <c r="ACD38" s="2257"/>
      <c r="ACE38" s="2257"/>
      <c r="ACF38" s="2257"/>
      <c r="ACG38" s="2257"/>
      <c r="ACH38" s="2257"/>
      <c r="ACI38" s="2257"/>
      <c r="ACJ38" s="2257"/>
      <c r="ACK38" s="2257"/>
      <c r="ACL38" s="2257"/>
      <c r="ACM38" s="2257"/>
      <c r="ACN38" s="2257"/>
      <c r="ACO38" s="2257"/>
      <c r="ACP38" s="2257"/>
      <c r="ACQ38" s="2257"/>
      <c r="ACR38" s="2257"/>
      <c r="ACS38" s="2257"/>
      <c r="ACT38" s="2257"/>
      <c r="ACU38" s="2257"/>
      <c r="ACV38" s="2257"/>
      <c r="ACW38" s="2257"/>
      <c r="ACX38" s="2257"/>
      <c r="ACY38" s="2257"/>
      <c r="ACZ38" s="2257"/>
      <c r="ADA38" s="2257"/>
      <c r="ADB38" s="2257"/>
      <c r="ADC38" s="2257"/>
      <c r="ADD38" s="2257"/>
      <c r="ADE38" s="2257"/>
      <c r="ADF38" s="2257"/>
      <c r="ADG38" s="2257"/>
      <c r="ADH38" s="2257"/>
      <c r="ADI38" s="2257"/>
      <c r="ADJ38" s="2257"/>
      <c r="ADK38" s="2257"/>
      <c r="ADL38" s="2257"/>
      <c r="ADM38" s="2257"/>
      <c r="ADN38" s="2257"/>
      <c r="ADO38" s="2257"/>
      <c r="ADP38" s="2257"/>
      <c r="ADQ38" s="2257"/>
      <c r="ADR38" s="2257"/>
      <c r="ADS38" s="2257"/>
      <c r="ADT38" s="2257"/>
      <c r="ADU38" s="2257"/>
      <c r="ADV38" s="2257"/>
      <c r="ADW38" s="2257"/>
      <c r="ADX38" s="2257"/>
      <c r="ADY38" s="2257"/>
      <c r="ADZ38" s="2257"/>
      <c r="AEA38" s="2257"/>
      <c r="AEB38" s="2257"/>
      <c r="AEC38" s="2257"/>
      <c r="AED38" s="2257"/>
      <c r="AEE38" s="2257"/>
      <c r="AEF38" s="2257"/>
      <c r="AEG38" s="2257"/>
      <c r="AEH38" s="2257"/>
      <c r="AEI38" s="2257"/>
      <c r="AEJ38" s="2257"/>
      <c r="AEK38" s="2257"/>
      <c r="AEL38" s="2257"/>
      <c r="AEM38" s="2257"/>
      <c r="AEN38" s="2257"/>
      <c r="AEO38" s="2257"/>
      <c r="AEP38" s="2257"/>
      <c r="AEQ38" s="2257"/>
      <c r="AER38" s="2257"/>
      <c r="AES38" s="2257"/>
      <c r="AET38" s="2257"/>
      <c r="AEU38" s="2257"/>
      <c r="AEV38" s="2257"/>
      <c r="AEW38" s="2257"/>
      <c r="AEX38" s="2257"/>
      <c r="AEY38" s="2257"/>
      <c r="AEZ38" s="2257"/>
      <c r="AFA38" s="2257"/>
      <c r="AFB38" s="2257"/>
      <c r="AFC38" s="2257"/>
      <c r="AFD38" s="2257"/>
      <c r="AFE38" s="2257"/>
      <c r="AFF38" s="2257"/>
      <c r="AFG38" s="2257"/>
      <c r="AFH38" s="2257"/>
      <c r="AFI38" s="2257"/>
      <c r="AFJ38" s="2257"/>
      <c r="AFK38" s="2257"/>
      <c r="AFL38" s="2257"/>
      <c r="AFM38" s="2257"/>
      <c r="AFN38" s="2257"/>
      <c r="AFO38" s="2257"/>
      <c r="AFP38" s="2257"/>
      <c r="AFQ38" s="2257"/>
      <c r="AFR38" s="2257"/>
      <c r="AFS38" s="2257"/>
      <c r="AFT38" s="2257"/>
      <c r="AFU38" s="2257"/>
      <c r="AFV38" s="2257"/>
      <c r="AFW38" s="2257"/>
      <c r="AFX38" s="2257"/>
      <c r="AFY38" s="2257"/>
      <c r="AFZ38" s="2257"/>
      <c r="AGA38" s="2257"/>
      <c r="AGB38" s="2257"/>
      <c r="AGC38" s="2257"/>
      <c r="AGD38" s="2257"/>
      <c r="AGE38" s="2257"/>
      <c r="AGF38" s="2257"/>
      <c r="AGG38" s="2257"/>
      <c r="AGH38" s="2257"/>
      <c r="AGI38" s="2257"/>
      <c r="AGJ38" s="2257"/>
      <c r="AGK38" s="2257"/>
      <c r="AGL38" s="2257"/>
      <c r="AGM38" s="2257"/>
      <c r="AGN38" s="2257"/>
      <c r="AGO38" s="2257"/>
      <c r="AGP38" s="2257"/>
      <c r="AGQ38" s="2257"/>
      <c r="AGR38" s="2257"/>
      <c r="AGS38" s="2257"/>
      <c r="AGT38" s="2257"/>
      <c r="AGU38" s="2257"/>
      <c r="AGV38" s="2257"/>
      <c r="AGW38" s="2257"/>
      <c r="AGX38" s="2257"/>
      <c r="AGY38" s="2257"/>
      <c r="AGZ38" s="2257"/>
      <c r="AHA38" s="2257"/>
      <c r="AHB38" s="2257"/>
      <c r="AHC38" s="2257"/>
      <c r="AHD38" s="2257"/>
      <c r="AHE38" s="2257"/>
      <c r="AHF38" s="2257"/>
      <c r="AHG38" s="2257"/>
      <c r="AHH38" s="2257"/>
      <c r="AHI38" s="2257"/>
      <c r="AHJ38" s="2257"/>
      <c r="AHK38" s="2257"/>
      <c r="AHL38" s="2257"/>
      <c r="AHM38" s="2257"/>
      <c r="AHN38" s="2257"/>
      <c r="AHO38" s="2257"/>
      <c r="AHP38" s="2257"/>
      <c r="AHQ38" s="2257"/>
      <c r="AHR38" s="2257"/>
      <c r="AHS38" s="2257"/>
      <c r="AHT38" s="2257"/>
      <c r="AHU38" s="2257"/>
      <c r="AHV38" s="2257"/>
      <c r="AHW38" s="2257"/>
      <c r="AHX38" s="2257"/>
      <c r="AHY38" s="2257"/>
      <c r="AHZ38" s="2257"/>
      <c r="AIA38" s="2257"/>
      <c r="AIB38" s="2257"/>
      <c r="AIC38" s="2257"/>
      <c r="AID38" s="2257"/>
      <c r="AIE38" s="2257"/>
      <c r="AIF38" s="2257"/>
      <c r="AIG38" s="2257"/>
      <c r="AIH38" s="2257"/>
      <c r="AII38" s="2257"/>
      <c r="AIJ38" s="2257"/>
      <c r="AIK38" s="2257"/>
      <c r="AIL38" s="2257"/>
      <c r="AIM38" s="2257"/>
      <c r="AIN38" s="2257"/>
      <c r="AIO38" s="2257"/>
      <c r="AIP38" s="2257"/>
      <c r="AIQ38" s="2257"/>
      <c r="AIR38" s="2257"/>
      <c r="AIS38" s="2257"/>
      <c r="AIT38" s="2257"/>
      <c r="AIU38" s="2257"/>
      <c r="AIV38" s="2257"/>
      <c r="AIW38" s="2257"/>
      <c r="AIX38" s="2257"/>
      <c r="AIY38" s="2257"/>
      <c r="AIZ38" s="2257"/>
      <c r="AJA38" s="2257"/>
      <c r="AJB38" s="2257"/>
      <c r="AJC38" s="2257"/>
      <c r="AJD38" s="2257"/>
      <c r="AJE38" s="2257"/>
      <c r="AJF38" s="2257"/>
      <c r="AJG38" s="2257"/>
      <c r="AJH38" s="2257"/>
      <c r="AJI38" s="2257"/>
      <c r="AJJ38" s="2257"/>
      <c r="AJK38" s="2257"/>
      <c r="AJL38" s="2257"/>
      <c r="AJM38" s="2257"/>
      <c r="AJN38" s="2257"/>
      <c r="AJO38" s="2257"/>
      <c r="AJP38" s="2257"/>
      <c r="AJQ38" s="2257"/>
      <c r="AJR38" s="2257"/>
      <c r="AJS38" s="2257"/>
      <c r="AJT38" s="2257"/>
      <c r="AJU38" s="2257"/>
      <c r="AJV38" s="2257"/>
      <c r="AJW38" s="2257"/>
      <c r="AJX38" s="2257"/>
      <c r="AJY38" s="2257"/>
      <c r="AJZ38" s="2257"/>
      <c r="AKA38" s="2257"/>
      <c r="AKB38" s="2257"/>
      <c r="AKC38" s="2257"/>
      <c r="AKD38" s="2257"/>
      <c r="AKE38" s="2257"/>
      <c r="AKF38" s="2257"/>
      <c r="AKG38" s="2257"/>
      <c r="AKH38" s="2257"/>
      <c r="AKI38" s="2257"/>
      <c r="AKJ38" s="2257"/>
      <c r="AKK38" s="2257"/>
      <c r="AKL38" s="2257"/>
      <c r="AKM38" s="2257"/>
      <c r="AKN38" s="2257"/>
      <c r="AKO38" s="2257"/>
      <c r="AKP38" s="2257"/>
      <c r="AKQ38" s="2257"/>
      <c r="AKR38" s="2257"/>
      <c r="AKS38" s="2257"/>
      <c r="AKT38" s="2257"/>
      <c r="AKU38" s="2257"/>
      <c r="AKV38" s="2257"/>
      <c r="AKW38" s="2257"/>
      <c r="AKX38" s="2257"/>
      <c r="AKY38" s="2257"/>
      <c r="AKZ38" s="2257"/>
      <c r="ALA38" s="2257"/>
      <c r="ALB38" s="2257"/>
      <c r="ALC38" s="2257"/>
      <c r="ALD38" s="2257"/>
      <c r="ALE38" s="2257"/>
      <c r="ALF38" s="2257"/>
      <c r="ALG38" s="2257"/>
      <c r="ALH38" s="2257"/>
      <c r="ALI38" s="2257"/>
      <c r="ALJ38" s="2257"/>
      <c r="ALK38" s="2257"/>
      <c r="ALL38" s="2257"/>
      <c r="ALM38" s="2257"/>
      <c r="ALN38" s="2257"/>
      <c r="ALO38" s="2257"/>
      <c r="ALP38" s="2257"/>
      <c r="ALQ38" s="2257"/>
      <c r="ALR38" s="2257"/>
      <c r="ALS38" s="2257"/>
      <c r="ALT38" s="2257"/>
      <c r="ALU38" s="2257"/>
      <c r="ALV38" s="2257"/>
      <c r="ALW38" s="2257"/>
      <c r="ALX38" s="2257"/>
      <c r="ALY38" s="2257"/>
      <c r="ALZ38" s="2257"/>
      <c r="AMA38" s="2257"/>
      <c r="AMB38" s="2257"/>
      <c r="AMC38" s="2257"/>
      <c r="AMD38" s="2257"/>
      <c r="AME38" s="2257"/>
      <c r="AMF38" s="2257"/>
      <c r="AMG38" s="2257"/>
      <c r="AMH38" s="2257"/>
      <c r="AMI38" s="2257"/>
      <c r="AMJ38" s="2257"/>
      <c r="AMK38" s="2257"/>
      <c r="AML38" s="2257"/>
      <c r="AMM38" s="2257"/>
      <c r="AMN38" s="2257"/>
      <c r="AMO38" s="2257"/>
      <c r="AMP38" s="2257"/>
      <c r="AMQ38" s="2257"/>
      <c r="AMR38" s="2257"/>
      <c r="AMS38" s="2257"/>
      <c r="AMT38" s="2257"/>
      <c r="AMU38" s="2257"/>
      <c r="AMV38" s="2257"/>
      <c r="AMW38" s="2257"/>
      <c r="AMX38" s="2257"/>
      <c r="AMY38" s="2257"/>
      <c r="AMZ38" s="2257"/>
      <c r="ANA38" s="2257"/>
      <c r="ANB38" s="2257"/>
      <c r="ANC38" s="2257"/>
      <c r="AND38" s="2257"/>
      <c r="ANE38" s="2257"/>
      <c r="ANF38" s="2257"/>
      <c r="ANG38" s="2257"/>
      <c r="ANH38" s="2257"/>
      <c r="ANI38" s="2257"/>
      <c r="ANJ38" s="2257"/>
      <c r="ANK38" s="2257"/>
      <c r="ANL38" s="2257"/>
      <c r="ANM38" s="2257"/>
      <c r="ANN38" s="2257"/>
      <c r="ANO38" s="2257"/>
      <c r="ANP38" s="2257"/>
      <c r="ANQ38" s="2257"/>
      <c r="ANR38" s="2257"/>
      <c r="ANS38" s="2257"/>
      <c r="ANT38" s="2257"/>
      <c r="ANU38" s="2257"/>
      <c r="ANV38" s="2257"/>
      <c r="ANW38" s="2257"/>
      <c r="ANX38" s="2257"/>
      <c r="ANY38" s="2257"/>
      <c r="ANZ38" s="2257"/>
      <c r="AOA38" s="2257"/>
      <c r="AOB38" s="2257"/>
      <c r="AOC38" s="2257"/>
      <c r="AOD38" s="2257"/>
      <c r="AOE38" s="2257"/>
      <c r="AOF38" s="2257"/>
      <c r="AOG38" s="2257"/>
      <c r="AOH38" s="2257"/>
      <c r="AOI38" s="2257"/>
      <c r="AOJ38" s="2257"/>
      <c r="AOK38" s="2257"/>
      <c r="AOL38" s="2257"/>
      <c r="AOM38" s="2257"/>
      <c r="AON38" s="2257"/>
      <c r="AOO38" s="2257"/>
      <c r="AOP38" s="2257"/>
      <c r="AOQ38" s="2257"/>
      <c r="AOR38" s="2257"/>
      <c r="AOS38" s="2257"/>
      <c r="AOT38" s="2257"/>
      <c r="AOU38" s="2257"/>
      <c r="AOV38" s="2257"/>
      <c r="AOW38" s="2257"/>
      <c r="AOX38" s="2257"/>
      <c r="AOY38" s="2257"/>
      <c r="AOZ38" s="2257"/>
      <c r="APA38" s="2257"/>
      <c r="APB38" s="2257"/>
      <c r="APC38" s="2257"/>
      <c r="APD38" s="2257"/>
      <c r="APE38" s="2257"/>
      <c r="APF38" s="2257"/>
      <c r="APG38" s="2257"/>
      <c r="APH38" s="2257"/>
      <c r="API38" s="2257"/>
      <c r="APJ38" s="2257"/>
      <c r="APK38" s="2257"/>
      <c r="APL38" s="2257"/>
      <c r="APM38" s="2257"/>
      <c r="APN38" s="2257"/>
      <c r="APO38" s="2257"/>
      <c r="APP38" s="2257"/>
      <c r="APQ38" s="2257"/>
      <c r="APR38" s="2257"/>
      <c r="APS38" s="2257"/>
      <c r="APT38" s="2257"/>
      <c r="APU38" s="2257"/>
      <c r="APV38" s="2257"/>
      <c r="APW38" s="2257"/>
      <c r="APX38" s="2257"/>
      <c r="APY38" s="2257"/>
      <c r="APZ38" s="2257"/>
      <c r="AQA38" s="2257"/>
      <c r="AQB38" s="2257"/>
      <c r="AQC38" s="2257"/>
      <c r="AQD38" s="2257"/>
      <c r="AQE38" s="2257"/>
      <c r="AQF38" s="2257"/>
      <c r="AQG38" s="2257"/>
      <c r="AQH38" s="2257"/>
      <c r="AQI38" s="2257"/>
      <c r="AQJ38" s="2257"/>
      <c r="AQK38" s="2257"/>
      <c r="AQL38" s="2257"/>
      <c r="AQM38" s="2257"/>
      <c r="AQN38" s="2257"/>
      <c r="AQO38" s="2257"/>
      <c r="AQP38" s="2257"/>
      <c r="AQQ38" s="2257"/>
      <c r="AQR38" s="2257"/>
      <c r="AQS38" s="2257"/>
      <c r="AQT38" s="2257"/>
      <c r="AQU38" s="2257"/>
      <c r="AQV38" s="2257"/>
      <c r="AQW38" s="2257"/>
      <c r="AQX38" s="2257"/>
      <c r="AQY38" s="2257"/>
      <c r="AQZ38" s="2257"/>
      <c r="ARA38" s="2257"/>
      <c r="ARB38" s="2257"/>
      <c r="ARC38" s="2257"/>
      <c r="ARD38" s="2257"/>
      <c r="ARE38" s="2257"/>
      <c r="ARF38" s="2257"/>
      <c r="ARG38" s="2257"/>
      <c r="ARH38" s="2257"/>
      <c r="ARI38" s="2257"/>
      <c r="ARJ38" s="2257"/>
      <c r="ARK38" s="2257"/>
      <c r="ARL38" s="2257"/>
      <c r="ARM38" s="2257"/>
      <c r="ARN38" s="2257"/>
      <c r="ARO38" s="2257"/>
      <c r="ARP38" s="2257"/>
      <c r="ARQ38" s="2257"/>
      <c r="ARR38" s="2257"/>
      <c r="ARS38" s="2257"/>
      <c r="ART38" s="2257"/>
      <c r="ARU38" s="2257"/>
      <c r="ARV38" s="2257"/>
      <c r="ARW38" s="2257"/>
      <c r="ARX38" s="2257"/>
      <c r="ARY38" s="2257"/>
      <c r="ARZ38" s="2257"/>
      <c r="ASA38" s="2257"/>
      <c r="ASB38" s="2257"/>
      <c r="ASC38" s="2257"/>
      <c r="ASD38" s="2257"/>
      <c r="ASE38" s="2257"/>
      <c r="ASF38" s="2257"/>
      <c r="ASG38" s="2257"/>
      <c r="ASH38" s="2257"/>
      <c r="ASI38" s="2257"/>
      <c r="ASJ38" s="2257"/>
      <c r="ASK38" s="2257"/>
      <c r="ASL38" s="2257"/>
      <c r="ASM38" s="2257"/>
      <c r="ASN38" s="2257"/>
      <c r="ASO38" s="2257"/>
      <c r="ASP38" s="2257"/>
      <c r="ASQ38" s="2257"/>
      <c r="ASR38" s="2257"/>
      <c r="ASS38" s="2257"/>
      <c r="AST38" s="2257"/>
      <c r="ASU38" s="2257"/>
      <c r="ASV38" s="2257"/>
      <c r="ASW38" s="2257"/>
      <c r="ASX38" s="2257"/>
      <c r="ASY38" s="2257"/>
      <c r="ASZ38" s="2257"/>
      <c r="ATA38" s="2257"/>
      <c r="ATB38" s="2257"/>
      <c r="ATC38" s="2257"/>
      <c r="ATD38" s="2257"/>
      <c r="ATE38" s="2257"/>
      <c r="ATF38" s="2257"/>
      <c r="ATG38" s="2257"/>
      <c r="ATH38" s="2257"/>
      <c r="ATI38" s="2257"/>
      <c r="ATJ38" s="2257"/>
      <c r="ATK38" s="2257"/>
      <c r="ATL38" s="2257"/>
      <c r="ATM38" s="2257"/>
      <c r="ATN38" s="2257"/>
      <c r="ATO38" s="2257"/>
      <c r="ATP38" s="2257"/>
      <c r="ATQ38" s="2257"/>
      <c r="ATR38" s="2257"/>
      <c r="ATS38" s="2257"/>
      <c r="ATT38" s="2257"/>
      <c r="ATU38" s="2257"/>
      <c r="ATV38" s="2257"/>
      <c r="ATW38" s="2257"/>
      <c r="ATX38" s="2257"/>
      <c r="ATY38" s="2257"/>
      <c r="ATZ38" s="2257"/>
      <c r="AUA38" s="2257"/>
      <c r="AUB38" s="2257"/>
      <c r="AUC38" s="2257"/>
      <c r="AUD38" s="2257"/>
      <c r="AUE38" s="2257"/>
      <c r="AUF38" s="2257"/>
      <c r="AUG38" s="2257"/>
      <c r="AUH38" s="2257"/>
      <c r="AUI38" s="2257"/>
      <c r="AUJ38" s="2257"/>
      <c r="AUK38" s="2257"/>
      <c r="AUL38" s="2257"/>
      <c r="AUM38" s="2257"/>
      <c r="AUN38" s="2257"/>
      <c r="AUO38" s="2257"/>
      <c r="AUP38" s="2257"/>
      <c r="AUQ38" s="2257"/>
      <c r="AUR38" s="2257"/>
      <c r="AUS38" s="2257"/>
      <c r="AUT38" s="2257"/>
      <c r="AUU38" s="2257"/>
      <c r="AUV38" s="2257"/>
      <c r="AUW38" s="2257"/>
      <c r="AUX38" s="2257"/>
      <c r="AUY38" s="2257"/>
      <c r="AUZ38" s="2257"/>
      <c r="AVA38" s="2257"/>
      <c r="AVB38" s="2257"/>
      <c r="AVC38" s="2257"/>
      <c r="AVD38" s="2257"/>
      <c r="AVE38" s="2257"/>
      <c r="AVF38" s="2257"/>
      <c r="AVG38" s="2257"/>
      <c r="AVH38" s="2257"/>
      <c r="AVI38" s="2257"/>
      <c r="AVJ38" s="2257"/>
      <c r="AVK38" s="2257"/>
      <c r="AVL38" s="2257"/>
      <c r="AVM38" s="2257"/>
      <c r="AVN38" s="2257"/>
      <c r="AVO38" s="2257"/>
      <c r="AVP38" s="2257"/>
      <c r="AVQ38" s="2257"/>
      <c r="AVR38" s="2257"/>
      <c r="AVS38" s="2257"/>
      <c r="AVT38" s="2257"/>
      <c r="AVU38" s="2257"/>
      <c r="AVV38" s="2257"/>
      <c r="AVW38" s="2257"/>
      <c r="AVX38" s="2257"/>
      <c r="AVY38" s="2257"/>
      <c r="AVZ38" s="2257"/>
      <c r="AWA38" s="2257"/>
      <c r="AWB38" s="2257"/>
      <c r="AWC38" s="2257"/>
      <c r="AWD38" s="2257"/>
      <c r="AWE38" s="2257"/>
      <c r="AWF38" s="2257"/>
      <c r="AWG38" s="2257"/>
      <c r="AWH38" s="2257"/>
      <c r="AWI38" s="2257"/>
      <c r="AWJ38" s="2257"/>
      <c r="AWK38" s="2257"/>
      <c r="AWL38" s="2257"/>
      <c r="AWM38" s="2257"/>
      <c r="AWN38" s="2257"/>
      <c r="AWO38" s="2257"/>
      <c r="AWP38" s="2257"/>
      <c r="AWQ38" s="2257"/>
      <c r="AWR38" s="2257"/>
      <c r="AWS38" s="2257"/>
      <c r="AWT38" s="2257"/>
      <c r="AWU38" s="2257"/>
      <c r="AWV38" s="2257"/>
      <c r="AWW38" s="2257"/>
      <c r="AWX38" s="2257"/>
      <c r="AWY38" s="2257"/>
      <c r="AWZ38" s="2257"/>
      <c r="AXA38" s="2257"/>
      <c r="AXB38" s="2257"/>
      <c r="AXC38" s="2257"/>
      <c r="AXD38" s="2257"/>
      <c r="AXE38" s="2257"/>
      <c r="AXF38" s="2257"/>
      <c r="AXG38" s="2257"/>
      <c r="AXH38" s="2257"/>
      <c r="AXI38" s="2257"/>
      <c r="AXJ38" s="2257"/>
      <c r="AXK38" s="2257"/>
      <c r="AXL38" s="2257"/>
      <c r="AXM38" s="2257"/>
      <c r="AXN38" s="2257"/>
      <c r="AXO38" s="2257"/>
      <c r="AXP38" s="2257"/>
      <c r="AXQ38" s="2257"/>
      <c r="AXR38" s="2257"/>
      <c r="AXS38" s="2257"/>
      <c r="AXT38" s="2257"/>
      <c r="AXU38" s="2257"/>
      <c r="AXV38" s="2257"/>
      <c r="AXW38" s="2257"/>
      <c r="AXX38" s="2257"/>
      <c r="AXY38" s="2257"/>
      <c r="AXZ38" s="2257"/>
      <c r="AYA38" s="2257"/>
      <c r="AYB38" s="2257"/>
      <c r="AYC38" s="2257"/>
      <c r="AYD38" s="2257"/>
      <c r="AYE38" s="2257"/>
      <c r="AYF38" s="2257"/>
      <c r="AYG38" s="2257"/>
      <c r="AYH38" s="2257"/>
      <c r="AYI38" s="2257"/>
      <c r="AYJ38" s="2257"/>
      <c r="AYK38" s="2257"/>
      <c r="AYL38" s="2257"/>
      <c r="AYM38" s="2257"/>
      <c r="AYN38" s="2257"/>
      <c r="AYO38" s="2257"/>
      <c r="AYP38" s="2257"/>
      <c r="AYQ38" s="2257"/>
      <c r="AYR38" s="2257"/>
      <c r="AYS38" s="2257"/>
      <c r="AYT38" s="2257"/>
      <c r="AYU38" s="2257"/>
      <c r="AYV38" s="2257"/>
      <c r="AYW38" s="2257"/>
      <c r="AYX38" s="2257"/>
      <c r="AYY38" s="2257"/>
      <c r="AYZ38" s="2257"/>
      <c r="AZA38" s="2257"/>
      <c r="AZB38" s="2257"/>
      <c r="AZC38" s="2257"/>
      <c r="AZD38" s="2257"/>
      <c r="AZE38" s="2257"/>
      <c r="AZF38" s="2257"/>
      <c r="AZG38" s="2257"/>
      <c r="AZH38" s="2257"/>
      <c r="AZI38" s="2257"/>
      <c r="AZJ38" s="2257"/>
      <c r="AZK38" s="2257"/>
      <c r="AZL38" s="2257"/>
      <c r="AZM38" s="2257"/>
      <c r="AZN38" s="2257"/>
      <c r="AZO38" s="2257"/>
      <c r="AZP38" s="2257"/>
      <c r="AZQ38" s="2257"/>
      <c r="AZR38" s="2257"/>
      <c r="AZS38" s="2257"/>
      <c r="AZT38" s="2257"/>
      <c r="AZU38" s="2257"/>
      <c r="AZV38" s="2257"/>
      <c r="AZW38" s="2257"/>
      <c r="AZX38" s="2257"/>
      <c r="AZY38" s="2257"/>
      <c r="AZZ38" s="2257"/>
      <c r="BAA38" s="2257"/>
      <c r="BAB38" s="2257"/>
      <c r="BAC38" s="2257"/>
      <c r="BAD38" s="2257"/>
      <c r="BAE38" s="2257"/>
      <c r="BAF38" s="2257"/>
      <c r="BAG38" s="2257"/>
      <c r="BAH38" s="2257"/>
      <c r="BAI38" s="2257"/>
      <c r="BAJ38" s="2257"/>
      <c r="BAK38" s="2257"/>
      <c r="BAL38" s="2257"/>
      <c r="BAM38" s="2257"/>
      <c r="BAN38" s="2257"/>
      <c r="BAO38" s="2257"/>
      <c r="BAP38" s="2257"/>
      <c r="BAQ38" s="2257"/>
      <c r="BAR38" s="2257"/>
      <c r="BAS38" s="2257"/>
      <c r="BAT38" s="2257"/>
      <c r="BAU38" s="2257"/>
      <c r="BAV38" s="2257"/>
      <c r="BAW38" s="2257"/>
      <c r="BAX38" s="2257"/>
      <c r="BAY38" s="2257"/>
      <c r="BAZ38" s="2257"/>
      <c r="BBA38" s="2257"/>
      <c r="BBB38" s="2257"/>
      <c r="BBC38" s="2257"/>
      <c r="BBD38" s="2257"/>
      <c r="BBE38" s="2257"/>
      <c r="BBF38" s="2257"/>
      <c r="BBG38" s="2257"/>
      <c r="BBH38" s="2257"/>
      <c r="BBI38" s="2257"/>
      <c r="BBJ38" s="2257"/>
      <c r="BBK38" s="2257"/>
      <c r="BBL38" s="2257"/>
      <c r="BBM38" s="2257"/>
      <c r="BBN38" s="2257"/>
      <c r="BBO38" s="2257"/>
      <c r="BBP38" s="2257"/>
      <c r="BBQ38" s="2257"/>
      <c r="BBR38" s="2257"/>
      <c r="BBS38" s="2257"/>
      <c r="BBT38" s="2257"/>
      <c r="BBU38" s="2257"/>
      <c r="BBV38" s="2257"/>
      <c r="BBW38" s="2257"/>
      <c r="BBX38" s="2257"/>
      <c r="BBY38" s="2257"/>
      <c r="BBZ38" s="2257"/>
      <c r="BCA38" s="2257"/>
      <c r="BCB38" s="2257"/>
      <c r="BCC38" s="2257"/>
      <c r="BCD38" s="2257"/>
      <c r="BCE38" s="2257"/>
      <c r="BCF38" s="2257"/>
      <c r="BCG38" s="2257"/>
      <c r="BCH38" s="2257"/>
      <c r="BCI38" s="2257"/>
      <c r="BCJ38" s="2257"/>
      <c r="BCK38" s="2257"/>
      <c r="BCL38" s="2257"/>
      <c r="BCM38" s="2257"/>
      <c r="BCN38" s="2257"/>
      <c r="BCO38" s="2257"/>
      <c r="BCP38" s="2257"/>
      <c r="BCQ38" s="2257"/>
      <c r="BCR38" s="2257"/>
      <c r="BCS38" s="2257"/>
      <c r="BCT38" s="2257"/>
      <c r="BCU38" s="2257"/>
      <c r="BCV38" s="2257"/>
      <c r="BCW38" s="2257"/>
      <c r="BCX38" s="2257"/>
      <c r="BCY38" s="2257"/>
      <c r="BCZ38" s="2257"/>
      <c r="BDA38" s="2257"/>
      <c r="BDB38" s="2257"/>
      <c r="BDC38" s="2257"/>
      <c r="BDD38" s="2257"/>
      <c r="BDE38" s="2257"/>
      <c r="BDF38" s="2257"/>
      <c r="BDG38" s="2257"/>
      <c r="BDH38" s="2257"/>
      <c r="BDI38" s="2257"/>
      <c r="BDJ38" s="2257"/>
      <c r="BDK38" s="2257"/>
      <c r="BDL38" s="2257"/>
      <c r="BDM38" s="2257"/>
      <c r="BDN38" s="2257"/>
      <c r="BDO38" s="2257"/>
      <c r="BDP38" s="2257"/>
      <c r="BDQ38" s="2257"/>
      <c r="BDR38" s="2257"/>
      <c r="BDS38" s="2257"/>
      <c r="BDT38" s="2257"/>
      <c r="BDU38" s="2257"/>
      <c r="BDV38" s="2257"/>
      <c r="BDW38" s="2257"/>
      <c r="BDX38" s="2257"/>
      <c r="BDY38" s="2257"/>
      <c r="BDZ38" s="2257"/>
      <c r="BEA38" s="2257"/>
      <c r="BEB38" s="2257"/>
      <c r="BEC38" s="2257"/>
      <c r="BED38" s="2257"/>
      <c r="BEE38" s="2257"/>
      <c r="BEF38" s="2257"/>
      <c r="BEG38" s="2257"/>
      <c r="BEH38" s="2257"/>
      <c r="BEI38" s="2257"/>
      <c r="BEJ38" s="2257"/>
      <c r="BEK38" s="2257"/>
      <c r="BEL38" s="2257"/>
      <c r="BEM38" s="2257"/>
      <c r="BEN38" s="2257"/>
      <c r="BEO38" s="2257"/>
      <c r="BEP38" s="2257"/>
      <c r="BEQ38" s="2257"/>
      <c r="BER38" s="2257"/>
      <c r="BES38" s="2257"/>
      <c r="BET38" s="2257"/>
      <c r="BEU38" s="2257"/>
      <c r="BEV38" s="2257"/>
      <c r="BEW38" s="2257"/>
      <c r="BEX38" s="2257"/>
      <c r="BEY38" s="2257"/>
      <c r="BEZ38" s="2257"/>
      <c r="BFA38" s="2257"/>
      <c r="BFB38" s="2257"/>
      <c r="BFC38" s="2257"/>
      <c r="BFD38" s="2257"/>
      <c r="BFE38" s="2257"/>
      <c r="BFF38" s="2257"/>
      <c r="BFG38" s="2257"/>
      <c r="BFH38" s="2257"/>
      <c r="BFI38" s="2257"/>
      <c r="BFJ38" s="2257"/>
      <c r="BFK38" s="2257"/>
      <c r="BFL38" s="2257"/>
      <c r="BFM38" s="2257"/>
      <c r="BFN38" s="2257"/>
      <c r="BFO38" s="2257"/>
      <c r="BFP38" s="2257"/>
      <c r="BFQ38" s="2257"/>
      <c r="BFR38" s="2257"/>
      <c r="BFS38" s="2257"/>
      <c r="BFT38" s="2257"/>
      <c r="BFU38" s="2257"/>
      <c r="BFV38" s="2257"/>
      <c r="BFW38" s="2257"/>
      <c r="BFX38" s="2257"/>
      <c r="BFY38" s="2257"/>
      <c r="BFZ38" s="2257"/>
      <c r="BGA38" s="2257"/>
      <c r="BGB38" s="2257"/>
      <c r="BGC38" s="2257"/>
      <c r="BGD38" s="2257"/>
      <c r="BGE38" s="2257"/>
      <c r="BGF38" s="2257"/>
      <c r="BGG38" s="2257"/>
      <c r="BGH38" s="2257"/>
      <c r="BGI38" s="2257"/>
      <c r="BGJ38" s="2257"/>
      <c r="BGK38" s="2257"/>
      <c r="BGL38" s="2257"/>
      <c r="BGM38" s="2257"/>
      <c r="BGN38" s="2257"/>
      <c r="BGO38" s="2257"/>
      <c r="BGP38" s="2257"/>
      <c r="BGQ38" s="2257"/>
      <c r="BGR38" s="2257"/>
      <c r="BGS38" s="2257"/>
      <c r="BGT38" s="2257"/>
      <c r="BGU38" s="2257"/>
      <c r="BGV38" s="2257"/>
      <c r="BGW38" s="2257"/>
      <c r="BGX38" s="2257"/>
      <c r="BGY38" s="2257"/>
      <c r="BGZ38" s="2257"/>
      <c r="BHA38" s="2257"/>
      <c r="BHB38" s="2257"/>
      <c r="BHC38" s="2257"/>
      <c r="BHD38" s="2257"/>
      <c r="BHE38" s="2257"/>
      <c r="BHF38" s="2257"/>
      <c r="BHG38" s="2257"/>
      <c r="BHH38" s="2257"/>
      <c r="BHI38" s="2257"/>
      <c r="BHJ38" s="2257"/>
      <c r="BHK38" s="2257"/>
      <c r="BHL38" s="2257"/>
      <c r="BHM38" s="2257"/>
      <c r="BHN38" s="2257"/>
      <c r="BHO38" s="2257"/>
      <c r="BHP38" s="2257"/>
      <c r="BHQ38" s="2257"/>
      <c r="BHR38" s="2257"/>
      <c r="BHS38" s="2257"/>
      <c r="BHT38" s="2257"/>
      <c r="BHU38" s="2257"/>
      <c r="BHV38" s="2257"/>
      <c r="BHW38" s="2257"/>
      <c r="BHX38" s="2257"/>
      <c r="BHY38" s="2257"/>
      <c r="BHZ38" s="2257"/>
      <c r="BIA38" s="2257"/>
      <c r="BIB38" s="2257"/>
      <c r="BIC38" s="2257"/>
      <c r="BID38" s="2257"/>
      <c r="BIE38" s="2257"/>
      <c r="BIF38" s="2257"/>
      <c r="BIG38" s="2257"/>
      <c r="BIH38" s="2257"/>
      <c r="BII38" s="2257"/>
      <c r="BIJ38" s="2257"/>
      <c r="BIK38" s="2257"/>
      <c r="BIL38" s="2257"/>
      <c r="BIM38" s="2257"/>
      <c r="BIN38" s="2257"/>
      <c r="BIO38" s="2257"/>
      <c r="BIP38" s="2257"/>
      <c r="BIQ38" s="2257"/>
      <c r="BIR38" s="2257"/>
      <c r="BIS38" s="2257"/>
      <c r="BIT38" s="2257"/>
      <c r="BIU38" s="2257"/>
      <c r="BIV38" s="2257"/>
      <c r="BIW38" s="2257"/>
      <c r="BIX38" s="2257"/>
      <c r="BIY38" s="2257"/>
      <c r="BIZ38" s="2257"/>
      <c r="BJA38" s="2257"/>
      <c r="BJB38" s="2257"/>
      <c r="BJC38" s="2257"/>
      <c r="BJD38" s="2257"/>
      <c r="BJE38" s="2257"/>
      <c r="BJF38" s="2257"/>
      <c r="BJG38" s="2257"/>
      <c r="BJH38" s="2257"/>
      <c r="BJI38" s="2257"/>
      <c r="BJJ38" s="2257"/>
      <c r="BJK38" s="2257"/>
      <c r="BJL38" s="2257"/>
      <c r="BJM38" s="2257"/>
      <c r="BJN38" s="2257"/>
      <c r="BJO38" s="2257"/>
      <c r="BJP38" s="2257"/>
      <c r="BJQ38" s="2257"/>
      <c r="BJR38" s="2257"/>
      <c r="BJS38" s="2257"/>
      <c r="BJT38" s="2257"/>
      <c r="BJU38" s="2257"/>
      <c r="BJV38" s="2257"/>
      <c r="BJW38" s="2257"/>
      <c r="BJX38" s="2257"/>
      <c r="BJY38" s="2257"/>
      <c r="BJZ38" s="2257"/>
      <c r="BKA38" s="2257"/>
      <c r="BKB38" s="2257"/>
      <c r="BKC38" s="2257"/>
      <c r="BKD38" s="2257"/>
      <c r="BKE38" s="2257"/>
      <c r="BKF38" s="2257"/>
      <c r="BKG38" s="2257"/>
      <c r="BKH38" s="2257"/>
      <c r="BKI38" s="2257"/>
      <c r="BKJ38" s="2257"/>
      <c r="BKK38" s="2257"/>
      <c r="BKL38" s="2257"/>
      <c r="BKM38" s="2257"/>
      <c r="BKN38" s="2257"/>
      <c r="BKO38" s="2257"/>
      <c r="BKP38" s="2257"/>
      <c r="BKQ38" s="2257"/>
      <c r="BKR38" s="2257"/>
      <c r="BKS38" s="2257"/>
      <c r="BKT38" s="2257"/>
      <c r="BKU38" s="2257"/>
      <c r="BKV38" s="2257"/>
      <c r="BKW38" s="2257"/>
      <c r="BKX38" s="2257"/>
      <c r="BKY38" s="2257"/>
      <c r="BKZ38" s="2257"/>
      <c r="BLA38" s="2257"/>
      <c r="BLB38" s="2257"/>
      <c r="BLC38" s="2257"/>
      <c r="BLD38" s="2257"/>
      <c r="BLE38" s="2257"/>
      <c r="BLF38" s="2257"/>
      <c r="BLG38" s="2257"/>
      <c r="BLH38" s="2257"/>
      <c r="BLI38" s="2257"/>
      <c r="BLJ38" s="2257"/>
      <c r="BLK38" s="2257"/>
      <c r="BLL38" s="2257"/>
      <c r="BLM38" s="2257"/>
      <c r="BLN38" s="2257"/>
      <c r="BLO38" s="2257"/>
      <c r="BLP38" s="2257"/>
      <c r="BLQ38" s="2257"/>
      <c r="BLR38" s="2257"/>
      <c r="BLS38" s="2257"/>
      <c r="BLT38" s="2257"/>
      <c r="BLU38" s="2257"/>
      <c r="BLV38" s="2257"/>
      <c r="BLW38" s="2257"/>
      <c r="BLX38" s="2257"/>
      <c r="BLY38" s="2257"/>
      <c r="BLZ38" s="2257"/>
      <c r="BMA38" s="2257"/>
      <c r="BMB38" s="2257"/>
      <c r="BMC38" s="2257"/>
      <c r="BMD38" s="2257"/>
      <c r="BME38" s="2257"/>
      <c r="BMF38" s="2257"/>
      <c r="BMG38" s="2257"/>
      <c r="BMH38" s="2257"/>
      <c r="BMI38" s="2257"/>
      <c r="BMJ38" s="2257"/>
      <c r="BMK38" s="2257"/>
      <c r="BML38" s="2257"/>
      <c r="BMM38" s="2257"/>
      <c r="BMN38" s="2257"/>
      <c r="BMO38" s="2257"/>
      <c r="BMP38" s="2257"/>
      <c r="BMQ38" s="2257"/>
      <c r="BMR38" s="2257"/>
      <c r="BMS38" s="2257"/>
      <c r="BMT38" s="2257"/>
      <c r="BMU38" s="2257"/>
      <c r="BMV38" s="2257"/>
      <c r="BMW38" s="2257"/>
      <c r="BMX38" s="2257"/>
      <c r="BMY38" s="2257"/>
      <c r="BMZ38" s="2257"/>
      <c r="BNA38" s="2257"/>
      <c r="BNB38" s="2257"/>
      <c r="BNC38" s="2257"/>
      <c r="BND38" s="2257"/>
      <c r="BNE38" s="2257"/>
      <c r="BNF38" s="2257"/>
      <c r="BNG38" s="2257"/>
      <c r="BNH38" s="2257"/>
      <c r="BNI38" s="2257"/>
      <c r="BNJ38" s="2257"/>
      <c r="BNK38" s="2257"/>
      <c r="BNL38" s="2257"/>
      <c r="BNM38" s="2257"/>
      <c r="BNN38" s="2257"/>
      <c r="BNO38" s="2257"/>
      <c r="BNP38" s="2257"/>
      <c r="BNQ38" s="2257"/>
      <c r="BNR38" s="2257"/>
      <c r="BNS38" s="2257"/>
      <c r="BNT38" s="2257"/>
      <c r="BNU38" s="2257"/>
      <c r="BNV38" s="2257"/>
      <c r="BNW38" s="2257"/>
      <c r="BNX38" s="2257"/>
      <c r="BNY38" s="2257"/>
      <c r="BNZ38" s="2257"/>
      <c r="BOA38" s="2257"/>
      <c r="BOB38" s="2257"/>
      <c r="BOC38" s="2257"/>
      <c r="BOD38" s="2257"/>
      <c r="BOE38" s="2257"/>
      <c r="BOF38" s="2257"/>
      <c r="BOG38" s="2257"/>
      <c r="BOH38" s="2257"/>
      <c r="BOI38" s="2257"/>
      <c r="BOJ38" s="2257"/>
      <c r="BOK38" s="2257"/>
      <c r="BOL38" s="2257"/>
      <c r="BOM38" s="2257"/>
      <c r="BON38" s="2257"/>
      <c r="BOO38" s="2257"/>
      <c r="BOP38" s="2257"/>
      <c r="BOQ38" s="2257"/>
      <c r="BOR38" s="2257"/>
      <c r="BOS38" s="2257"/>
      <c r="BOT38" s="2257"/>
      <c r="BOU38" s="2257"/>
      <c r="BOV38" s="2257"/>
      <c r="BOW38" s="2257"/>
      <c r="BOX38" s="2257"/>
      <c r="BOY38" s="2257"/>
      <c r="BOZ38" s="2257"/>
      <c r="BPA38" s="2257"/>
      <c r="BPB38" s="2257"/>
      <c r="BPC38" s="2257"/>
      <c r="BPD38" s="2257"/>
      <c r="BPE38" s="2257"/>
      <c r="BPF38" s="2257"/>
      <c r="BPG38" s="2257"/>
      <c r="BPH38" s="2257"/>
      <c r="BPI38" s="2257"/>
      <c r="BPJ38" s="2257"/>
      <c r="BPK38" s="2257"/>
      <c r="BPL38" s="2257"/>
      <c r="BPM38" s="2257"/>
      <c r="BPN38" s="2257"/>
      <c r="BPO38" s="2257"/>
      <c r="BPP38" s="2257"/>
      <c r="BPQ38" s="2257"/>
      <c r="BPR38" s="2257"/>
      <c r="BPS38" s="2257"/>
      <c r="BPT38" s="2257"/>
      <c r="BPU38" s="2257"/>
      <c r="BPV38" s="2257"/>
      <c r="BPW38" s="2257"/>
      <c r="BPX38" s="2257"/>
      <c r="BPY38" s="2257"/>
      <c r="BPZ38" s="2257"/>
      <c r="BQA38" s="2257"/>
      <c r="BQB38" s="2257"/>
      <c r="BQC38" s="2257"/>
      <c r="BQD38" s="2257"/>
      <c r="BQE38" s="2257"/>
      <c r="BQF38" s="2257"/>
      <c r="BQG38" s="2257"/>
      <c r="BQH38" s="2257"/>
      <c r="BQI38" s="2257"/>
      <c r="BQJ38" s="2257"/>
      <c r="BQK38" s="2257"/>
      <c r="BQL38" s="2257"/>
      <c r="BQM38" s="2257"/>
      <c r="BQN38" s="2257"/>
      <c r="BQO38" s="2257"/>
      <c r="BQP38" s="2257"/>
      <c r="BQQ38" s="2257"/>
      <c r="BQR38" s="2257"/>
      <c r="BQS38" s="2257"/>
      <c r="BQT38" s="2257"/>
      <c r="BQU38" s="2257"/>
      <c r="BQV38" s="2257"/>
      <c r="BQW38" s="2257"/>
      <c r="BQX38" s="2257"/>
      <c r="BQY38" s="2257"/>
      <c r="BQZ38" s="2257"/>
      <c r="BRA38" s="2257"/>
      <c r="BRB38" s="2257"/>
      <c r="BRC38" s="2257"/>
      <c r="BRD38" s="2257"/>
      <c r="BRE38" s="2257"/>
      <c r="BRF38" s="2257"/>
      <c r="BRG38" s="2257"/>
      <c r="BRH38" s="2257"/>
      <c r="BRI38" s="2257"/>
      <c r="BRJ38" s="2257"/>
      <c r="BRK38" s="2257"/>
      <c r="BRL38" s="2257"/>
      <c r="BRM38" s="2257"/>
      <c r="BRN38" s="2257"/>
      <c r="BRO38" s="2257"/>
      <c r="BRP38" s="2257"/>
      <c r="BRQ38" s="2257"/>
      <c r="BRR38" s="2257"/>
      <c r="BRS38" s="2257"/>
      <c r="BRT38" s="2257"/>
      <c r="BRU38" s="2257"/>
      <c r="BRV38" s="2257"/>
      <c r="BRW38" s="2257"/>
      <c r="BRX38" s="2257"/>
      <c r="BRY38" s="2257"/>
      <c r="BRZ38" s="2257"/>
      <c r="BSA38" s="2257"/>
      <c r="BSB38" s="2257"/>
      <c r="BSC38" s="2257"/>
      <c r="BSD38" s="2257"/>
      <c r="BSE38" s="2257"/>
      <c r="BSF38" s="2257"/>
      <c r="BSG38" s="2257"/>
      <c r="BSH38" s="2257"/>
      <c r="BSI38" s="2257"/>
      <c r="BSJ38" s="2257"/>
      <c r="BSK38" s="2257"/>
      <c r="BSL38" s="2257"/>
      <c r="BSM38" s="2257"/>
      <c r="BSN38" s="2257"/>
      <c r="BSO38" s="2257"/>
      <c r="BSP38" s="2257"/>
      <c r="BSQ38" s="2257"/>
      <c r="BSR38" s="2257"/>
      <c r="BSS38" s="2257"/>
      <c r="BST38" s="2257"/>
      <c r="BSU38" s="2257"/>
      <c r="BSV38" s="2257"/>
      <c r="BSW38" s="2257"/>
      <c r="BSX38" s="2257"/>
      <c r="BSY38" s="2257"/>
      <c r="BSZ38" s="2257"/>
      <c r="BTA38" s="2257"/>
      <c r="BTB38" s="2257"/>
      <c r="BTC38" s="2257"/>
      <c r="BTD38" s="2257"/>
      <c r="BTE38" s="2257"/>
      <c r="BTF38" s="2257"/>
      <c r="BTG38" s="2257"/>
      <c r="BTH38" s="2257"/>
      <c r="BTI38" s="2257"/>
      <c r="BTJ38" s="2257"/>
      <c r="BTK38" s="2257"/>
      <c r="BTL38" s="2257"/>
      <c r="BTM38" s="2257"/>
      <c r="BTN38" s="2257"/>
      <c r="BTO38" s="2257"/>
      <c r="BTP38" s="2257"/>
      <c r="BTQ38" s="2257"/>
      <c r="BTR38" s="2257"/>
      <c r="BTS38" s="2257"/>
      <c r="BTT38" s="2257"/>
      <c r="BTU38" s="2257"/>
      <c r="BTV38" s="2257"/>
      <c r="BTW38" s="2257"/>
      <c r="BTX38" s="2257"/>
      <c r="BTY38" s="2257"/>
      <c r="BTZ38" s="2257"/>
      <c r="BUA38" s="2257"/>
      <c r="BUB38" s="2257"/>
      <c r="BUC38" s="2257"/>
      <c r="BUD38" s="2257"/>
      <c r="BUE38" s="2257"/>
      <c r="BUF38" s="2257"/>
      <c r="BUG38" s="2257"/>
      <c r="BUH38" s="2257"/>
      <c r="BUI38" s="2257"/>
      <c r="BUJ38" s="2257"/>
      <c r="BUK38" s="2257"/>
      <c r="BUL38" s="2257"/>
      <c r="BUM38" s="2257"/>
      <c r="BUN38" s="2257"/>
      <c r="BUO38" s="2257"/>
      <c r="BUP38" s="2257"/>
      <c r="BUQ38" s="2257"/>
      <c r="BUR38" s="2257"/>
      <c r="BUS38" s="2257"/>
      <c r="BUT38" s="2257"/>
      <c r="BUU38" s="2257"/>
      <c r="BUV38" s="2257"/>
      <c r="BUW38" s="2257"/>
      <c r="BUX38" s="2257"/>
      <c r="BUY38" s="2257"/>
      <c r="BUZ38" s="2257"/>
      <c r="BVA38" s="2257"/>
      <c r="BVB38" s="2257"/>
      <c r="BVC38" s="2257"/>
      <c r="BVD38" s="2257"/>
      <c r="BVE38" s="2257"/>
      <c r="BVF38" s="2257"/>
      <c r="BVG38" s="2257"/>
      <c r="BVH38" s="2257"/>
      <c r="BVI38" s="2257"/>
      <c r="BVJ38" s="2257"/>
      <c r="BVK38" s="2257"/>
      <c r="BVL38" s="2257"/>
      <c r="BVM38" s="2257"/>
      <c r="BVN38" s="2257"/>
      <c r="BVO38" s="2257"/>
      <c r="BVP38" s="2257"/>
      <c r="BVQ38" s="2257"/>
      <c r="BVR38" s="2257"/>
      <c r="BVS38" s="2257"/>
      <c r="BVT38" s="2257"/>
      <c r="BVU38" s="2257"/>
      <c r="BVV38" s="2257"/>
      <c r="BVW38" s="2257"/>
      <c r="BVX38" s="2257"/>
      <c r="BVY38" s="2257"/>
      <c r="BVZ38" s="2257"/>
      <c r="BWA38" s="2257"/>
      <c r="BWB38" s="2257"/>
      <c r="BWC38" s="2257"/>
      <c r="BWD38" s="2257"/>
      <c r="BWE38" s="2257"/>
      <c r="BWF38" s="2257"/>
      <c r="BWG38" s="2257"/>
      <c r="BWH38" s="2257"/>
      <c r="BWI38" s="2257"/>
      <c r="BWJ38" s="2257"/>
      <c r="BWK38" s="2257"/>
      <c r="BWL38" s="2257"/>
      <c r="BWM38" s="2257"/>
      <c r="BWN38" s="2257"/>
      <c r="BWO38" s="2257"/>
      <c r="BWP38" s="2257"/>
      <c r="BWQ38" s="2257"/>
      <c r="BWR38" s="2257"/>
      <c r="BWS38" s="2257"/>
      <c r="BWT38" s="2257"/>
      <c r="BWU38" s="2257"/>
      <c r="BWV38" s="2257"/>
      <c r="BWW38" s="2257"/>
      <c r="BWX38" s="2257"/>
      <c r="BWY38" s="2257"/>
      <c r="BWZ38" s="2257"/>
      <c r="BXA38" s="2257"/>
      <c r="BXB38" s="2257"/>
      <c r="BXC38" s="2257"/>
      <c r="BXD38" s="2257"/>
      <c r="BXE38" s="2257"/>
      <c r="BXF38" s="2257"/>
      <c r="BXG38" s="2257"/>
      <c r="BXH38" s="2257"/>
      <c r="BXI38" s="2257"/>
      <c r="BXJ38" s="2257"/>
      <c r="BXK38" s="2257"/>
      <c r="BXL38" s="2257"/>
      <c r="BXM38" s="2257"/>
      <c r="BXN38" s="2257"/>
      <c r="BXO38" s="2257"/>
      <c r="BXP38" s="2257"/>
      <c r="BXQ38" s="2257"/>
      <c r="BXR38" s="2257"/>
      <c r="BXS38" s="2257"/>
      <c r="BXT38" s="2257"/>
      <c r="BXU38" s="2257"/>
      <c r="BXV38" s="2257"/>
      <c r="BXW38" s="2257"/>
      <c r="BXX38" s="2257"/>
      <c r="BXY38" s="2257"/>
      <c r="BXZ38" s="2257"/>
      <c r="BYA38" s="2257"/>
      <c r="BYB38" s="2257"/>
      <c r="BYC38" s="2257"/>
      <c r="BYD38" s="2257"/>
      <c r="BYE38" s="2257"/>
      <c r="BYF38" s="2257"/>
      <c r="BYG38" s="2257"/>
      <c r="BYH38" s="2257"/>
      <c r="BYI38" s="2257"/>
      <c r="BYJ38" s="2257"/>
      <c r="BYK38" s="2257"/>
      <c r="BYL38" s="2257"/>
      <c r="BYM38" s="2257"/>
      <c r="BYN38" s="2257"/>
      <c r="BYO38" s="2257"/>
      <c r="BYP38" s="2257"/>
      <c r="BYQ38" s="2257"/>
      <c r="BYR38" s="2257"/>
      <c r="BYS38" s="2257"/>
      <c r="BYT38" s="2257"/>
      <c r="BYU38" s="2257"/>
      <c r="BYV38" s="2257"/>
      <c r="BYW38" s="2257"/>
      <c r="BYX38" s="2257"/>
      <c r="BYY38" s="2257"/>
      <c r="BYZ38" s="2257"/>
      <c r="BZA38" s="2257"/>
      <c r="BZB38" s="2257"/>
      <c r="BZC38" s="2257"/>
      <c r="BZD38" s="2257"/>
      <c r="BZE38" s="2257"/>
      <c r="BZF38" s="2257"/>
      <c r="BZG38" s="2257"/>
      <c r="BZH38" s="2257"/>
      <c r="BZI38" s="2257"/>
      <c r="BZJ38" s="2257"/>
      <c r="BZK38" s="2257"/>
      <c r="BZL38" s="2257"/>
      <c r="BZM38" s="2257"/>
      <c r="BZN38" s="2257"/>
      <c r="BZO38" s="2257"/>
      <c r="BZP38" s="2257"/>
      <c r="BZQ38" s="2257"/>
      <c r="BZR38" s="2257"/>
      <c r="BZS38" s="2257"/>
      <c r="BZT38" s="2257"/>
      <c r="BZU38" s="2257"/>
      <c r="BZV38" s="2257"/>
      <c r="BZW38" s="2257"/>
      <c r="BZX38" s="2257"/>
      <c r="BZY38" s="2257"/>
      <c r="BZZ38" s="2257"/>
      <c r="CAA38" s="2257"/>
      <c r="CAB38" s="2257"/>
      <c r="CAC38" s="2257"/>
      <c r="CAD38" s="2257"/>
      <c r="CAE38" s="2257"/>
      <c r="CAF38" s="2257"/>
      <c r="CAG38" s="2257"/>
      <c r="CAH38" s="2257"/>
      <c r="CAI38" s="2257"/>
      <c r="CAJ38" s="2257"/>
      <c r="CAK38" s="2257"/>
      <c r="CAL38" s="2257"/>
      <c r="CAM38" s="2257"/>
      <c r="CAN38" s="2257"/>
      <c r="CAO38" s="2257"/>
      <c r="CAP38" s="2257"/>
      <c r="CAQ38" s="2257"/>
      <c r="CAR38" s="2257"/>
      <c r="CAS38" s="2257"/>
      <c r="CAT38" s="2257"/>
      <c r="CAU38" s="2257"/>
      <c r="CAV38" s="2257"/>
      <c r="CAW38" s="2257"/>
      <c r="CAX38" s="2257"/>
      <c r="CAY38" s="2257"/>
      <c r="CAZ38" s="2257"/>
      <c r="CBA38" s="2257"/>
      <c r="CBB38" s="2257"/>
      <c r="CBC38" s="2257"/>
      <c r="CBD38" s="2257"/>
      <c r="CBE38" s="2257"/>
      <c r="CBF38" s="2257"/>
      <c r="CBG38" s="2257"/>
      <c r="CBH38" s="2257"/>
      <c r="CBI38" s="2257"/>
      <c r="CBJ38" s="2257"/>
      <c r="CBK38" s="2257"/>
      <c r="CBL38" s="2257"/>
      <c r="CBM38" s="2257"/>
      <c r="CBN38" s="2257"/>
      <c r="CBO38" s="2257"/>
      <c r="CBP38" s="2257"/>
      <c r="CBQ38" s="2257"/>
      <c r="CBR38" s="2257"/>
      <c r="CBS38" s="2257"/>
      <c r="CBT38" s="2257"/>
      <c r="CBU38" s="2257"/>
      <c r="CBV38" s="2257"/>
      <c r="CBW38" s="2257"/>
      <c r="CBX38" s="2257"/>
      <c r="CBY38" s="2257"/>
      <c r="CBZ38" s="2257"/>
      <c r="CCA38" s="2257"/>
      <c r="CCB38" s="2257"/>
      <c r="CCC38" s="2257"/>
      <c r="CCD38" s="2257"/>
      <c r="CCE38" s="2257"/>
      <c r="CCF38" s="2257"/>
      <c r="CCG38" s="2257"/>
      <c r="CCH38" s="2257"/>
      <c r="CCI38" s="2257"/>
      <c r="CCJ38" s="2257"/>
      <c r="CCK38" s="2257"/>
      <c r="CCL38" s="2257"/>
      <c r="CCM38" s="2257"/>
      <c r="CCN38" s="2257"/>
      <c r="CCO38" s="2257"/>
      <c r="CCP38" s="2257"/>
      <c r="CCQ38" s="2257"/>
      <c r="CCR38" s="2257"/>
      <c r="CCS38" s="2257"/>
      <c r="CCT38" s="2257"/>
      <c r="CCU38" s="2257"/>
      <c r="CCV38" s="2257"/>
      <c r="CCW38" s="2257"/>
      <c r="CCX38" s="2257"/>
      <c r="CCY38" s="2257"/>
      <c r="CCZ38" s="2257"/>
      <c r="CDA38" s="2257"/>
      <c r="CDB38" s="2257"/>
      <c r="CDC38" s="2257"/>
      <c r="CDD38" s="2257"/>
      <c r="CDE38" s="2257"/>
      <c r="CDF38" s="2257"/>
      <c r="CDG38" s="2257"/>
      <c r="CDH38" s="2257"/>
      <c r="CDI38" s="2257"/>
      <c r="CDJ38" s="2257"/>
      <c r="CDK38" s="2257"/>
      <c r="CDL38" s="2257"/>
      <c r="CDM38" s="2257"/>
      <c r="CDN38" s="2257"/>
      <c r="CDO38" s="2257"/>
      <c r="CDP38" s="2257"/>
      <c r="CDQ38" s="2257"/>
      <c r="CDR38" s="2257"/>
      <c r="CDS38" s="2257"/>
      <c r="CDT38" s="2257"/>
      <c r="CDU38" s="2257"/>
      <c r="CDV38" s="2257"/>
      <c r="CDW38" s="2257"/>
      <c r="CDX38" s="2257"/>
      <c r="CDY38" s="2257"/>
      <c r="CDZ38" s="2257"/>
      <c r="CEA38" s="2257"/>
      <c r="CEB38" s="2257"/>
      <c r="CEC38" s="2257"/>
      <c r="CED38" s="2257"/>
      <c r="CEE38" s="2257"/>
      <c r="CEF38" s="2257"/>
      <c r="CEG38" s="2257"/>
      <c r="CEH38" s="2257"/>
      <c r="CEI38" s="2257"/>
      <c r="CEJ38" s="2257"/>
      <c r="CEK38" s="2257"/>
      <c r="CEL38" s="2257"/>
      <c r="CEM38" s="2257"/>
      <c r="CEN38" s="2257"/>
      <c r="CEO38" s="2257"/>
      <c r="CEP38" s="2257"/>
      <c r="CEQ38" s="2257"/>
      <c r="CER38" s="2257"/>
      <c r="CES38" s="2257"/>
      <c r="CET38" s="2257"/>
      <c r="CEU38" s="2257"/>
      <c r="CEV38" s="2257"/>
      <c r="CEW38" s="2257"/>
      <c r="CEX38" s="2257"/>
      <c r="CEY38" s="2257"/>
      <c r="CEZ38" s="2257"/>
      <c r="CFA38" s="2257"/>
      <c r="CFB38" s="2257"/>
      <c r="CFC38" s="2257"/>
      <c r="CFD38" s="2257"/>
      <c r="CFE38" s="2257"/>
      <c r="CFF38" s="2257"/>
      <c r="CFG38" s="2257"/>
      <c r="CFH38" s="2257"/>
      <c r="CFI38" s="2257"/>
      <c r="CFJ38" s="2257"/>
      <c r="CFK38" s="2257"/>
      <c r="CFL38" s="2257"/>
      <c r="CFM38" s="2257"/>
      <c r="CFN38" s="2257"/>
      <c r="CFO38" s="2257"/>
      <c r="CFP38" s="2257"/>
      <c r="CFQ38" s="2257"/>
      <c r="CFR38" s="2257"/>
      <c r="CFS38" s="2257"/>
      <c r="CFT38" s="2257"/>
      <c r="CFU38" s="2257"/>
      <c r="CFV38" s="2257"/>
      <c r="CFW38" s="2257"/>
      <c r="CFX38" s="2257"/>
      <c r="CFY38" s="2257"/>
      <c r="CFZ38" s="2257"/>
      <c r="CGA38" s="2257"/>
      <c r="CGB38" s="2257"/>
      <c r="CGC38" s="2257"/>
      <c r="CGD38" s="2257"/>
      <c r="CGE38" s="2257"/>
      <c r="CGF38" s="2257"/>
      <c r="CGG38" s="2257"/>
      <c r="CGH38" s="2257"/>
      <c r="CGI38" s="2257"/>
      <c r="CGJ38" s="2257"/>
      <c r="CGK38" s="2257"/>
      <c r="CGL38" s="2257"/>
      <c r="CGM38" s="2257"/>
      <c r="CGN38" s="2257"/>
      <c r="CGO38" s="2257"/>
      <c r="CGP38" s="2257"/>
      <c r="CGQ38" s="2257"/>
      <c r="CGR38" s="2257"/>
      <c r="CGS38" s="2257"/>
      <c r="CGT38" s="2257"/>
      <c r="CGU38" s="2257"/>
      <c r="CGV38" s="2257"/>
      <c r="CGW38" s="2257"/>
      <c r="CGX38" s="2257"/>
      <c r="CGY38" s="2257"/>
      <c r="CGZ38" s="2257"/>
      <c r="CHA38" s="2257"/>
      <c r="CHB38" s="2257"/>
      <c r="CHC38" s="2257"/>
      <c r="CHD38" s="2257"/>
      <c r="CHE38" s="2257"/>
      <c r="CHF38" s="2257"/>
      <c r="CHG38" s="2257"/>
      <c r="CHH38" s="2257"/>
      <c r="CHI38" s="2257"/>
      <c r="CHJ38" s="2257"/>
      <c r="CHK38" s="2257"/>
      <c r="CHL38" s="2257"/>
      <c r="CHM38" s="2257"/>
      <c r="CHN38" s="2257"/>
      <c r="CHO38" s="2257"/>
      <c r="CHP38" s="2257"/>
      <c r="CHQ38" s="2257"/>
      <c r="CHR38" s="2257"/>
      <c r="CHS38" s="2257"/>
      <c r="CHT38" s="2257"/>
      <c r="CHU38" s="2257"/>
      <c r="CHV38" s="2257"/>
      <c r="CHW38" s="2257"/>
      <c r="CHX38" s="2257"/>
      <c r="CHY38" s="2257"/>
      <c r="CHZ38" s="2257"/>
      <c r="CIA38" s="2257"/>
      <c r="CIB38" s="2257"/>
      <c r="CIC38" s="2257"/>
      <c r="CID38" s="2257"/>
      <c r="CIE38" s="2257"/>
      <c r="CIF38" s="2257"/>
      <c r="CIG38" s="2257"/>
      <c r="CIH38" s="2257"/>
      <c r="CII38" s="2257"/>
      <c r="CIJ38" s="2257"/>
      <c r="CIK38" s="2257"/>
      <c r="CIL38" s="2257"/>
      <c r="CIM38" s="2257"/>
      <c r="CIN38" s="2257"/>
      <c r="CIO38" s="2257"/>
      <c r="CIP38" s="2257"/>
      <c r="CIQ38" s="2257"/>
      <c r="CIR38" s="2257"/>
      <c r="CIS38" s="2257"/>
      <c r="CIT38" s="2257"/>
      <c r="CIU38" s="2257"/>
      <c r="CIV38" s="2257"/>
      <c r="CIW38" s="2257"/>
      <c r="CIX38" s="2257"/>
      <c r="CIY38" s="2257"/>
      <c r="CIZ38" s="2257"/>
      <c r="CJA38" s="2257"/>
      <c r="CJB38" s="2257"/>
      <c r="CJC38" s="2257"/>
      <c r="CJD38" s="2257"/>
      <c r="CJE38" s="2257"/>
      <c r="CJF38" s="2257"/>
      <c r="CJG38" s="2257"/>
      <c r="CJH38" s="2257"/>
      <c r="CJI38" s="2257"/>
      <c r="CJJ38" s="2257"/>
      <c r="CJK38" s="2257"/>
      <c r="CJL38" s="2257"/>
      <c r="CJM38" s="2257"/>
      <c r="CJN38" s="2257"/>
      <c r="CJO38" s="2257"/>
      <c r="CJP38" s="2257"/>
      <c r="CJQ38" s="2257"/>
      <c r="CJR38" s="2257"/>
      <c r="CJS38" s="2257"/>
      <c r="CJT38" s="2257"/>
      <c r="CJU38" s="2257"/>
      <c r="CJV38" s="2257"/>
      <c r="CJW38" s="2257"/>
      <c r="CJX38" s="2257"/>
      <c r="CJY38" s="2257"/>
      <c r="CJZ38" s="2257"/>
      <c r="CKA38" s="2257"/>
      <c r="CKB38" s="2257"/>
      <c r="CKC38" s="2257"/>
      <c r="CKD38" s="2257"/>
      <c r="CKE38" s="2257"/>
      <c r="CKF38" s="2257"/>
      <c r="CKG38" s="2257"/>
      <c r="CKH38" s="2257"/>
      <c r="CKI38" s="2257"/>
      <c r="CKJ38" s="2257"/>
      <c r="CKK38" s="2257"/>
      <c r="CKL38" s="2257"/>
      <c r="CKM38" s="2257"/>
      <c r="CKN38" s="2257"/>
      <c r="CKO38" s="2257"/>
      <c r="CKP38" s="2257"/>
      <c r="CKQ38" s="2257"/>
      <c r="CKR38" s="2257"/>
      <c r="CKS38" s="2257"/>
      <c r="CKT38" s="2257"/>
      <c r="CKU38" s="2257"/>
      <c r="CKV38" s="2257"/>
      <c r="CKW38" s="2257"/>
      <c r="CKX38" s="2257"/>
      <c r="CKY38" s="2257"/>
      <c r="CKZ38" s="2257"/>
      <c r="CLA38" s="2257"/>
      <c r="CLB38" s="2257"/>
      <c r="CLC38" s="2257"/>
      <c r="CLD38" s="2257"/>
      <c r="CLE38" s="2257"/>
      <c r="CLF38" s="2257"/>
      <c r="CLG38" s="2257"/>
      <c r="CLH38" s="2257"/>
      <c r="CLI38" s="2257"/>
      <c r="CLJ38" s="2257"/>
      <c r="CLK38" s="2257"/>
      <c r="CLL38" s="2257"/>
      <c r="CLM38" s="2257"/>
      <c r="CLN38" s="2257"/>
      <c r="CLO38" s="2257"/>
      <c r="CLP38" s="2257"/>
      <c r="CLQ38" s="2257"/>
      <c r="CLR38" s="2257"/>
      <c r="CLS38" s="2257"/>
      <c r="CLT38" s="2257"/>
      <c r="CLU38" s="2257"/>
      <c r="CLV38" s="2257"/>
      <c r="CLW38" s="2257"/>
      <c r="CLX38" s="2257"/>
      <c r="CLY38" s="2257"/>
      <c r="CLZ38" s="2257"/>
      <c r="CMA38" s="2257"/>
      <c r="CMB38" s="2257"/>
      <c r="CMC38" s="2257"/>
      <c r="CMD38" s="2257"/>
      <c r="CME38" s="2257"/>
      <c r="CMF38" s="2257"/>
      <c r="CMG38" s="2257"/>
      <c r="CMH38" s="2257"/>
      <c r="CMI38" s="2257"/>
      <c r="CMJ38" s="2257"/>
      <c r="CMK38" s="2257"/>
      <c r="CML38" s="2257"/>
      <c r="CMM38" s="2257"/>
      <c r="CMN38" s="2257"/>
      <c r="CMO38" s="2257"/>
      <c r="CMP38" s="2257"/>
      <c r="CMQ38" s="2257"/>
      <c r="CMR38" s="2257"/>
      <c r="CMS38" s="2257"/>
      <c r="CMT38" s="2257"/>
      <c r="CMU38" s="2257"/>
      <c r="CMV38" s="2257"/>
      <c r="CMW38" s="2257"/>
      <c r="CMX38" s="2257"/>
      <c r="CMY38" s="2257"/>
      <c r="CMZ38" s="2257"/>
      <c r="CNA38" s="2257"/>
      <c r="CNB38" s="2257"/>
      <c r="CNC38" s="2257"/>
      <c r="CND38" s="2257"/>
      <c r="CNE38" s="2257"/>
      <c r="CNF38" s="2257"/>
      <c r="CNG38" s="2257"/>
      <c r="CNH38" s="2257"/>
      <c r="CNI38" s="2257"/>
      <c r="CNJ38" s="2257"/>
      <c r="CNK38" s="2257"/>
      <c r="CNL38" s="2257"/>
      <c r="CNM38" s="2257"/>
      <c r="CNN38" s="2257"/>
      <c r="CNO38" s="2257"/>
      <c r="CNP38" s="2257"/>
      <c r="CNQ38" s="2257"/>
      <c r="CNR38" s="2257"/>
      <c r="CNS38" s="2257"/>
      <c r="CNT38" s="2257"/>
      <c r="CNU38" s="2257"/>
      <c r="CNV38" s="2257"/>
      <c r="CNW38" s="2257"/>
      <c r="CNX38" s="2257"/>
      <c r="CNY38" s="2257"/>
      <c r="CNZ38" s="2257"/>
      <c r="COA38" s="2257"/>
      <c r="COB38" s="2257"/>
      <c r="COC38" s="2257"/>
      <c r="COD38" s="2257"/>
      <c r="COE38" s="2257"/>
      <c r="COF38" s="2257"/>
      <c r="COG38" s="2257"/>
      <c r="COH38" s="2257"/>
      <c r="COI38" s="2257"/>
      <c r="COJ38" s="2257"/>
      <c r="COK38" s="2257"/>
      <c r="COL38" s="2257"/>
      <c r="COM38" s="2257"/>
      <c r="CON38" s="2257"/>
      <c r="COO38" s="2257"/>
      <c r="COP38" s="2257"/>
      <c r="COQ38" s="2257"/>
      <c r="COR38" s="2257"/>
      <c r="COS38" s="2257"/>
      <c r="COT38" s="2257"/>
      <c r="COU38" s="2257"/>
      <c r="COV38" s="2257"/>
      <c r="COW38" s="2257"/>
      <c r="COX38" s="2257"/>
      <c r="COY38" s="2257"/>
      <c r="COZ38" s="2257"/>
      <c r="CPA38" s="2257"/>
      <c r="CPB38" s="2257"/>
      <c r="CPC38" s="2257"/>
      <c r="CPD38" s="2257"/>
      <c r="CPE38" s="2257"/>
      <c r="CPF38" s="2257"/>
      <c r="CPG38" s="2257"/>
      <c r="CPH38" s="2257"/>
      <c r="CPI38" s="2257"/>
      <c r="CPJ38" s="2257"/>
      <c r="CPK38" s="2257"/>
      <c r="CPL38" s="2257"/>
      <c r="CPM38" s="2257"/>
      <c r="CPN38" s="2257"/>
      <c r="CPO38" s="2257"/>
      <c r="CPP38" s="2257"/>
      <c r="CPQ38" s="2257"/>
      <c r="CPR38" s="2257"/>
      <c r="CPS38" s="2257"/>
      <c r="CPT38" s="2257"/>
      <c r="CPU38" s="2257"/>
      <c r="CPV38" s="2257"/>
      <c r="CPW38" s="2257"/>
      <c r="CPX38" s="2257"/>
      <c r="CPY38" s="2257"/>
      <c r="CPZ38" s="2257"/>
      <c r="CQA38" s="2257"/>
      <c r="CQB38" s="2257"/>
      <c r="CQC38" s="2257"/>
      <c r="CQD38" s="2257"/>
      <c r="CQE38" s="2257"/>
      <c r="CQF38" s="2257"/>
      <c r="CQG38" s="2257"/>
      <c r="CQH38" s="2257"/>
      <c r="CQI38" s="2257"/>
      <c r="CQJ38" s="2257"/>
      <c r="CQK38" s="2257"/>
      <c r="CQL38" s="2257"/>
      <c r="CQM38" s="2257"/>
      <c r="CQN38" s="2257"/>
      <c r="CQO38" s="2257"/>
      <c r="CQP38" s="2257"/>
      <c r="CQQ38" s="2257"/>
      <c r="CQR38" s="2257"/>
      <c r="CQS38" s="2257"/>
      <c r="CQT38" s="2257"/>
      <c r="CQU38" s="2257"/>
      <c r="CQV38" s="2257"/>
      <c r="CQW38" s="2257"/>
      <c r="CQX38" s="2257"/>
      <c r="CQY38" s="2257"/>
      <c r="CQZ38" s="2257"/>
      <c r="CRA38" s="2257"/>
      <c r="CRB38" s="2257"/>
      <c r="CRC38" s="2257"/>
      <c r="CRD38" s="2257"/>
      <c r="CRE38" s="2257"/>
      <c r="CRF38" s="2257"/>
      <c r="CRG38" s="2257"/>
      <c r="CRH38" s="2257"/>
      <c r="CRI38" s="2257"/>
      <c r="CRJ38" s="2257"/>
      <c r="CRK38" s="2257"/>
      <c r="CRL38" s="2257"/>
      <c r="CRM38" s="2257"/>
      <c r="CRN38" s="2257"/>
      <c r="CRO38" s="2257"/>
      <c r="CRP38" s="2257"/>
      <c r="CRQ38" s="2257"/>
      <c r="CRR38" s="2257"/>
      <c r="CRS38" s="2257"/>
      <c r="CRT38" s="2257"/>
      <c r="CRU38" s="2257"/>
      <c r="CRV38" s="2257"/>
      <c r="CRW38" s="2257"/>
      <c r="CRX38" s="2257"/>
      <c r="CRY38" s="2257"/>
      <c r="CRZ38" s="2257"/>
      <c r="CSA38" s="2257"/>
      <c r="CSB38" s="2257"/>
      <c r="CSC38" s="2257"/>
      <c r="CSD38" s="2257"/>
      <c r="CSE38" s="2257"/>
      <c r="CSF38" s="2257"/>
      <c r="CSG38" s="2257"/>
      <c r="CSH38" s="2257"/>
      <c r="CSI38" s="2257"/>
      <c r="CSJ38" s="2257"/>
      <c r="CSK38" s="2257"/>
      <c r="CSL38" s="2257"/>
      <c r="CSM38" s="2257"/>
      <c r="CSN38" s="2257"/>
      <c r="CSO38" s="2257"/>
      <c r="CSP38" s="2257"/>
      <c r="CSQ38" s="2257"/>
      <c r="CSR38" s="2257"/>
      <c r="CSS38" s="2257"/>
      <c r="CST38" s="2257"/>
      <c r="CSU38" s="2257"/>
      <c r="CSV38" s="2257"/>
      <c r="CSW38" s="2257"/>
      <c r="CSX38" s="2257"/>
      <c r="CSY38" s="2257"/>
      <c r="CSZ38" s="2257"/>
      <c r="CTA38" s="2257"/>
      <c r="CTB38" s="2257"/>
      <c r="CTC38" s="2257"/>
      <c r="CTD38" s="2257"/>
      <c r="CTE38" s="2257"/>
      <c r="CTF38" s="2257"/>
      <c r="CTG38" s="2257"/>
      <c r="CTH38" s="2257"/>
      <c r="CTI38" s="2257"/>
      <c r="CTJ38" s="2257"/>
      <c r="CTK38" s="2257"/>
      <c r="CTL38" s="2257"/>
      <c r="CTM38" s="2257"/>
      <c r="CTN38" s="2257"/>
      <c r="CTO38" s="2257"/>
      <c r="CTP38" s="2257"/>
      <c r="CTQ38" s="2257"/>
      <c r="CTR38" s="2257"/>
      <c r="CTS38" s="2257"/>
      <c r="CTT38" s="2257"/>
      <c r="CTU38" s="2257"/>
      <c r="CTV38" s="2257"/>
      <c r="CTW38" s="2257"/>
      <c r="CTX38" s="2257"/>
      <c r="CTY38" s="2257"/>
      <c r="CTZ38" s="2257"/>
      <c r="CUA38" s="2257"/>
      <c r="CUB38" s="2257"/>
      <c r="CUC38" s="2257"/>
      <c r="CUD38" s="2257"/>
      <c r="CUE38" s="2257"/>
      <c r="CUF38" s="2257"/>
      <c r="CUG38" s="2257"/>
      <c r="CUH38" s="2257"/>
      <c r="CUI38" s="2257"/>
      <c r="CUJ38" s="2257"/>
      <c r="CUK38" s="2257"/>
      <c r="CUL38" s="2257"/>
      <c r="CUM38" s="2257"/>
      <c r="CUN38" s="2257"/>
      <c r="CUO38" s="2257"/>
      <c r="CUP38" s="2257"/>
      <c r="CUQ38" s="2257"/>
      <c r="CUR38" s="2257"/>
      <c r="CUS38" s="2257"/>
      <c r="CUT38" s="2257"/>
      <c r="CUU38" s="2257"/>
      <c r="CUV38" s="2257"/>
      <c r="CUW38" s="2257"/>
      <c r="CUX38" s="2257"/>
      <c r="CUY38" s="2257"/>
      <c r="CUZ38" s="2257"/>
      <c r="CVA38" s="2257"/>
      <c r="CVB38" s="2257"/>
      <c r="CVC38" s="2257"/>
      <c r="CVD38" s="2257"/>
      <c r="CVE38" s="2257"/>
      <c r="CVF38" s="2257"/>
      <c r="CVG38" s="2257"/>
      <c r="CVH38" s="2257"/>
      <c r="CVI38" s="2257"/>
      <c r="CVJ38" s="2257"/>
      <c r="CVK38" s="2257"/>
      <c r="CVL38" s="2257"/>
      <c r="CVM38" s="2257"/>
      <c r="CVN38" s="2257"/>
      <c r="CVO38" s="2257"/>
      <c r="CVP38" s="2257"/>
      <c r="CVQ38" s="2257"/>
      <c r="CVR38" s="2257"/>
      <c r="CVS38" s="2257"/>
      <c r="CVT38" s="2257"/>
      <c r="CVU38" s="2257"/>
      <c r="CVV38" s="2257"/>
      <c r="CVW38" s="2257"/>
      <c r="CVX38" s="2257"/>
      <c r="CVY38" s="2257"/>
      <c r="CVZ38" s="2257"/>
      <c r="CWA38" s="2257"/>
      <c r="CWB38" s="2257"/>
      <c r="CWC38" s="2257"/>
      <c r="CWD38" s="2257"/>
      <c r="CWE38" s="2257"/>
      <c r="CWF38" s="2257"/>
      <c r="CWG38" s="2257"/>
      <c r="CWH38" s="2257"/>
      <c r="CWI38" s="2257"/>
      <c r="CWJ38" s="2257"/>
      <c r="CWK38" s="2257"/>
      <c r="CWL38" s="2257"/>
      <c r="CWM38" s="2257"/>
      <c r="CWN38" s="2257"/>
      <c r="CWO38" s="2257"/>
      <c r="CWP38" s="2257"/>
      <c r="CWQ38" s="2257"/>
      <c r="CWR38" s="2257"/>
      <c r="CWS38" s="2257"/>
      <c r="CWT38" s="2257"/>
      <c r="CWU38" s="2257"/>
      <c r="CWV38" s="2257"/>
      <c r="CWW38" s="2257"/>
      <c r="CWX38" s="2257"/>
      <c r="CWY38" s="2257"/>
      <c r="CWZ38" s="2257"/>
      <c r="CXA38" s="2257"/>
      <c r="CXB38" s="2257"/>
      <c r="CXC38" s="2257"/>
      <c r="CXD38" s="2257"/>
      <c r="CXE38" s="2257"/>
      <c r="CXF38" s="2257"/>
      <c r="CXG38" s="2257"/>
      <c r="CXH38" s="2257"/>
      <c r="CXI38" s="2257"/>
      <c r="CXJ38" s="2257"/>
      <c r="CXK38" s="2257"/>
      <c r="CXL38" s="2257"/>
      <c r="CXM38" s="2257"/>
      <c r="CXN38" s="2257"/>
      <c r="CXO38" s="2257"/>
      <c r="CXP38" s="2257"/>
      <c r="CXQ38" s="2257"/>
      <c r="CXR38" s="2257"/>
      <c r="CXS38" s="2257"/>
      <c r="CXT38" s="2257"/>
      <c r="CXU38" s="2257"/>
      <c r="CXV38" s="2257"/>
      <c r="CXW38" s="2257"/>
      <c r="CXX38" s="2257"/>
      <c r="CXY38" s="2257"/>
      <c r="CXZ38" s="2257"/>
      <c r="CYA38" s="2257"/>
      <c r="CYB38" s="2257"/>
      <c r="CYC38" s="2257"/>
      <c r="CYD38" s="2257"/>
      <c r="CYE38" s="2257"/>
      <c r="CYF38" s="2257"/>
      <c r="CYG38" s="2257"/>
      <c r="CYH38" s="2257"/>
      <c r="CYI38" s="2257"/>
      <c r="CYJ38" s="2257"/>
      <c r="CYK38" s="2257"/>
      <c r="CYL38" s="2257"/>
      <c r="CYM38" s="2257"/>
      <c r="CYN38" s="2257"/>
      <c r="CYO38" s="2257"/>
      <c r="CYP38" s="2257"/>
      <c r="CYQ38" s="2257"/>
      <c r="CYR38" s="2257"/>
      <c r="CYS38" s="2257"/>
      <c r="CYT38" s="2257"/>
      <c r="CYU38" s="2257"/>
      <c r="CYV38" s="2257"/>
      <c r="CYW38" s="2257"/>
      <c r="CYX38" s="2257"/>
      <c r="CYY38" s="2257"/>
      <c r="CYZ38" s="2257"/>
      <c r="CZA38" s="2257"/>
      <c r="CZB38" s="2257"/>
      <c r="CZC38" s="2257"/>
      <c r="CZD38" s="2257"/>
      <c r="CZE38" s="2257"/>
      <c r="CZF38" s="2257"/>
      <c r="CZG38" s="2257"/>
      <c r="CZH38" s="2257"/>
      <c r="CZI38" s="2257"/>
      <c r="CZJ38" s="2257"/>
      <c r="CZK38" s="2257"/>
      <c r="CZL38" s="2257"/>
      <c r="CZM38" s="2257"/>
      <c r="CZN38" s="2257"/>
      <c r="CZO38" s="2257"/>
      <c r="CZP38" s="2257"/>
      <c r="CZQ38" s="2257"/>
      <c r="CZR38" s="2257"/>
      <c r="CZS38" s="2257"/>
      <c r="CZT38" s="2257"/>
      <c r="CZU38" s="2257"/>
      <c r="CZV38" s="2257"/>
      <c r="CZW38" s="2257"/>
      <c r="CZX38" s="2257"/>
      <c r="CZY38" s="2257"/>
      <c r="CZZ38" s="2257"/>
      <c r="DAA38" s="2257"/>
      <c r="DAB38" s="2257"/>
      <c r="DAC38" s="2257"/>
      <c r="DAD38" s="2257"/>
      <c r="DAE38" s="2257"/>
      <c r="DAF38" s="2257"/>
      <c r="DAG38" s="2257"/>
      <c r="DAH38" s="2257"/>
      <c r="DAI38" s="2257"/>
      <c r="DAJ38" s="2257"/>
      <c r="DAK38" s="2257"/>
      <c r="DAL38" s="2257"/>
      <c r="DAM38" s="2257"/>
      <c r="DAN38" s="2257"/>
      <c r="DAO38" s="2257"/>
      <c r="DAP38" s="2257"/>
      <c r="DAQ38" s="2257"/>
      <c r="DAR38" s="2257"/>
      <c r="DAS38" s="2257"/>
      <c r="DAT38" s="2257"/>
      <c r="DAU38" s="2257"/>
      <c r="DAV38" s="2257"/>
      <c r="DAW38" s="2257"/>
      <c r="DAX38" s="2257"/>
      <c r="DAY38" s="2257"/>
      <c r="DAZ38" s="2257"/>
      <c r="DBA38" s="2257"/>
      <c r="DBB38" s="2257"/>
      <c r="DBC38" s="2257"/>
      <c r="DBD38" s="2257"/>
      <c r="DBE38" s="2257"/>
      <c r="DBF38" s="2257"/>
      <c r="DBG38" s="2257"/>
      <c r="DBH38" s="2257"/>
      <c r="DBI38" s="2257"/>
      <c r="DBJ38" s="2257"/>
      <c r="DBK38" s="2257"/>
      <c r="DBL38" s="2257"/>
      <c r="DBM38" s="2257"/>
      <c r="DBN38" s="2257"/>
      <c r="DBO38" s="2257"/>
      <c r="DBP38" s="2257"/>
      <c r="DBQ38" s="2257"/>
      <c r="DBR38" s="2257"/>
      <c r="DBS38" s="2257"/>
      <c r="DBT38" s="2257"/>
      <c r="DBU38" s="2257"/>
      <c r="DBV38" s="2257"/>
      <c r="DBW38" s="2257"/>
      <c r="DBX38" s="2257"/>
      <c r="DBY38" s="2257"/>
      <c r="DBZ38" s="2257"/>
      <c r="DCA38" s="2257"/>
      <c r="DCB38" s="2257"/>
      <c r="DCC38" s="2257"/>
      <c r="DCD38" s="2257"/>
      <c r="DCE38" s="2257"/>
      <c r="DCF38" s="2257"/>
      <c r="DCG38" s="2257"/>
      <c r="DCH38" s="2257"/>
      <c r="DCI38" s="2257"/>
      <c r="DCJ38" s="2257"/>
      <c r="DCK38" s="2257"/>
      <c r="DCL38" s="2257"/>
      <c r="DCM38" s="2257"/>
      <c r="DCN38" s="2257"/>
      <c r="DCO38" s="2257"/>
      <c r="DCP38" s="2257"/>
      <c r="DCQ38" s="2257"/>
      <c r="DCR38" s="2257"/>
      <c r="DCS38" s="2257"/>
      <c r="DCT38" s="2257"/>
      <c r="DCU38" s="2257"/>
      <c r="DCV38" s="2257"/>
      <c r="DCW38" s="2257"/>
      <c r="DCX38" s="2257"/>
      <c r="DCY38" s="2257"/>
      <c r="DCZ38" s="2257"/>
      <c r="DDA38" s="2257"/>
      <c r="DDB38" s="2257"/>
      <c r="DDC38" s="2257"/>
      <c r="DDD38" s="2257"/>
      <c r="DDE38" s="2257"/>
      <c r="DDF38" s="2257"/>
      <c r="DDG38" s="2257"/>
      <c r="DDH38" s="2257"/>
      <c r="DDI38" s="2257"/>
      <c r="DDJ38" s="2257"/>
      <c r="DDK38" s="2257"/>
      <c r="DDL38" s="2257"/>
      <c r="DDM38" s="2257"/>
      <c r="DDN38" s="2257"/>
      <c r="DDO38" s="2257"/>
      <c r="DDP38" s="2257"/>
      <c r="DDQ38" s="2257"/>
      <c r="DDR38" s="2257"/>
      <c r="DDS38" s="2257"/>
      <c r="DDT38" s="2257"/>
      <c r="DDU38" s="2257"/>
      <c r="DDV38" s="2257"/>
      <c r="DDW38" s="2257"/>
      <c r="DDX38" s="2257"/>
      <c r="DDY38" s="2257"/>
      <c r="DDZ38" s="2257"/>
      <c r="DEA38" s="2257"/>
      <c r="DEB38" s="2257"/>
      <c r="DEC38" s="2257"/>
      <c r="DED38" s="2257"/>
      <c r="DEE38" s="2257"/>
      <c r="DEF38" s="2257"/>
      <c r="DEG38" s="2257"/>
      <c r="DEH38" s="2257"/>
      <c r="DEI38" s="2257"/>
      <c r="DEJ38" s="2257"/>
      <c r="DEK38" s="2257"/>
      <c r="DEL38" s="2257"/>
      <c r="DEM38" s="2257"/>
      <c r="DEN38" s="2257"/>
      <c r="DEO38" s="2257"/>
      <c r="DEP38" s="2257"/>
      <c r="DEQ38" s="2257"/>
      <c r="DER38" s="2257"/>
      <c r="DES38" s="2257"/>
      <c r="DET38" s="2257"/>
      <c r="DEU38" s="2257"/>
      <c r="DEV38" s="2257"/>
      <c r="DEW38" s="2257"/>
      <c r="DEX38" s="2257"/>
      <c r="DEY38" s="2257"/>
      <c r="DEZ38" s="2257"/>
      <c r="DFA38" s="2257"/>
      <c r="DFB38" s="2257"/>
      <c r="DFC38" s="2257"/>
      <c r="DFD38" s="2257"/>
      <c r="DFE38" s="2257"/>
      <c r="DFF38" s="2257"/>
      <c r="DFG38" s="2257"/>
      <c r="DFH38" s="2257"/>
      <c r="DFI38" s="2257"/>
      <c r="DFJ38" s="2257"/>
      <c r="DFK38" s="2257"/>
      <c r="DFL38" s="2257"/>
      <c r="DFM38" s="2257"/>
      <c r="DFN38" s="2257"/>
      <c r="DFO38" s="2257"/>
      <c r="DFP38" s="2257"/>
      <c r="DFQ38" s="2257"/>
      <c r="DFR38" s="2257"/>
      <c r="DFS38" s="2257"/>
      <c r="DFT38" s="2257"/>
      <c r="DFU38" s="2257"/>
      <c r="DFV38" s="2257"/>
      <c r="DFW38" s="2257"/>
      <c r="DFX38" s="2257"/>
      <c r="DFY38" s="2257"/>
      <c r="DFZ38" s="2257"/>
      <c r="DGA38" s="2257"/>
      <c r="DGB38" s="2257"/>
      <c r="DGC38" s="2257"/>
      <c r="DGD38" s="2257"/>
      <c r="DGE38" s="2257"/>
      <c r="DGF38" s="2257"/>
      <c r="DGG38" s="2257"/>
      <c r="DGH38" s="2257"/>
      <c r="DGI38" s="2257"/>
      <c r="DGJ38" s="2257"/>
      <c r="DGK38" s="2257"/>
      <c r="DGL38" s="2257"/>
      <c r="DGM38" s="2257"/>
      <c r="DGN38" s="2257"/>
      <c r="DGO38" s="2257"/>
      <c r="DGP38" s="2257"/>
      <c r="DGQ38" s="2257"/>
      <c r="DGR38" s="2257"/>
      <c r="DGS38" s="2257"/>
      <c r="DGT38" s="2257"/>
      <c r="DGU38" s="2257"/>
      <c r="DGV38" s="2257"/>
      <c r="DGW38" s="2257"/>
      <c r="DGX38" s="2257"/>
      <c r="DGY38" s="2257"/>
      <c r="DGZ38" s="2257"/>
      <c r="DHA38" s="2257"/>
      <c r="DHB38" s="2257"/>
      <c r="DHC38" s="2257"/>
      <c r="DHD38" s="2257"/>
      <c r="DHE38" s="2257"/>
      <c r="DHF38" s="2257"/>
      <c r="DHG38" s="2257"/>
      <c r="DHH38" s="2257"/>
      <c r="DHI38" s="2257"/>
      <c r="DHJ38" s="2257"/>
      <c r="DHK38" s="2257"/>
      <c r="DHL38" s="2257"/>
      <c r="DHM38" s="2257"/>
      <c r="DHN38" s="2257"/>
      <c r="DHO38" s="2257"/>
      <c r="DHP38" s="2257"/>
      <c r="DHQ38" s="2257"/>
      <c r="DHR38" s="2257"/>
      <c r="DHS38" s="2257"/>
      <c r="DHT38" s="2257"/>
      <c r="DHU38" s="2257"/>
      <c r="DHV38" s="2257"/>
      <c r="DHW38" s="2257"/>
      <c r="DHX38" s="2257"/>
      <c r="DHY38" s="2257"/>
      <c r="DHZ38" s="2257"/>
      <c r="DIA38" s="2257"/>
      <c r="DIB38" s="2257"/>
      <c r="DIC38" s="2257"/>
      <c r="DID38" s="2257"/>
      <c r="DIE38" s="2257"/>
      <c r="DIF38" s="2257"/>
      <c r="DIG38" s="2257"/>
      <c r="DIH38" s="2257"/>
      <c r="DII38" s="2257"/>
      <c r="DIJ38" s="2257"/>
      <c r="DIK38" s="2257"/>
      <c r="DIL38" s="2257"/>
      <c r="DIM38" s="2257"/>
      <c r="DIN38" s="2257"/>
      <c r="DIO38" s="2257"/>
      <c r="DIP38" s="2257"/>
      <c r="DIQ38" s="2257"/>
      <c r="DIR38" s="2257"/>
      <c r="DIS38" s="2257"/>
      <c r="DIT38" s="2257"/>
      <c r="DIU38" s="2257"/>
      <c r="DIV38" s="2257"/>
      <c r="DIW38" s="2257"/>
      <c r="DIX38" s="2257"/>
      <c r="DIY38" s="2257"/>
      <c r="DIZ38" s="2257"/>
      <c r="DJA38" s="2257"/>
      <c r="DJB38" s="2257"/>
      <c r="DJC38" s="2257"/>
      <c r="DJD38" s="2257"/>
      <c r="DJE38" s="2257"/>
      <c r="DJF38" s="2257"/>
      <c r="DJG38" s="2257"/>
      <c r="DJH38" s="2257"/>
      <c r="DJI38" s="2257"/>
      <c r="DJJ38" s="2257"/>
      <c r="DJK38" s="2257"/>
      <c r="DJL38" s="2257"/>
      <c r="DJM38" s="2257"/>
      <c r="DJN38" s="2257"/>
      <c r="DJO38" s="2257"/>
      <c r="DJP38" s="2257"/>
      <c r="DJQ38" s="2257"/>
      <c r="DJR38" s="2257"/>
      <c r="DJS38" s="2257"/>
      <c r="DJT38" s="2257"/>
      <c r="DJU38" s="2257"/>
      <c r="DJV38" s="2257"/>
      <c r="DJW38" s="2257"/>
      <c r="DJX38" s="2257"/>
      <c r="DJY38" s="2257"/>
      <c r="DJZ38" s="2257"/>
      <c r="DKA38" s="2257"/>
      <c r="DKB38" s="2257"/>
      <c r="DKC38" s="2257"/>
      <c r="DKD38" s="2257"/>
      <c r="DKE38" s="2257"/>
      <c r="DKF38" s="2257"/>
      <c r="DKG38" s="2257"/>
      <c r="DKH38" s="2257"/>
      <c r="DKI38" s="2257"/>
      <c r="DKJ38" s="2257"/>
      <c r="DKK38" s="2257"/>
      <c r="DKL38" s="2257"/>
      <c r="DKM38" s="2257"/>
      <c r="DKN38" s="2257"/>
      <c r="DKO38" s="2257"/>
      <c r="DKP38" s="2257"/>
      <c r="DKQ38" s="2257"/>
      <c r="DKR38" s="2257"/>
      <c r="DKS38" s="2257"/>
      <c r="DKT38" s="2257"/>
      <c r="DKU38" s="2257"/>
      <c r="DKV38" s="2257"/>
      <c r="DKW38" s="2257"/>
      <c r="DKX38" s="2257"/>
      <c r="DKY38" s="2257"/>
      <c r="DKZ38" s="2257"/>
      <c r="DLA38" s="2257"/>
      <c r="DLB38" s="2257"/>
      <c r="DLC38" s="2257"/>
      <c r="DLD38" s="2257"/>
      <c r="DLE38" s="2257"/>
      <c r="DLF38" s="2257"/>
      <c r="DLG38" s="2257"/>
      <c r="DLH38" s="2257"/>
      <c r="DLI38" s="2257"/>
      <c r="DLJ38" s="2257"/>
      <c r="DLK38" s="2257"/>
      <c r="DLL38" s="2257"/>
      <c r="DLM38" s="2257"/>
      <c r="DLN38" s="2257"/>
      <c r="DLO38" s="2257"/>
      <c r="DLP38" s="2257"/>
      <c r="DLQ38" s="2257"/>
      <c r="DLR38" s="2257"/>
      <c r="DLS38" s="2257"/>
      <c r="DLT38" s="2257"/>
      <c r="DLU38" s="2257"/>
      <c r="DLV38" s="2257"/>
      <c r="DLW38" s="2257"/>
      <c r="DLX38" s="2257"/>
      <c r="DLY38" s="2257"/>
      <c r="DLZ38" s="2257"/>
      <c r="DMA38" s="2257"/>
      <c r="DMB38" s="2257"/>
      <c r="DMC38" s="2257"/>
      <c r="DMD38" s="2257"/>
      <c r="DME38" s="2257"/>
      <c r="DMF38" s="2257"/>
      <c r="DMG38" s="2257"/>
      <c r="DMH38" s="2257"/>
      <c r="DMI38" s="2257"/>
      <c r="DMJ38" s="2257"/>
      <c r="DMK38" s="2257"/>
      <c r="DML38" s="2257"/>
      <c r="DMM38" s="2257"/>
      <c r="DMN38" s="2257"/>
      <c r="DMO38" s="2257"/>
      <c r="DMP38" s="2257"/>
      <c r="DMQ38" s="2257"/>
      <c r="DMR38" s="2257"/>
      <c r="DMS38" s="2257"/>
      <c r="DMT38" s="2257"/>
      <c r="DMU38" s="2257"/>
      <c r="DMV38" s="2257"/>
      <c r="DMW38" s="2257"/>
      <c r="DMX38" s="2257"/>
      <c r="DMY38" s="2257"/>
      <c r="DMZ38" s="2257"/>
      <c r="DNA38" s="2257"/>
      <c r="DNB38" s="2257"/>
      <c r="DNC38" s="2257"/>
      <c r="DND38" s="2257"/>
      <c r="DNE38" s="2257"/>
      <c r="DNF38" s="2257"/>
      <c r="DNG38" s="2257"/>
      <c r="DNH38" s="2257"/>
      <c r="DNI38" s="2257"/>
      <c r="DNJ38" s="2257"/>
      <c r="DNK38" s="2257"/>
      <c r="DNL38" s="2257"/>
      <c r="DNM38" s="2257"/>
      <c r="DNN38" s="2257"/>
      <c r="DNO38" s="2257"/>
      <c r="DNP38" s="2257"/>
      <c r="DNQ38" s="2257"/>
      <c r="DNR38" s="2257"/>
      <c r="DNS38" s="2257"/>
      <c r="DNT38" s="2257"/>
      <c r="DNU38" s="2257"/>
      <c r="DNV38" s="2257"/>
      <c r="DNW38" s="2257"/>
      <c r="DNX38" s="2257"/>
      <c r="DNY38" s="2257"/>
      <c r="DNZ38" s="2257"/>
      <c r="DOA38" s="2257"/>
      <c r="DOB38" s="2257"/>
      <c r="DOC38" s="2257"/>
      <c r="DOD38" s="2257"/>
      <c r="DOE38" s="2257"/>
      <c r="DOF38" s="2257"/>
      <c r="DOG38" s="2257"/>
      <c r="DOH38" s="2257"/>
      <c r="DOI38" s="2257"/>
      <c r="DOJ38" s="2257"/>
      <c r="DOK38" s="2257"/>
      <c r="DOL38" s="2257"/>
      <c r="DOM38" s="2257"/>
      <c r="DON38" s="2257"/>
      <c r="DOO38" s="2257"/>
      <c r="DOP38" s="2257"/>
      <c r="DOQ38" s="2257"/>
      <c r="DOR38" s="2257"/>
      <c r="DOS38" s="2257"/>
      <c r="DOT38" s="2257"/>
      <c r="DOU38" s="2257"/>
      <c r="DOV38" s="2257"/>
      <c r="DOW38" s="2257"/>
      <c r="DOX38" s="2257"/>
      <c r="DOY38" s="2257"/>
      <c r="DOZ38" s="2257"/>
      <c r="DPA38" s="2257"/>
      <c r="DPB38" s="2257"/>
      <c r="DPC38" s="2257"/>
      <c r="DPD38" s="2257"/>
      <c r="DPE38" s="2257"/>
      <c r="DPF38" s="2257"/>
      <c r="DPG38" s="2257"/>
      <c r="DPH38" s="2257"/>
      <c r="DPI38" s="2257"/>
      <c r="DPJ38" s="2257"/>
      <c r="DPK38" s="2257"/>
      <c r="DPL38" s="2257"/>
      <c r="DPM38" s="2257"/>
      <c r="DPN38" s="2257"/>
      <c r="DPO38" s="2257"/>
      <c r="DPP38" s="2257"/>
      <c r="DPQ38" s="2257"/>
      <c r="DPR38" s="2257"/>
      <c r="DPS38" s="2257"/>
      <c r="DPT38" s="2257"/>
      <c r="DPU38" s="2257"/>
      <c r="DPV38" s="2257"/>
      <c r="DPW38" s="2257"/>
      <c r="DPX38" s="2257"/>
      <c r="DPY38" s="2257"/>
      <c r="DPZ38" s="2257"/>
      <c r="DQA38" s="2257"/>
      <c r="DQB38" s="2257"/>
      <c r="DQC38" s="2257"/>
      <c r="DQD38" s="2257"/>
      <c r="DQE38" s="2257"/>
      <c r="DQF38" s="2257"/>
      <c r="DQG38" s="2257"/>
      <c r="DQH38" s="2257"/>
      <c r="DQI38" s="2257"/>
      <c r="DQJ38" s="2257"/>
      <c r="DQK38" s="2257"/>
      <c r="DQL38" s="2257"/>
      <c r="DQM38" s="2257"/>
      <c r="DQN38" s="2257"/>
      <c r="DQO38" s="2257"/>
      <c r="DQP38" s="2257"/>
      <c r="DQQ38" s="2257"/>
      <c r="DQR38" s="2257"/>
      <c r="DQS38" s="2257"/>
      <c r="DQT38" s="2257"/>
      <c r="DQU38" s="2257"/>
      <c r="DQV38" s="2257"/>
      <c r="DQW38" s="2257"/>
      <c r="DQX38" s="2257"/>
      <c r="DQY38" s="2257"/>
      <c r="DQZ38" s="2257"/>
      <c r="DRA38" s="2257"/>
      <c r="DRB38" s="2257"/>
      <c r="DRC38" s="2257"/>
      <c r="DRD38" s="2257"/>
      <c r="DRE38" s="2257"/>
      <c r="DRF38" s="2257"/>
      <c r="DRG38" s="2257"/>
      <c r="DRH38" s="2257"/>
      <c r="DRI38" s="2257"/>
      <c r="DRJ38" s="2257"/>
      <c r="DRK38" s="2257"/>
      <c r="DRL38" s="2257"/>
      <c r="DRM38" s="2257"/>
      <c r="DRN38" s="2257"/>
      <c r="DRO38" s="2257"/>
      <c r="DRP38" s="2257"/>
      <c r="DRQ38" s="2257"/>
      <c r="DRR38" s="2257"/>
      <c r="DRS38" s="2257"/>
      <c r="DRT38" s="2257"/>
      <c r="DRU38" s="2257"/>
      <c r="DRV38" s="2257"/>
      <c r="DRW38" s="2257"/>
      <c r="DRX38" s="2257"/>
      <c r="DRY38" s="2257"/>
      <c r="DRZ38" s="2257"/>
      <c r="DSA38" s="2257"/>
      <c r="DSB38" s="2257"/>
      <c r="DSC38" s="2257"/>
      <c r="DSD38" s="2257"/>
      <c r="DSE38" s="2257"/>
      <c r="DSF38" s="2257"/>
      <c r="DSG38" s="2257"/>
      <c r="DSH38" s="2257"/>
      <c r="DSI38" s="2257"/>
      <c r="DSJ38" s="2257"/>
      <c r="DSK38" s="2257"/>
      <c r="DSL38" s="2257"/>
      <c r="DSM38" s="2257"/>
      <c r="DSN38" s="2257"/>
      <c r="DSO38" s="2257"/>
      <c r="DSP38" s="2257"/>
      <c r="DSQ38" s="2257"/>
      <c r="DSR38" s="2257"/>
      <c r="DSS38" s="2257"/>
      <c r="DST38" s="2257"/>
      <c r="DSU38" s="2257"/>
      <c r="DSV38" s="2257"/>
      <c r="DSW38" s="2257"/>
      <c r="DSX38" s="2257"/>
      <c r="DSY38" s="2257"/>
      <c r="DSZ38" s="2257"/>
      <c r="DTA38" s="2257"/>
      <c r="DTB38" s="2257"/>
      <c r="DTC38" s="2257"/>
      <c r="DTD38" s="2257"/>
      <c r="DTE38" s="2257"/>
      <c r="DTF38" s="2257"/>
      <c r="DTG38" s="2257"/>
      <c r="DTH38" s="2257"/>
      <c r="DTI38" s="2257"/>
      <c r="DTJ38" s="2257"/>
      <c r="DTK38" s="2257"/>
      <c r="DTL38" s="2257"/>
      <c r="DTM38" s="2257"/>
      <c r="DTN38" s="2257"/>
      <c r="DTO38" s="2257"/>
      <c r="DTP38" s="2257"/>
      <c r="DTQ38" s="2257"/>
      <c r="DTR38" s="2257"/>
      <c r="DTS38" s="2257"/>
      <c r="DTT38" s="2257"/>
      <c r="DTU38" s="2257"/>
      <c r="DTV38" s="2257"/>
      <c r="DTW38" s="2257"/>
      <c r="DTX38" s="2257"/>
      <c r="DTY38" s="2257"/>
      <c r="DTZ38" s="2257"/>
      <c r="DUA38" s="2257"/>
      <c r="DUB38" s="2257"/>
      <c r="DUC38" s="2257"/>
      <c r="DUD38" s="2257"/>
      <c r="DUE38" s="2257"/>
      <c r="DUF38" s="2257"/>
      <c r="DUG38" s="2257"/>
      <c r="DUH38" s="2257"/>
      <c r="DUI38" s="2257"/>
      <c r="DUJ38" s="2257"/>
      <c r="DUK38" s="2257"/>
      <c r="DUL38" s="2257"/>
      <c r="DUM38" s="2257"/>
      <c r="DUN38" s="2257"/>
      <c r="DUO38" s="2257"/>
      <c r="DUP38" s="2257"/>
      <c r="DUQ38" s="2257"/>
      <c r="DUR38" s="2257"/>
      <c r="DUS38" s="2257"/>
      <c r="DUT38" s="2257"/>
      <c r="DUU38" s="2257"/>
      <c r="DUV38" s="2257"/>
      <c r="DUW38" s="2257"/>
      <c r="DUX38" s="2257"/>
      <c r="DUY38" s="2257"/>
      <c r="DUZ38" s="2257"/>
      <c r="DVA38" s="2257"/>
      <c r="DVB38" s="2257"/>
      <c r="DVC38" s="2257"/>
      <c r="DVD38" s="2257"/>
      <c r="DVE38" s="2257"/>
      <c r="DVF38" s="2257"/>
      <c r="DVG38" s="2257"/>
      <c r="DVH38" s="2257"/>
      <c r="DVI38" s="2257"/>
      <c r="DVJ38" s="2257"/>
      <c r="DVK38" s="2257"/>
      <c r="DVL38" s="2257"/>
      <c r="DVM38" s="2257"/>
      <c r="DVN38" s="2257"/>
      <c r="DVO38" s="2257"/>
      <c r="DVP38" s="2257"/>
      <c r="DVQ38" s="2257"/>
      <c r="DVR38" s="2257"/>
      <c r="DVS38" s="2257"/>
      <c r="DVT38" s="2257"/>
      <c r="DVU38" s="2257"/>
      <c r="DVV38" s="2257"/>
      <c r="DVW38" s="2257"/>
      <c r="DVX38" s="2257"/>
      <c r="DVY38" s="2257"/>
      <c r="DVZ38" s="2257"/>
      <c r="DWA38" s="2257"/>
      <c r="DWB38" s="2257"/>
      <c r="DWC38" s="2257"/>
      <c r="DWD38" s="2257"/>
      <c r="DWE38" s="2257"/>
      <c r="DWF38" s="2257"/>
      <c r="DWG38" s="2257"/>
      <c r="DWH38" s="2257"/>
      <c r="DWI38" s="2257"/>
      <c r="DWJ38" s="2257"/>
      <c r="DWK38" s="2257"/>
      <c r="DWL38" s="2257"/>
      <c r="DWM38" s="2257"/>
      <c r="DWN38" s="2257"/>
      <c r="DWO38" s="2257"/>
      <c r="DWP38" s="2257"/>
      <c r="DWQ38" s="2257"/>
      <c r="DWR38" s="2257"/>
      <c r="DWS38" s="2257"/>
      <c r="DWT38" s="2257"/>
      <c r="DWU38" s="2257"/>
      <c r="DWV38" s="2257"/>
      <c r="DWW38" s="2257"/>
      <c r="DWX38" s="2257"/>
      <c r="DWY38" s="2257"/>
      <c r="DWZ38" s="2257"/>
      <c r="DXA38" s="2257"/>
      <c r="DXB38" s="2257"/>
      <c r="DXC38" s="2257"/>
      <c r="DXD38" s="2257"/>
      <c r="DXE38" s="2257"/>
      <c r="DXF38" s="2257"/>
      <c r="DXG38" s="2257"/>
      <c r="DXH38" s="2257"/>
      <c r="DXI38" s="2257"/>
      <c r="DXJ38" s="2257"/>
      <c r="DXK38" s="2257"/>
      <c r="DXL38" s="2257"/>
      <c r="DXM38" s="2257"/>
      <c r="DXN38" s="2257"/>
      <c r="DXO38" s="2257"/>
      <c r="DXP38" s="2257"/>
      <c r="DXQ38" s="2257"/>
      <c r="DXR38" s="2257"/>
      <c r="DXS38" s="2257"/>
      <c r="DXT38" s="2257"/>
      <c r="DXU38" s="2257"/>
      <c r="DXV38" s="2257"/>
      <c r="DXW38" s="2257"/>
      <c r="DXX38" s="2257"/>
      <c r="DXY38" s="2257"/>
      <c r="DXZ38" s="2257"/>
      <c r="DYA38" s="2257"/>
      <c r="DYB38" s="2257"/>
      <c r="DYC38" s="2257"/>
      <c r="DYD38" s="2257"/>
      <c r="DYE38" s="2257"/>
      <c r="DYF38" s="2257"/>
      <c r="DYG38" s="2257"/>
      <c r="DYH38" s="2257"/>
      <c r="DYI38" s="2257"/>
      <c r="DYJ38" s="2257"/>
      <c r="DYK38" s="2257"/>
      <c r="DYL38" s="2257"/>
      <c r="DYM38" s="2257"/>
      <c r="DYN38" s="2257"/>
      <c r="DYO38" s="2257"/>
      <c r="DYP38" s="2257"/>
      <c r="DYQ38" s="2257"/>
      <c r="DYR38" s="2257"/>
      <c r="DYS38" s="2257"/>
      <c r="DYT38" s="2257"/>
      <c r="DYU38" s="2257"/>
      <c r="DYV38" s="2257"/>
      <c r="DYW38" s="2257"/>
      <c r="DYX38" s="2257"/>
      <c r="DYY38" s="2257"/>
      <c r="DYZ38" s="2257"/>
      <c r="DZA38" s="2257"/>
      <c r="DZB38" s="2257"/>
      <c r="DZC38" s="2257"/>
      <c r="DZD38" s="2257"/>
      <c r="DZE38" s="2257"/>
      <c r="DZF38" s="2257"/>
      <c r="DZG38" s="2257"/>
      <c r="DZH38" s="2257"/>
      <c r="DZI38" s="2257"/>
      <c r="DZJ38" s="2257"/>
      <c r="DZK38" s="2257"/>
      <c r="DZL38" s="2257"/>
      <c r="DZM38" s="2257"/>
      <c r="DZN38" s="2257"/>
      <c r="DZO38" s="2257"/>
      <c r="DZP38" s="2257"/>
      <c r="DZQ38" s="2257"/>
      <c r="DZR38" s="2257"/>
      <c r="DZS38" s="2257"/>
      <c r="DZT38" s="2257"/>
      <c r="DZU38" s="2257"/>
      <c r="DZV38" s="2257"/>
      <c r="DZW38" s="2257"/>
      <c r="DZX38" s="2257"/>
      <c r="DZY38" s="2257"/>
      <c r="DZZ38" s="2257"/>
      <c r="EAA38" s="2257"/>
      <c r="EAB38" s="2257"/>
      <c r="EAC38" s="2257"/>
      <c r="EAD38" s="2257"/>
      <c r="EAE38" s="2257"/>
      <c r="EAF38" s="2257"/>
      <c r="EAG38" s="2257"/>
      <c r="EAH38" s="2257"/>
      <c r="EAI38" s="2257"/>
      <c r="EAJ38" s="2257"/>
      <c r="EAK38" s="2257"/>
      <c r="EAL38" s="2257"/>
      <c r="EAM38" s="2257"/>
      <c r="EAN38" s="2257"/>
      <c r="EAO38" s="2257"/>
      <c r="EAP38" s="2257"/>
      <c r="EAQ38" s="2257"/>
      <c r="EAR38" s="2257"/>
      <c r="EAS38" s="2257"/>
      <c r="EAT38" s="2257"/>
      <c r="EAU38" s="2257"/>
      <c r="EAV38" s="2257"/>
      <c r="EAW38" s="2257"/>
      <c r="EAX38" s="2257"/>
      <c r="EAY38" s="2257"/>
      <c r="EAZ38" s="2257"/>
      <c r="EBA38" s="2257"/>
      <c r="EBB38" s="2257"/>
      <c r="EBC38" s="2257"/>
      <c r="EBD38" s="2257"/>
      <c r="EBE38" s="2257"/>
      <c r="EBF38" s="2257"/>
      <c r="EBG38" s="2257"/>
      <c r="EBH38" s="2257"/>
      <c r="EBI38" s="2257"/>
      <c r="EBJ38" s="2257"/>
      <c r="EBK38" s="2257"/>
      <c r="EBL38" s="2257"/>
      <c r="EBM38" s="2257"/>
      <c r="EBN38" s="2257"/>
      <c r="EBO38" s="2257"/>
      <c r="EBP38" s="2257"/>
      <c r="EBQ38" s="2257"/>
      <c r="EBR38" s="2257"/>
      <c r="EBS38" s="2257"/>
      <c r="EBT38" s="2257"/>
      <c r="EBU38" s="2257"/>
      <c r="EBV38" s="2257"/>
      <c r="EBW38" s="2257"/>
      <c r="EBX38" s="2257"/>
      <c r="EBY38" s="2257"/>
      <c r="EBZ38" s="2257"/>
      <c r="ECA38" s="2257"/>
      <c r="ECB38" s="2257"/>
      <c r="ECC38" s="2257"/>
      <c r="ECD38" s="2257"/>
      <c r="ECE38" s="2257"/>
      <c r="ECF38" s="2257"/>
      <c r="ECG38" s="2257"/>
      <c r="ECH38" s="2257"/>
      <c r="ECI38" s="2257"/>
      <c r="ECJ38" s="2257"/>
      <c r="ECK38" s="2257"/>
      <c r="ECL38" s="2257"/>
      <c r="ECM38" s="2257"/>
      <c r="ECN38" s="2257"/>
      <c r="ECO38" s="2257"/>
      <c r="ECP38" s="2257"/>
      <c r="ECQ38" s="2257"/>
      <c r="ECR38" s="2257"/>
      <c r="ECS38" s="2257"/>
      <c r="ECT38" s="2257"/>
      <c r="ECU38" s="2257"/>
      <c r="ECV38" s="2257"/>
      <c r="ECW38" s="2257"/>
      <c r="ECX38" s="2257"/>
      <c r="ECY38" s="2257"/>
      <c r="ECZ38" s="2257"/>
      <c r="EDA38" s="2257"/>
      <c r="EDB38" s="2257"/>
      <c r="EDC38" s="2257"/>
      <c r="EDD38" s="2257"/>
      <c r="EDE38" s="2257"/>
      <c r="EDF38" s="2257"/>
      <c r="EDG38" s="2257"/>
      <c r="EDH38" s="2257"/>
      <c r="EDI38" s="2257"/>
      <c r="EDJ38" s="2257"/>
      <c r="EDK38" s="2257"/>
      <c r="EDL38" s="2257"/>
      <c r="EDM38" s="2257"/>
      <c r="EDN38" s="2257"/>
      <c r="EDO38" s="2257"/>
      <c r="EDP38" s="2257"/>
      <c r="EDQ38" s="2257"/>
      <c r="EDR38" s="2257"/>
      <c r="EDS38" s="2257"/>
      <c r="EDT38" s="2257"/>
      <c r="EDU38" s="2257"/>
      <c r="EDV38" s="2257"/>
      <c r="EDW38" s="2257"/>
      <c r="EDX38" s="2257"/>
      <c r="EDY38" s="2257"/>
      <c r="EDZ38" s="2257"/>
      <c r="EEA38" s="2257"/>
      <c r="EEB38" s="2257"/>
      <c r="EEC38" s="2257"/>
      <c r="EED38" s="2257"/>
      <c r="EEE38" s="2257"/>
      <c r="EEF38" s="2257"/>
      <c r="EEG38" s="2257"/>
      <c r="EEH38" s="2257"/>
      <c r="EEI38" s="2257"/>
      <c r="EEJ38" s="2257"/>
      <c r="EEK38" s="2257"/>
      <c r="EEL38" s="2257"/>
      <c r="EEM38" s="2257"/>
      <c r="EEN38" s="2257"/>
      <c r="EEO38" s="2257"/>
      <c r="EEP38" s="2257"/>
      <c r="EEQ38" s="2257"/>
      <c r="EER38" s="2257"/>
      <c r="EES38" s="2257"/>
      <c r="EET38" s="2257"/>
      <c r="EEU38" s="2257"/>
      <c r="EEV38" s="2257"/>
      <c r="EEW38" s="2257"/>
      <c r="EEX38" s="2257"/>
      <c r="EEY38" s="2257"/>
      <c r="EEZ38" s="2257"/>
      <c r="EFA38" s="2257"/>
      <c r="EFB38" s="2257"/>
      <c r="EFC38" s="2257"/>
      <c r="EFD38" s="2257"/>
      <c r="EFE38" s="2257"/>
      <c r="EFF38" s="2257"/>
      <c r="EFG38" s="2257"/>
      <c r="EFH38" s="2257"/>
      <c r="EFI38" s="2257"/>
      <c r="EFJ38" s="2257"/>
      <c r="EFK38" s="2257"/>
      <c r="EFL38" s="2257"/>
      <c r="EFM38" s="2257"/>
      <c r="EFN38" s="2257"/>
      <c r="EFO38" s="2257"/>
      <c r="EFP38" s="2257"/>
      <c r="EFQ38" s="2257"/>
      <c r="EFR38" s="2257"/>
      <c r="EFS38" s="2257"/>
      <c r="EFT38" s="2257"/>
      <c r="EFU38" s="2257"/>
      <c r="EFV38" s="2257"/>
      <c r="EFW38" s="2257"/>
      <c r="EFX38" s="2257"/>
      <c r="EFY38" s="2257"/>
      <c r="EFZ38" s="2257"/>
      <c r="EGA38" s="2257"/>
      <c r="EGB38" s="2257"/>
      <c r="EGC38" s="2257"/>
      <c r="EGD38" s="2257"/>
      <c r="EGE38" s="2257"/>
      <c r="EGF38" s="2257"/>
      <c r="EGG38" s="2257"/>
      <c r="EGH38" s="2257"/>
      <c r="EGI38" s="2257"/>
      <c r="EGJ38" s="2257"/>
      <c r="EGK38" s="2257"/>
      <c r="EGL38" s="2257"/>
      <c r="EGM38" s="2257"/>
      <c r="EGN38" s="2257"/>
      <c r="EGO38" s="2257"/>
      <c r="EGP38" s="2257"/>
      <c r="EGQ38" s="2257"/>
      <c r="EGR38" s="2257"/>
      <c r="EGS38" s="2257"/>
      <c r="EGT38" s="2257"/>
      <c r="EGU38" s="2257"/>
      <c r="EGV38" s="2257"/>
      <c r="EGW38" s="2257"/>
      <c r="EGX38" s="2257"/>
      <c r="EGY38" s="2257"/>
      <c r="EGZ38" s="2257"/>
      <c r="EHA38" s="2257"/>
      <c r="EHB38" s="2257"/>
      <c r="EHC38" s="2257"/>
      <c r="EHD38" s="2257"/>
      <c r="EHE38" s="2257"/>
      <c r="EHF38" s="2257"/>
      <c r="EHG38" s="2257"/>
      <c r="EHH38" s="2257"/>
      <c r="EHI38" s="2257"/>
      <c r="EHJ38" s="2257"/>
      <c r="EHK38" s="2257"/>
      <c r="EHL38" s="2257"/>
      <c r="EHM38" s="2257"/>
      <c r="EHN38" s="2257"/>
      <c r="EHO38" s="2257"/>
      <c r="EHP38" s="2257"/>
      <c r="EHQ38" s="2257"/>
      <c r="EHR38" s="2257"/>
      <c r="EHS38" s="2257"/>
      <c r="EHT38" s="2257"/>
      <c r="EHU38" s="2257"/>
      <c r="EHV38" s="2257"/>
      <c r="EHW38" s="2257"/>
      <c r="EHX38" s="2257"/>
      <c r="EHY38" s="2257"/>
      <c r="EHZ38" s="2257"/>
      <c r="EIA38" s="2257"/>
      <c r="EIB38" s="2257"/>
      <c r="EIC38" s="2257"/>
      <c r="EID38" s="2257"/>
      <c r="EIE38" s="2257"/>
      <c r="EIF38" s="2257"/>
      <c r="EIG38" s="2257"/>
      <c r="EIH38" s="2257"/>
      <c r="EII38" s="2257"/>
      <c r="EIJ38" s="2257"/>
      <c r="EIK38" s="2257"/>
      <c r="EIL38" s="2257"/>
      <c r="EIM38" s="2257"/>
      <c r="EIN38" s="2257"/>
      <c r="EIO38" s="2257"/>
      <c r="EIP38" s="2257"/>
      <c r="EIQ38" s="2257"/>
      <c r="EIR38" s="2257"/>
      <c r="EIS38" s="2257"/>
      <c r="EIT38" s="2257"/>
      <c r="EIU38" s="2257"/>
      <c r="EIV38" s="2257"/>
      <c r="EIW38" s="2257"/>
      <c r="EIX38" s="2257"/>
      <c r="EIY38" s="2257"/>
      <c r="EIZ38" s="2257"/>
      <c r="EJA38" s="2257"/>
      <c r="EJB38" s="2257"/>
      <c r="EJC38" s="2257"/>
      <c r="EJD38" s="2257"/>
      <c r="EJE38" s="2257"/>
      <c r="EJF38" s="2257"/>
      <c r="EJG38" s="2257"/>
      <c r="EJH38" s="2257"/>
      <c r="EJI38" s="2257"/>
      <c r="EJJ38" s="2257"/>
      <c r="EJK38" s="2257"/>
      <c r="EJL38" s="2257"/>
      <c r="EJM38" s="2257"/>
      <c r="EJN38" s="2257"/>
      <c r="EJO38" s="2257"/>
      <c r="EJP38" s="2257"/>
      <c r="EJQ38" s="2257"/>
      <c r="EJR38" s="2257"/>
      <c r="EJS38" s="2257"/>
      <c r="EJT38" s="2257"/>
      <c r="EJU38" s="2257"/>
      <c r="EJV38" s="2257"/>
      <c r="EJW38" s="2257"/>
      <c r="EJX38" s="2257"/>
      <c r="EJY38" s="2257"/>
      <c r="EJZ38" s="2257"/>
      <c r="EKA38" s="2257"/>
      <c r="EKB38" s="2257"/>
      <c r="EKC38" s="2257"/>
      <c r="EKD38" s="2257"/>
      <c r="EKE38" s="2257"/>
      <c r="EKF38" s="2257"/>
      <c r="EKG38" s="2257"/>
      <c r="EKH38" s="2257"/>
      <c r="EKI38" s="2257"/>
      <c r="EKJ38" s="2257"/>
      <c r="EKK38" s="2257"/>
      <c r="EKL38" s="2257"/>
      <c r="EKM38" s="2257"/>
      <c r="EKN38" s="2257"/>
      <c r="EKO38" s="2257"/>
      <c r="EKP38" s="2257"/>
      <c r="EKQ38" s="2257"/>
      <c r="EKR38" s="2257"/>
      <c r="EKS38" s="2257"/>
      <c r="EKT38" s="2257"/>
      <c r="EKU38" s="2257"/>
      <c r="EKV38" s="2257"/>
      <c r="EKW38" s="2257"/>
      <c r="EKX38" s="2257"/>
      <c r="EKY38" s="2257"/>
      <c r="EKZ38" s="2257"/>
      <c r="ELA38" s="2257"/>
      <c r="ELB38" s="2257"/>
      <c r="ELC38" s="2257"/>
      <c r="ELD38" s="2257"/>
      <c r="ELE38" s="2257"/>
      <c r="ELF38" s="2257"/>
      <c r="ELG38" s="2257"/>
      <c r="ELH38" s="2257"/>
      <c r="ELI38" s="2257"/>
      <c r="ELJ38" s="2257"/>
      <c r="ELK38" s="2257"/>
      <c r="ELL38" s="2257"/>
      <c r="ELM38" s="2257"/>
      <c r="ELN38" s="2257"/>
      <c r="ELO38" s="2257"/>
      <c r="ELP38" s="2257"/>
      <c r="ELQ38" s="2257"/>
      <c r="ELR38" s="2257"/>
      <c r="ELS38" s="2257"/>
      <c r="ELT38" s="2257"/>
      <c r="ELU38" s="2257"/>
      <c r="ELV38" s="2257"/>
      <c r="ELW38" s="2257"/>
      <c r="ELX38" s="2257"/>
      <c r="ELY38" s="2257"/>
      <c r="ELZ38" s="2257"/>
      <c r="EMA38" s="2257"/>
      <c r="EMB38" s="2257"/>
      <c r="EMC38" s="2257"/>
      <c r="EMD38" s="2257"/>
      <c r="EME38" s="2257"/>
      <c r="EMF38" s="2257"/>
      <c r="EMG38" s="2257"/>
      <c r="EMH38" s="2257"/>
      <c r="EMI38" s="2257"/>
      <c r="EMJ38" s="2257"/>
      <c r="EMK38" s="2257"/>
      <c r="EML38" s="2257"/>
      <c r="EMM38" s="2257"/>
      <c r="EMN38" s="2257"/>
      <c r="EMO38" s="2257"/>
      <c r="EMP38" s="2257"/>
      <c r="EMQ38" s="2257"/>
      <c r="EMR38" s="2257"/>
      <c r="EMS38" s="2257"/>
      <c r="EMT38" s="2257"/>
      <c r="EMU38" s="2257"/>
      <c r="EMV38" s="2257"/>
      <c r="EMW38" s="2257"/>
      <c r="EMX38" s="2257"/>
      <c r="EMY38" s="2257"/>
      <c r="EMZ38" s="2257"/>
      <c r="ENA38" s="2257"/>
      <c r="ENB38" s="2257"/>
      <c r="ENC38" s="2257"/>
      <c r="END38" s="2257"/>
      <c r="ENE38" s="2257"/>
      <c r="ENF38" s="2257"/>
      <c r="ENG38" s="2257"/>
      <c r="ENH38" s="2257"/>
      <c r="ENI38" s="2257"/>
      <c r="ENJ38" s="2257"/>
      <c r="ENK38" s="2257"/>
      <c r="ENL38" s="2257"/>
      <c r="ENM38" s="2257"/>
      <c r="ENN38" s="2257"/>
      <c r="ENO38" s="2257"/>
      <c r="ENP38" s="2257"/>
      <c r="ENQ38" s="2257"/>
      <c r="ENR38" s="2257"/>
      <c r="ENS38" s="2257"/>
      <c r="ENT38" s="2257"/>
      <c r="ENU38" s="2257"/>
      <c r="ENV38" s="2257"/>
      <c r="ENW38" s="2257"/>
      <c r="ENX38" s="2257"/>
      <c r="ENY38" s="2257"/>
      <c r="ENZ38" s="2257"/>
      <c r="EOA38" s="2257"/>
      <c r="EOB38" s="2257"/>
      <c r="EOC38" s="2257"/>
      <c r="EOD38" s="2257"/>
      <c r="EOE38" s="2257"/>
      <c r="EOF38" s="2257"/>
      <c r="EOG38" s="2257"/>
      <c r="EOH38" s="2257"/>
      <c r="EOI38" s="2257"/>
      <c r="EOJ38" s="2257"/>
      <c r="EOK38" s="2257"/>
      <c r="EOL38" s="2257"/>
      <c r="EOM38" s="2257"/>
      <c r="EON38" s="2257"/>
      <c r="EOO38" s="2257"/>
      <c r="EOP38" s="2257"/>
      <c r="EOQ38" s="2257"/>
      <c r="EOR38" s="2257"/>
      <c r="EOS38" s="2257"/>
      <c r="EOT38" s="2257"/>
      <c r="EOU38" s="2257"/>
      <c r="EOV38" s="2257"/>
      <c r="EOW38" s="2257"/>
      <c r="EOX38" s="2257"/>
      <c r="EOY38" s="2257"/>
      <c r="EOZ38" s="2257"/>
      <c r="EPA38" s="2257"/>
      <c r="EPB38" s="2257"/>
      <c r="EPC38" s="2257"/>
      <c r="EPD38" s="2257"/>
      <c r="EPE38" s="2257"/>
      <c r="EPF38" s="2257"/>
      <c r="EPG38" s="2257"/>
      <c r="EPH38" s="2257"/>
      <c r="EPI38" s="2257"/>
      <c r="EPJ38" s="2257"/>
      <c r="EPK38" s="2257"/>
      <c r="EPL38" s="2257"/>
      <c r="EPM38" s="2257"/>
      <c r="EPN38" s="2257"/>
      <c r="EPO38" s="2257"/>
      <c r="EPP38" s="2257"/>
      <c r="EPQ38" s="2257"/>
      <c r="EPR38" s="2257"/>
      <c r="EPS38" s="2257"/>
      <c r="EPT38" s="2257"/>
      <c r="EPU38" s="2257"/>
      <c r="EPV38" s="2257"/>
      <c r="EPW38" s="2257"/>
      <c r="EPX38" s="2257"/>
      <c r="EPY38" s="2257"/>
      <c r="EPZ38" s="2257"/>
      <c r="EQA38" s="2257"/>
      <c r="EQB38" s="2257"/>
      <c r="EQC38" s="2257"/>
      <c r="EQD38" s="2257"/>
      <c r="EQE38" s="2257"/>
      <c r="EQF38" s="2257"/>
      <c r="EQG38" s="2257"/>
      <c r="EQH38" s="2257"/>
      <c r="EQI38" s="2257"/>
      <c r="EQJ38" s="2257"/>
      <c r="EQK38" s="2257"/>
      <c r="EQL38" s="2257"/>
      <c r="EQM38" s="2257"/>
      <c r="EQN38" s="2257"/>
      <c r="EQO38" s="2257"/>
      <c r="EQP38" s="2257"/>
      <c r="EQQ38" s="2257"/>
      <c r="EQR38" s="2257"/>
      <c r="EQS38" s="2257"/>
      <c r="EQT38" s="2257"/>
      <c r="EQU38" s="2257"/>
      <c r="EQV38" s="2257"/>
      <c r="EQW38" s="2257"/>
      <c r="EQX38" s="2257"/>
      <c r="EQY38" s="2257"/>
      <c r="EQZ38" s="2257"/>
      <c r="ERA38" s="2257"/>
      <c r="ERB38" s="2257"/>
      <c r="ERC38" s="2257"/>
      <c r="ERD38" s="2257"/>
      <c r="ERE38" s="2257"/>
      <c r="ERF38" s="2257"/>
      <c r="ERG38" s="2257"/>
      <c r="ERH38" s="2257"/>
      <c r="ERI38" s="2257"/>
      <c r="ERJ38" s="2257"/>
      <c r="ERK38" s="2257"/>
      <c r="ERL38" s="2257"/>
      <c r="ERM38" s="2257"/>
      <c r="ERN38" s="2257"/>
      <c r="ERO38" s="2257"/>
      <c r="ERP38" s="2257"/>
      <c r="ERQ38" s="2257"/>
      <c r="ERR38" s="2257"/>
      <c r="ERS38" s="2257"/>
      <c r="ERT38" s="2257"/>
      <c r="ERU38" s="2257"/>
      <c r="ERV38" s="2257"/>
      <c r="ERW38" s="2257"/>
      <c r="ERX38" s="2257"/>
      <c r="ERY38" s="2257"/>
      <c r="ERZ38" s="2257"/>
      <c r="ESA38" s="2257"/>
      <c r="ESB38" s="2257"/>
      <c r="ESC38" s="2257"/>
      <c r="ESD38" s="2257"/>
      <c r="ESE38" s="2257"/>
      <c r="ESF38" s="2257"/>
      <c r="ESG38" s="2257"/>
      <c r="ESH38" s="2257"/>
      <c r="ESI38" s="2257"/>
      <c r="ESJ38" s="2257"/>
      <c r="ESK38" s="2257"/>
      <c r="ESL38" s="2257"/>
      <c r="ESM38" s="2257"/>
      <c r="ESN38" s="2257"/>
      <c r="ESO38" s="2257"/>
      <c r="ESP38" s="2257"/>
      <c r="ESQ38" s="2257"/>
      <c r="ESR38" s="2257"/>
      <c r="ESS38" s="2257"/>
      <c r="EST38" s="2257"/>
      <c r="ESU38" s="2257"/>
      <c r="ESV38" s="2257"/>
      <c r="ESW38" s="2257"/>
      <c r="ESX38" s="2257"/>
      <c r="ESY38" s="2257"/>
      <c r="ESZ38" s="2257"/>
      <c r="ETA38" s="2257"/>
      <c r="ETB38" s="2257"/>
      <c r="ETC38" s="2257"/>
      <c r="ETD38" s="2257"/>
      <c r="ETE38" s="2257"/>
      <c r="ETF38" s="2257"/>
      <c r="ETG38" s="2257"/>
      <c r="ETH38" s="2257"/>
      <c r="ETI38" s="2257"/>
      <c r="ETJ38" s="2257"/>
      <c r="ETK38" s="2257"/>
      <c r="ETL38" s="2257"/>
      <c r="ETM38" s="2257"/>
      <c r="ETN38" s="2257"/>
      <c r="ETO38" s="2257"/>
      <c r="ETP38" s="2257"/>
      <c r="ETQ38" s="2257"/>
      <c r="ETR38" s="2257"/>
      <c r="ETS38" s="2257"/>
      <c r="ETT38" s="2257"/>
      <c r="ETU38" s="2257"/>
      <c r="ETV38" s="2257"/>
      <c r="ETW38" s="2257"/>
      <c r="ETX38" s="2257"/>
      <c r="ETY38" s="2257"/>
      <c r="ETZ38" s="2257"/>
      <c r="EUA38" s="2257"/>
      <c r="EUB38" s="2257"/>
      <c r="EUC38" s="2257"/>
      <c r="EUD38" s="2257"/>
      <c r="EUE38" s="2257"/>
      <c r="EUF38" s="2257"/>
      <c r="EUG38" s="2257"/>
      <c r="EUH38" s="2257"/>
      <c r="EUI38" s="2257"/>
      <c r="EUJ38" s="2257"/>
      <c r="EUK38" s="2257"/>
      <c r="EUL38" s="2257"/>
      <c r="EUM38" s="2257"/>
      <c r="EUN38" s="2257"/>
      <c r="EUO38" s="2257"/>
      <c r="EUP38" s="2257"/>
      <c r="EUQ38" s="2257"/>
      <c r="EUR38" s="2257"/>
      <c r="EUS38" s="2257"/>
      <c r="EUT38" s="2257"/>
      <c r="EUU38" s="2257"/>
      <c r="EUV38" s="2257"/>
      <c r="EUW38" s="2257"/>
      <c r="EUX38" s="2257"/>
      <c r="EUY38" s="2257"/>
      <c r="EUZ38" s="2257"/>
      <c r="EVA38" s="2257"/>
      <c r="EVB38" s="2257"/>
      <c r="EVC38" s="2257"/>
      <c r="EVD38" s="2257"/>
      <c r="EVE38" s="2257"/>
      <c r="EVF38" s="2257"/>
      <c r="EVG38" s="2257"/>
      <c r="EVH38" s="2257"/>
      <c r="EVI38" s="2257"/>
      <c r="EVJ38" s="2257"/>
      <c r="EVK38" s="2257"/>
      <c r="EVL38" s="2257"/>
      <c r="EVM38" s="2257"/>
      <c r="EVN38" s="2257"/>
      <c r="EVO38" s="2257"/>
      <c r="EVP38" s="2257"/>
      <c r="EVQ38" s="2257"/>
      <c r="EVR38" s="2257"/>
      <c r="EVS38" s="2257"/>
      <c r="EVT38" s="2257"/>
      <c r="EVU38" s="2257"/>
      <c r="EVV38" s="2257"/>
      <c r="EVW38" s="2257"/>
      <c r="EVX38" s="2257"/>
      <c r="EVY38" s="2257"/>
      <c r="EVZ38" s="2257"/>
      <c r="EWA38" s="2257"/>
      <c r="EWB38" s="2257"/>
      <c r="EWC38" s="2257"/>
      <c r="EWD38" s="2257"/>
      <c r="EWE38" s="2257"/>
      <c r="EWF38" s="2257"/>
      <c r="EWG38" s="2257"/>
      <c r="EWH38" s="2257"/>
      <c r="EWI38" s="2257"/>
      <c r="EWJ38" s="2257"/>
      <c r="EWK38" s="2257"/>
      <c r="EWL38" s="2257"/>
      <c r="EWM38" s="2257"/>
      <c r="EWN38" s="2257"/>
      <c r="EWO38" s="2257"/>
      <c r="EWP38" s="2257"/>
      <c r="EWQ38" s="2257"/>
      <c r="EWR38" s="2257"/>
      <c r="EWS38" s="2257"/>
      <c r="EWT38" s="2257"/>
      <c r="EWU38" s="2257"/>
      <c r="EWV38" s="2257"/>
      <c r="EWW38" s="2257"/>
      <c r="EWX38" s="2257"/>
      <c r="EWY38" s="2257"/>
      <c r="EWZ38" s="2257"/>
      <c r="EXA38" s="2257"/>
      <c r="EXB38" s="2257"/>
      <c r="EXC38" s="2257"/>
      <c r="EXD38" s="2257"/>
      <c r="EXE38" s="2257"/>
      <c r="EXF38" s="2257"/>
      <c r="EXG38" s="2257"/>
      <c r="EXH38" s="2257"/>
      <c r="EXI38" s="2257"/>
      <c r="EXJ38" s="2257"/>
      <c r="EXK38" s="2257"/>
      <c r="EXL38" s="2257"/>
      <c r="EXM38" s="2257"/>
      <c r="EXN38" s="2257"/>
      <c r="EXO38" s="2257"/>
      <c r="EXP38" s="2257"/>
      <c r="EXQ38" s="2257"/>
      <c r="EXR38" s="2257"/>
      <c r="EXS38" s="2257"/>
      <c r="EXT38" s="2257"/>
      <c r="EXU38" s="2257"/>
      <c r="EXV38" s="2257"/>
      <c r="EXW38" s="2257"/>
      <c r="EXX38" s="2257"/>
      <c r="EXY38" s="2257"/>
      <c r="EXZ38" s="2257"/>
      <c r="EYA38" s="2257"/>
      <c r="EYB38" s="2257"/>
      <c r="EYC38" s="2257"/>
      <c r="EYD38" s="2257"/>
      <c r="EYE38" s="2257"/>
      <c r="EYF38" s="2257"/>
      <c r="EYG38" s="2257"/>
      <c r="EYH38" s="2257"/>
      <c r="EYI38" s="2257"/>
      <c r="EYJ38" s="2257"/>
      <c r="EYK38" s="2257"/>
      <c r="EYL38" s="2257"/>
      <c r="EYM38" s="2257"/>
      <c r="EYN38" s="2257"/>
      <c r="EYO38" s="2257"/>
      <c r="EYP38" s="2257"/>
      <c r="EYQ38" s="2257"/>
      <c r="EYR38" s="2257"/>
      <c r="EYS38" s="2257"/>
      <c r="EYT38" s="2257"/>
      <c r="EYU38" s="2257"/>
      <c r="EYV38" s="2257"/>
      <c r="EYW38" s="2257"/>
      <c r="EYX38" s="2257"/>
      <c r="EYY38" s="2257"/>
      <c r="EYZ38" s="2257"/>
      <c r="EZA38" s="2257"/>
      <c r="EZB38" s="2257"/>
      <c r="EZC38" s="2257"/>
      <c r="EZD38" s="2257"/>
      <c r="EZE38" s="2257"/>
      <c r="EZF38" s="2257"/>
      <c r="EZG38" s="2257"/>
      <c r="EZH38" s="2257"/>
      <c r="EZI38" s="2257"/>
      <c r="EZJ38" s="2257"/>
      <c r="EZK38" s="2257"/>
      <c r="EZL38" s="2257"/>
      <c r="EZM38" s="2257"/>
      <c r="EZN38" s="2257"/>
      <c r="EZO38" s="2257"/>
      <c r="EZP38" s="2257"/>
      <c r="EZQ38" s="2257"/>
      <c r="EZR38" s="2257"/>
      <c r="EZS38" s="2257"/>
      <c r="EZT38" s="2257"/>
      <c r="EZU38" s="2257"/>
      <c r="EZV38" s="2257"/>
      <c r="EZW38" s="2257"/>
      <c r="EZX38" s="2257"/>
      <c r="EZY38" s="2257"/>
      <c r="EZZ38" s="2257"/>
      <c r="FAA38" s="2257"/>
      <c r="FAB38" s="2257"/>
      <c r="FAC38" s="2257"/>
      <c r="FAD38" s="2257"/>
      <c r="FAE38" s="2257"/>
      <c r="FAF38" s="2257"/>
      <c r="FAG38" s="2257"/>
      <c r="FAH38" s="2257"/>
      <c r="FAI38" s="2257"/>
      <c r="FAJ38" s="2257"/>
      <c r="FAK38" s="2257"/>
      <c r="FAL38" s="2257"/>
      <c r="FAM38" s="2257"/>
      <c r="FAN38" s="2257"/>
      <c r="FAO38" s="2257"/>
      <c r="FAP38" s="2257"/>
      <c r="FAQ38" s="2257"/>
      <c r="FAR38" s="2257"/>
      <c r="FAS38" s="2257"/>
      <c r="FAT38" s="2257"/>
      <c r="FAU38" s="2257"/>
      <c r="FAV38" s="2257"/>
      <c r="FAW38" s="2257"/>
      <c r="FAX38" s="2257"/>
      <c r="FAY38" s="2257"/>
      <c r="FAZ38" s="2257"/>
      <c r="FBA38" s="2257"/>
      <c r="FBB38" s="2257"/>
      <c r="FBC38" s="2257"/>
      <c r="FBD38" s="2257"/>
      <c r="FBE38" s="2257"/>
      <c r="FBF38" s="2257"/>
      <c r="FBG38" s="2257"/>
      <c r="FBH38" s="2257"/>
      <c r="FBI38" s="2257"/>
      <c r="FBJ38" s="2257"/>
      <c r="FBK38" s="2257"/>
      <c r="FBL38" s="2257"/>
      <c r="FBM38" s="2257"/>
      <c r="FBN38" s="2257"/>
      <c r="FBO38" s="2257"/>
      <c r="FBP38" s="2257"/>
      <c r="FBQ38" s="2257"/>
      <c r="FBR38" s="2257"/>
      <c r="FBS38" s="2257"/>
      <c r="FBT38" s="2257"/>
      <c r="FBU38" s="2257"/>
      <c r="FBV38" s="2257"/>
      <c r="FBW38" s="2257"/>
      <c r="FBX38" s="2257"/>
      <c r="FBY38" s="2257"/>
      <c r="FBZ38" s="2257"/>
      <c r="FCA38" s="2257"/>
      <c r="FCB38" s="2257"/>
      <c r="FCC38" s="2257"/>
      <c r="FCD38" s="2257"/>
      <c r="FCE38" s="2257"/>
      <c r="FCF38" s="2257"/>
      <c r="FCG38" s="2257"/>
      <c r="FCH38" s="2257"/>
      <c r="FCI38" s="2257"/>
      <c r="FCJ38" s="2257"/>
      <c r="FCK38" s="2257"/>
      <c r="FCL38" s="2257"/>
      <c r="FCM38" s="2257"/>
      <c r="FCN38" s="2257"/>
      <c r="FCO38" s="2257"/>
      <c r="FCP38" s="2257"/>
      <c r="FCQ38" s="2257"/>
      <c r="FCR38" s="2257"/>
      <c r="FCS38" s="2257"/>
      <c r="FCT38" s="2257"/>
      <c r="FCU38" s="2257"/>
      <c r="FCV38" s="2257"/>
      <c r="FCW38" s="2257"/>
      <c r="FCX38" s="2257"/>
      <c r="FCY38" s="2257"/>
      <c r="FCZ38" s="2257"/>
      <c r="FDA38" s="2257"/>
      <c r="FDB38" s="2257"/>
      <c r="FDC38" s="2257"/>
      <c r="FDD38" s="2257"/>
      <c r="FDE38" s="2257"/>
      <c r="FDF38" s="2257"/>
      <c r="FDG38" s="2257"/>
      <c r="FDH38" s="2257"/>
      <c r="FDI38" s="2257"/>
      <c r="FDJ38" s="2257"/>
      <c r="FDK38" s="2257"/>
      <c r="FDL38" s="2257"/>
      <c r="FDM38" s="2257"/>
      <c r="FDN38" s="2257"/>
      <c r="FDO38" s="2257"/>
      <c r="FDP38" s="2257"/>
      <c r="FDQ38" s="2257"/>
      <c r="FDR38" s="2257"/>
      <c r="FDS38" s="2257"/>
      <c r="FDT38" s="2257"/>
      <c r="FDU38" s="2257"/>
      <c r="FDV38" s="2257"/>
      <c r="FDW38" s="2257"/>
      <c r="FDX38" s="2257"/>
      <c r="FDY38" s="2257"/>
      <c r="FDZ38" s="2257"/>
      <c r="FEA38" s="2257"/>
      <c r="FEB38" s="2257"/>
      <c r="FEC38" s="2257"/>
      <c r="FED38" s="2257"/>
      <c r="FEE38" s="2257"/>
      <c r="FEF38" s="2257"/>
      <c r="FEG38" s="2257"/>
      <c r="FEH38" s="2257"/>
      <c r="FEI38" s="2257"/>
      <c r="FEJ38" s="2257"/>
      <c r="FEK38" s="2257"/>
      <c r="FEL38" s="2257"/>
      <c r="FEM38" s="2257"/>
      <c r="FEN38" s="2257"/>
      <c r="FEO38" s="2257"/>
      <c r="FEP38" s="2257"/>
      <c r="FEQ38" s="2257"/>
      <c r="FER38" s="2257"/>
      <c r="FES38" s="2257"/>
      <c r="FET38" s="2257"/>
      <c r="FEU38" s="2257"/>
      <c r="FEV38" s="2257"/>
      <c r="FEW38" s="2257"/>
      <c r="FEX38" s="2257"/>
      <c r="FEY38" s="2257"/>
      <c r="FEZ38" s="2257"/>
      <c r="FFA38" s="2257"/>
      <c r="FFB38" s="2257"/>
      <c r="FFC38" s="2257"/>
      <c r="FFD38" s="2257"/>
      <c r="FFE38" s="2257"/>
      <c r="FFF38" s="2257"/>
      <c r="FFG38" s="2257"/>
      <c r="FFH38" s="2257"/>
      <c r="FFI38" s="2257"/>
      <c r="FFJ38" s="2257"/>
      <c r="FFK38" s="2257"/>
      <c r="FFL38" s="2257"/>
      <c r="FFM38" s="2257"/>
      <c r="FFN38" s="2257"/>
      <c r="FFO38" s="2257"/>
      <c r="FFP38" s="2257"/>
      <c r="FFQ38" s="2257"/>
      <c r="FFR38" s="2257"/>
      <c r="FFS38" s="2257"/>
      <c r="FFT38" s="2257"/>
      <c r="FFU38" s="2257"/>
      <c r="FFV38" s="2257"/>
      <c r="FFW38" s="2257"/>
      <c r="FFX38" s="2257"/>
      <c r="FFY38" s="2257"/>
      <c r="FFZ38" s="2257"/>
      <c r="FGA38" s="2257"/>
      <c r="FGB38" s="2257"/>
      <c r="FGC38" s="2257"/>
      <c r="FGD38" s="2257"/>
      <c r="FGE38" s="2257"/>
      <c r="FGF38" s="2257"/>
      <c r="FGG38" s="2257"/>
      <c r="FGH38" s="2257"/>
      <c r="FGI38" s="2257"/>
      <c r="FGJ38" s="2257"/>
      <c r="FGK38" s="2257"/>
      <c r="FGL38" s="2257"/>
      <c r="FGM38" s="2257"/>
      <c r="FGN38" s="2257"/>
      <c r="FGO38" s="2257"/>
      <c r="FGP38" s="2257"/>
      <c r="FGQ38" s="2257"/>
      <c r="FGR38" s="2257"/>
      <c r="FGS38" s="2257"/>
      <c r="FGT38" s="2257"/>
      <c r="FGU38" s="2257"/>
      <c r="FGV38" s="2257"/>
      <c r="FGW38" s="2257"/>
      <c r="FGX38" s="2257"/>
      <c r="FGY38" s="2257"/>
      <c r="FGZ38" s="2257"/>
      <c r="FHA38" s="2257"/>
      <c r="FHB38" s="2257"/>
      <c r="FHC38" s="2257"/>
      <c r="FHD38" s="2257"/>
      <c r="FHE38" s="2257"/>
      <c r="FHF38" s="2257"/>
      <c r="FHG38" s="2257"/>
      <c r="FHH38" s="2257"/>
      <c r="FHI38" s="2257"/>
      <c r="FHJ38" s="2257"/>
      <c r="FHK38" s="2257"/>
      <c r="FHL38" s="2257"/>
      <c r="FHM38" s="2257"/>
      <c r="FHN38" s="2257"/>
      <c r="FHO38" s="2257"/>
      <c r="FHP38" s="2257"/>
      <c r="FHQ38" s="2257"/>
      <c r="FHR38" s="2257"/>
      <c r="FHS38" s="2257"/>
      <c r="FHT38" s="2257"/>
      <c r="FHU38" s="2257"/>
      <c r="FHV38" s="2257"/>
      <c r="FHW38" s="2257"/>
      <c r="FHX38" s="2257"/>
      <c r="FHY38" s="2257"/>
      <c r="FHZ38" s="2257"/>
      <c r="FIA38" s="2257"/>
      <c r="FIB38" s="2257"/>
      <c r="FIC38" s="2257"/>
      <c r="FID38" s="2257"/>
      <c r="FIE38" s="2257"/>
      <c r="FIF38" s="2257"/>
      <c r="FIG38" s="2257"/>
      <c r="FIH38" s="2257"/>
      <c r="FII38" s="2257"/>
      <c r="FIJ38" s="2257"/>
      <c r="FIK38" s="2257"/>
      <c r="FIL38" s="2257"/>
      <c r="FIM38" s="2257"/>
      <c r="FIN38" s="2257"/>
      <c r="FIO38" s="2257"/>
      <c r="FIP38" s="2257"/>
      <c r="FIQ38" s="2257"/>
      <c r="FIR38" s="2257"/>
      <c r="FIS38" s="2257"/>
      <c r="FIT38" s="2257"/>
      <c r="FIU38" s="2257"/>
      <c r="FIV38" s="2257"/>
      <c r="FIW38" s="2257"/>
      <c r="FIX38" s="2257"/>
      <c r="FIY38" s="2257"/>
      <c r="FIZ38" s="2257"/>
      <c r="FJA38" s="2257"/>
      <c r="FJB38" s="2257"/>
      <c r="FJC38" s="2257"/>
      <c r="FJD38" s="2257"/>
      <c r="FJE38" s="2257"/>
      <c r="FJF38" s="2257"/>
      <c r="FJG38" s="2257"/>
      <c r="FJH38" s="2257"/>
      <c r="FJI38" s="2257"/>
      <c r="FJJ38" s="2257"/>
      <c r="FJK38" s="2257"/>
      <c r="FJL38" s="2257"/>
      <c r="FJM38" s="2257"/>
      <c r="FJN38" s="2257"/>
      <c r="FJO38" s="2257"/>
      <c r="FJP38" s="2257"/>
      <c r="FJQ38" s="2257"/>
      <c r="FJR38" s="2257"/>
      <c r="FJS38" s="2257"/>
      <c r="FJT38" s="2257"/>
      <c r="FJU38" s="2257"/>
      <c r="FJV38" s="2257"/>
      <c r="FJW38" s="2257"/>
      <c r="FJX38" s="2257"/>
      <c r="FJY38" s="2257"/>
      <c r="FJZ38" s="2257"/>
      <c r="FKA38" s="2257"/>
      <c r="FKB38" s="2257"/>
      <c r="FKC38" s="2257"/>
      <c r="FKD38" s="2257"/>
      <c r="FKE38" s="2257"/>
      <c r="FKF38" s="2257"/>
      <c r="FKG38" s="2257"/>
      <c r="FKH38" s="2257"/>
      <c r="FKI38" s="2257"/>
      <c r="FKJ38" s="2257"/>
      <c r="FKK38" s="2257"/>
      <c r="FKL38" s="2257"/>
      <c r="FKM38" s="2257"/>
      <c r="FKN38" s="2257"/>
      <c r="FKO38" s="2257"/>
      <c r="FKP38" s="2257"/>
      <c r="FKQ38" s="2257"/>
      <c r="FKR38" s="2257"/>
      <c r="FKS38" s="2257"/>
      <c r="FKT38" s="2257"/>
      <c r="FKU38" s="2257"/>
      <c r="FKV38" s="2257"/>
      <c r="FKW38" s="2257"/>
      <c r="FKX38" s="2257"/>
      <c r="FKY38" s="2257"/>
      <c r="FKZ38" s="2257"/>
      <c r="FLA38" s="2257"/>
      <c r="FLB38" s="2257"/>
      <c r="FLC38" s="2257"/>
      <c r="FLD38" s="2257"/>
      <c r="FLE38" s="2257"/>
      <c r="FLF38" s="2257"/>
      <c r="FLG38" s="2257"/>
      <c r="FLH38" s="2257"/>
      <c r="FLI38" s="2257"/>
      <c r="FLJ38" s="2257"/>
      <c r="FLK38" s="2257"/>
      <c r="FLL38" s="2257"/>
      <c r="FLM38" s="2257"/>
      <c r="FLN38" s="2257"/>
      <c r="FLO38" s="2257"/>
      <c r="FLP38" s="2257"/>
      <c r="FLQ38" s="2257"/>
      <c r="FLR38" s="2257"/>
      <c r="FLS38" s="2257"/>
      <c r="FLT38" s="2257"/>
      <c r="FLU38" s="2257"/>
      <c r="FLV38" s="2257"/>
      <c r="FLW38" s="2257"/>
      <c r="FLX38" s="2257"/>
      <c r="FLY38" s="2257"/>
      <c r="FLZ38" s="2257"/>
      <c r="FMA38" s="2257"/>
      <c r="FMB38" s="2257"/>
      <c r="FMC38" s="2257"/>
      <c r="FMD38" s="2257"/>
      <c r="FME38" s="2257"/>
      <c r="FMF38" s="2257"/>
      <c r="FMG38" s="2257"/>
      <c r="FMH38" s="2257"/>
      <c r="FMI38" s="2257"/>
      <c r="FMJ38" s="2257"/>
      <c r="FMK38" s="2257"/>
      <c r="FML38" s="2257"/>
      <c r="FMM38" s="2257"/>
      <c r="FMN38" s="2257"/>
      <c r="FMO38" s="2257"/>
      <c r="FMP38" s="2257"/>
      <c r="FMQ38" s="2257"/>
      <c r="FMR38" s="2257"/>
      <c r="FMS38" s="2257"/>
      <c r="FMT38" s="2257"/>
      <c r="FMU38" s="2257"/>
      <c r="FMV38" s="2257"/>
      <c r="FMW38" s="2257"/>
      <c r="FMX38" s="2257"/>
      <c r="FMY38" s="2257"/>
      <c r="FMZ38" s="2257"/>
      <c r="FNA38" s="2257"/>
      <c r="FNB38" s="2257"/>
      <c r="FNC38" s="2257"/>
      <c r="FND38" s="2257"/>
      <c r="FNE38" s="2257"/>
      <c r="FNF38" s="2257"/>
      <c r="FNG38" s="2257"/>
      <c r="FNH38" s="2257"/>
      <c r="FNI38" s="2257"/>
      <c r="FNJ38" s="2257"/>
      <c r="FNK38" s="2257"/>
      <c r="FNL38" s="2257"/>
      <c r="FNM38" s="2257"/>
      <c r="FNN38" s="2257"/>
      <c r="FNO38" s="2257"/>
      <c r="FNP38" s="2257"/>
      <c r="FNQ38" s="2257"/>
      <c r="FNR38" s="2257"/>
      <c r="FNS38" s="2257"/>
      <c r="FNT38" s="2257"/>
      <c r="FNU38" s="2257"/>
      <c r="FNV38" s="2257"/>
      <c r="FNW38" s="2257"/>
      <c r="FNX38" s="2257"/>
      <c r="FNY38" s="2257"/>
      <c r="FNZ38" s="2257"/>
      <c r="FOA38" s="2257"/>
      <c r="FOB38" s="2257"/>
      <c r="FOC38" s="2257"/>
      <c r="FOD38" s="2257"/>
      <c r="FOE38" s="2257"/>
      <c r="FOF38" s="2257"/>
      <c r="FOG38" s="2257"/>
      <c r="FOH38" s="2257"/>
      <c r="FOI38" s="2257"/>
      <c r="FOJ38" s="2257"/>
      <c r="FOK38" s="2257"/>
      <c r="FOL38" s="2257"/>
      <c r="FOM38" s="2257"/>
      <c r="FON38" s="2257"/>
      <c r="FOO38" s="2257"/>
      <c r="FOP38" s="2257"/>
      <c r="FOQ38" s="2257"/>
      <c r="FOR38" s="2257"/>
      <c r="FOS38" s="2257"/>
      <c r="FOT38" s="2257"/>
      <c r="FOU38" s="2257"/>
      <c r="FOV38" s="2257"/>
      <c r="FOW38" s="2257"/>
      <c r="FOX38" s="2257"/>
      <c r="FOY38" s="2257"/>
      <c r="FOZ38" s="2257"/>
      <c r="FPA38" s="2257"/>
      <c r="FPB38" s="2257"/>
      <c r="FPC38" s="2257"/>
      <c r="FPD38" s="2257"/>
      <c r="FPE38" s="2257"/>
      <c r="FPF38" s="2257"/>
      <c r="FPG38" s="2257"/>
      <c r="FPH38" s="2257"/>
      <c r="FPI38" s="2257"/>
      <c r="FPJ38" s="2257"/>
      <c r="FPK38" s="2257"/>
      <c r="FPL38" s="2257"/>
      <c r="FPM38" s="2257"/>
      <c r="FPN38" s="2257"/>
      <c r="FPO38" s="2257"/>
      <c r="FPP38" s="2257"/>
      <c r="FPQ38" s="2257"/>
      <c r="FPR38" s="2257"/>
      <c r="FPS38" s="2257"/>
      <c r="FPT38" s="2257"/>
      <c r="FPU38" s="2257"/>
      <c r="FPV38" s="2257"/>
      <c r="FPW38" s="2257"/>
      <c r="FPX38" s="2257"/>
      <c r="FPY38" s="2257"/>
      <c r="FPZ38" s="2257"/>
      <c r="FQA38" s="2257"/>
      <c r="FQB38" s="2257"/>
      <c r="FQC38" s="2257"/>
      <c r="FQD38" s="2257"/>
      <c r="FQE38" s="2257"/>
      <c r="FQF38" s="2257"/>
      <c r="FQG38" s="2257"/>
      <c r="FQH38" s="2257"/>
      <c r="FQI38" s="2257"/>
      <c r="FQJ38" s="2257"/>
      <c r="FQK38" s="2257"/>
      <c r="FQL38" s="2257"/>
      <c r="FQM38" s="2257"/>
      <c r="FQN38" s="2257"/>
      <c r="FQO38" s="2257"/>
      <c r="FQP38" s="2257"/>
      <c r="FQQ38" s="2257"/>
      <c r="FQR38" s="2257"/>
      <c r="FQS38" s="2257"/>
      <c r="FQT38" s="2257"/>
      <c r="FQU38" s="2257"/>
      <c r="FQV38" s="2257"/>
      <c r="FQW38" s="2257"/>
      <c r="FQX38" s="2257"/>
      <c r="FQY38" s="2257"/>
      <c r="FQZ38" s="2257"/>
      <c r="FRA38" s="2257"/>
      <c r="FRB38" s="2257"/>
      <c r="FRC38" s="2257"/>
      <c r="FRD38" s="2257"/>
      <c r="FRE38" s="2257"/>
      <c r="FRF38" s="2257"/>
      <c r="FRG38" s="2257"/>
      <c r="FRH38" s="2257"/>
      <c r="FRI38" s="2257"/>
      <c r="FRJ38" s="2257"/>
      <c r="FRK38" s="2257"/>
      <c r="FRL38" s="2257"/>
      <c r="FRM38" s="2257"/>
      <c r="FRN38" s="2257"/>
      <c r="FRO38" s="2257"/>
      <c r="FRP38" s="2257"/>
      <c r="FRQ38" s="2257"/>
      <c r="FRR38" s="2257"/>
      <c r="FRS38" s="2257"/>
      <c r="FRT38" s="2257"/>
      <c r="FRU38" s="2257"/>
      <c r="FRV38" s="2257"/>
      <c r="FRW38" s="2257"/>
      <c r="FRX38" s="2257"/>
      <c r="FRY38" s="2257"/>
      <c r="FRZ38" s="2257"/>
      <c r="FSA38" s="2257"/>
      <c r="FSB38" s="2257"/>
      <c r="FSC38" s="2257"/>
      <c r="FSD38" s="2257"/>
      <c r="FSE38" s="2257"/>
      <c r="FSF38" s="2257"/>
      <c r="FSG38" s="2257"/>
      <c r="FSH38" s="2257"/>
      <c r="FSI38" s="2257"/>
      <c r="FSJ38" s="2257"/>
      <c r="FSK38" s="2257"/>
      <c r="FSL38" s="2257"/>
      <c r="FSM38" s="2257"/>
      <c r="FSN38" s="2257"/>
      <c r="FSO38" s="2257"/>
      <c r="FSP38" s="2257"/>
      <c r="FSQ38" s="2257"/>
      <c r="FSR38" s="2257"/>
      <c r="FSS38" s="2257"/>
      <c r="FST38" s="2257"/>
      <c r="FSU38" s="2257"/>
      <c r="FSV38" s="2257"/>
      <c r="FSW38" s="2257"/>
      <c r="FSX38" s="2257"/>
      <c r="FSY38" s="2257"/>
      <c r="FSZ38" s="2257"/>
      <c r="FTA38" s="2257"/>
      <c r="FTB38" s="2257"/>
      <c r="FTC38" s="2257"/>
      <c r="FTD38" s="2257"/>
      <c r="FTE38" s="2257"/>
      <c r="FTF38" s="2257"/>
      <c r="FTG38" s="2257"/>
      <c r="FTH38" s="2257"/>
      <c r="FTI38" s="2257"/>
      <c r="FTJ38" s="2257"/>
      <c r="FTK38" s="2257"/>
      <c r="FTL38" s="2257"/>
      <c r="FTM38" s="2257"/>
      <c r="FTN38" s="2257"/>
      <c r="FTO38" s="2257"/>
      <c r="FTP38" s="2257"/>
      <c r="FTQ38" s="2257"/>
      <c r="FTR38" s="2257"/>
      <c r="FTS38" s="2257"/>
      <c r="FTT38" s="2257"/>
      <c r="FTU38" s="2257"/>
      <c r="FTV38" s="2257"/>
      <c r="FTW38" s="2257"/>
      <c r="FTX38" s="2257"/>
      <c r="FTY38" s="2257"/>
      <c r="FTZ38" s="2257"/>
      <c r="FUA38" s="2257"/>
      <c r="FUB38" s="2257"/>
      <c r="FUC38" s="2257"/>
      <c r="FUD38" s="2257"/>
      <c r="FUE38" s="2257"/>
      <c r="FUF38" s="2257"/>
      <c r="FUG38" s="2257"/>
      <c r="FUH38" s="2257"/>
      <c r="FUI38" s="2257"/>
      <c r="FUJ38" s="2257"/>
      <c r="FUK38" s="2257"/>
      <c r="FUL38" s="2257"/>
      <c r="FUM38" s="2257"/>
      <c r="FUN38" s="2257"/>
      <c r="FUO38" s="2257"/>
      <c r="FUP38" s="2257"/>
      <c r="FUQ38" s="2257"/>
      <c r="FUR38" s="2257"/>
      <c r="FUS38" s="2257"/>
      <c r="FUT38" s="2257"/>
      <c r="FUU38" s="2257"/>
      <c r="FUV38" s="2257"/>
      <c r="FUW38" s="2257"/>
      <c r="FUX38" s="2257"/>
      <c r="FUY38" s="2257"/>
      <c r="FUZ38" s="2257"/>
      <c r="FVA38" s="2257"/>
      <c r="FVB38" s="2257"/>
      <c r="FVC38" s="2257"/>
      <c r="FVD38" s="2257"/>
      <c r="FVE38" s="2257"/>
      <c r="FVF38" s="2257"/>
      <c r="FVG38" s="2257"/>
      <c r="FVH38" s="2257"/>
      <c r="FVI38" s="2257"/>
      <c r="FVJ38" s="2257"/>
      <c r="FVK38" s="2257"/>
      <c r="FVL38" s="2257"/>
      <c r="FVM38" s="2257"/>
      <c r="FVN38" s="2257"/>
      <c r="FVO38" s="2257"/>
      <c r="FVP38" s="2257"/>
      <c r="FVQ38" s="2257"/>
      <c r="FVR38" s="2257"/>
      <c r="FVS38" s="2257"/>
      <c r="FVT38" s="2257"/>
      <c r="FVU38" s="2257"/>
      <c r="FVV38" s="2257"/>
      <c r="FVW38" s="2257"/>
      <c r="FVX38" s="2257"/>
      <c r="FVY38" s="2257"/>
      <c r="FVZ38" s="2257"/>
      <c r="FWA38" s="2257"/>
      <c r="FWB38" s="2257"/>
      <c r="FWC38" s="2257"/>
      <c r="FWD38" s="2257"/>
      <c r="FWE38" s="2257"/>
      <c r="FWF38" s="2257"/>
      <c r="FWG38" s="2257"/>
      <c r="FWH38" s="2257"/>
      <c r="FWI38" s="2257"/>
      <c r="FWJ38" s="2257"/>
      <c r="FWK38" s="2257"/>
      <c r="FWL38" s="2257"/>
      <c r="FWM38" s="2257"/>
      <c r="FWN38" s="2257"/>
      <c r="FWO38" s="2257"/>
      <c r="FWP38" s="2257"/>
      <c r="FWQ38" s="2257"/>
      <c r="FWR38" s="2257"/>
      <c r="FWS38" s="2257"/>
      <c r="FWT38" s="2257"/>
      <c r="FWU38" s="2257"/>
      <c r="FWV38" s="2257"/>
      <c r="FWW38" s="2257"/>
      <c r="FWX38" s="2257"/>
      <c r="FWY38" s="2257"/>
      <c r="FWZ38" s="2257"/>
      <c r="FXA38" s="2257"/>
      <c r="FXB38" s="2257"/>
      <c r="FXC38" s="2257"/>
      <c r="FXD38" s="2257"/>
      <c r="FXE38" s="2257"/>
      <c r="FXF38" s="2257"/>
      <c r="FXG38" s="2257"/>
      <c r="FXH38" s="2257"/>
      <c r="FXI38" s="2257"/>
      <c r="FXJ38" s="2257"/>
      <c r="FXK38" s="2257"/>
      <c r="FXL38" s="2257"/>
      <c r="FXM38" s="2257"/>
      <c r="FXN38" s="2257"/>
      <c r="FXO38" s="2257"/>
      <c r="FXP38" s="2257"/>
      <c r="FXQ38" s="2257"/>
      <c r="FXR38" s="2257"/>
      <c r="FXS38" s="2257"/>
      <c r="FXT38" s="2257"/>
      <c r="FXU38" s="2257"/>
      <c r="FXV38" s="2257"/>
      <c r="FXW38" s="2257"/>
      <c r="FXX38" s="2257"/>
      <c r="FXY38" s="2257"/>
      <c r="FXZ38" s="2257"/>
      <c r="FYA38" s="2257"/>
      <c r="FYB38" s="2257"/>
      <c r="FYC38" s="2257"/>
      <c r="FYD38" s="2257"/>
      <c r="FYE38" s="2257"/>
      <c r="FYF38" s="2257"/>
      <c r="FYG38" s="2257"/>
      <c r="FYH38" s="2257"/>
      <c r="FYI38" s="2257"/>
      <c r="FYJ38" s="2257"/>
      <c r="FYK38" s="2257"/>
      <c r="FYL38" s="2257"/>
      <c r="FYM38" s="2257"/>
      <c r="FYN38" s="2257"/>
      <c r="FYO38" s="2257"/>
      <c r="FYP38" s="2257"/>
      <c r="FYQ38" s="2257"/>
      <c r="FYR38" s="2257"/>
      <c r="FYS38" s="2257"/>
      <c r="FYT38" s="2257"/>
      <c r="FYU38" s="2257"/>
      <c r="FYV38" s="2257"/>
      <c r="FYW38" s="2257"/>
      <c r="FYX38" s="2257"/>
      <c r="FYY38" s="2257"/>
      <c r="FYZ38" s="2257"/>
      <c r="FZA38" s="2257"/>
      <c r="FZB38" s="2257"/>
      <c r="FZC38" s="2257"/>
      <c r="FZD38" s="2257"/>
      <c r="FZE38" s="2257"/>
      <c r="FZF38" s="2257"/>
      <c r="FZG38" s="2257"/>
      <c r="FZH38" s="2257"/>
      <c r="FZI38" s="2257"/>
      <c r="FZJ38" s="2257"/>
      <c r="FZK38" s="2257"/>
      <c r="FZL38" s="2257"/>
      <c r="FZM38" s="2257"/>
      <c r="FZN38" s="2257"/>
      <c r="FZO38" s="2257"/>
      <c r="FZP38" s="2257"/>
      <c r="FZQ38" s="2257"/>
      <c r="FZR38" s="2257"/>
      <c r="FZS38" s="2257"/>
      <c r="FZT38" s="2257"/>
      <c r="FZU38" s="2257"/>
      <c r="FZV38" s="2257"/>
      <c r="FZW38" s="2257"/>
      <c r="FZX38" s="2257"/>
      <c r="FZY38" s="2257"/>
      <c r="FZZ38" s="2257"/>
      <c r="GAA38" s="2257"/>
      <c r="GAB38" s="2257"/>
      <c r="GAC38" s="2257"/>
      <c r="GAD38" s="2257"/>
      <c r="GAE38" s="2257"/>
      <c r="GAF38" s="2257"/>
      <c r="GAG38" s="2257"/>
      <c r="GAH38" s="2257"/>
      <c r="GAI38" s="2257"/>
      <c r="GAJ38" s="2257"/>
      <c r="GAK38" s="2257"/>
      <c r="GAL38" s="2257"/>
      <c r="GAM38" s="2257"/>
      <c r="GAN38" s="2257"/>
      <c r="GAO38" s="2257"/>
      <c r="GAP38" s="2257"/>
      <c r="GAQ38" s="2257"/>
      <c r="GAR38" s="2257"/>
      <c r="GAS38" s="2257"/>
      <c r="GAT38" s="2257"/>
      <c r="GAU38" s="2257"/>
      <c r="GAV38" s="2257"/>
      <c r="GAW38" s="2257"/>
      <c r="GAX38" s="2257"/>
      <c r="GAY38" s="2257"/>
      <c r="GAZ38" s="2257"/>
      <c r="GBA38" s="2257"/>
      <c r="GBB38" s="2257"/>
      <c r="GBC38" s="2257"/>
      <c r="GBD38" s="2257"/>
      <c r="GBE38" s="2257"/>
      <c r="GBF38" s="2257"/>
      <c r="GBG38" s="2257"/>
      <c r="GBH38" s="2257"/>
      <c r="GBI38" s="2257"/>
      <c r="GBJ38" s="2257"/>
      <c r="GBK38" s="2257"/>
      <c r="GBL38" s="2257"/>
      <c r="GBM38" s="2257"/>
      <c r="GBN38" s="2257"/>
      <c r="GBO38" s="2257"/>
      <c r="GBP38" s="2257"/>
      <c r="GBQ38" s="2257"/>
      <c r="GBR38" s="2257"/>
      <c r="GBS38" s="2257"/>
      <c r="GBT38" s="2257"/>
      <c r="GBU38" s="2257"/>
      <c r="GBV38" s="2257"/>
      <c r="GBW38" s="2257"/>
      <c r="GBX38" s="2257"/>
      <c r="GBY38" s="2257"/>
      <c r="GBZ38" s="2257"/>
      <c r="GCA38" s="2257"/>
      <c r="GCB38" s="2257"/>
      <c r="GCC38" s="2257"/>
      <c r="GCD38" s="2257"/>
      <c r="GCE38" s="2257"/>
      <c r="GCF38" s="2257"/>
      <c r="GCG38" s="2257"/>
      <c r="GCH38" s="2257"/>
      <c r="GCI38" s="2257"/>
      <c r="GCJ38" s="2257"/>
      <c r="GCK38" s="2257"/>
      <c r="GCL38" s="2257"/>
      <c r="GCM38" s="2257"/>
      <c r="GCN38" s="2257"/>
      <c r="GCO38" s="2257"/>
      <c r="GCP38" s="2257"/>
      <c r="GCQ38" s="2257"/>
      <c r="GCR38" s="2257"/>
      <c r="GCS38" s="2257"/>
      <c r="GCT38" s="2257"/>
      <c r="GCU38" s="2257"/>
      <c r="GCV38" s="2257"/>
      <c r="GCW38" s="2257"/>
      <c r="GCX38" s="2257"/>
      <c r="GCY38" s="2257"/>
      <c r="GCZ38" s="2257"/>
      <c r="GDA38" s="2257"/>
      <c r="GDB38" s="2257"/>
      <c r="GDC38" s="2257"/>
      <c r="GDD38" s="2257"/>
      <c r="GDE38" s="2257"/>
      <c r="GDF38" s="2257"/>
      <c r="GDG38" s="2257"/>
      <c r="GDH38" s="2257"/>
      <c r="GDI38" s="2257"/>
      <c r="GDJ38" s="2257"/>
      <c r="GDK38" s="2257"/>
      <c r="GDL38" s="2257"/>
      <c r="GDM38" s="2257"/>
      <c r="GDN38" s="2257"/>
      <c r="GDO38" s="2257"/>
      <c r="GDP38" s="2257"/>
      <c r="GDQ38" s="2257"/>
      <c r="GDR38" s="2257"/>
      <c r="GDS38" s="2257"/>
      <c r="GDT38" s="2257"/>
      <c r="GDU38" s="2257"/>
      <c r="GDV38" s="2257"/>
      <c r="GDW38" s="2257"/>
      <c r="GDX38" s="2257"/>
      <c r="GDY38" s="2257"/>
      <c r="GDZ38" s="2257"/>
      <c r="GEA38" s="2257"/>
      <c r="GEB38" s="2257"/>
      <c r="GEC38" s="2257"/>
      <c r="GED38" s="2257"/>
      <c r="GEE38" s="2257"/>
      <c r="GEF38" s="2257"/>
      <c r="GEG38" s="2257"/>
      <c r="GEH38" s="2257"/>
      <c r="GEI38" s="2257"/>
      <c r="GEJ38" s="2257"/>
      <c r="GEK38" s="2257"/>
      <c r="GEL38" s="2257"/>
      <c r="GEM38" s="2257"/>
      <c r="GEN38" s="2257"/>
      <c r="GEO38" s="2257"/>
      <c r="GEP38" s="2257"/>
      <c r="GEQ38" s="2257"/>
      <c r="GER38" s="2257"/>
      <c r="GES38" s="2257"/>
      <c r="GET38" s="2257"/>
      <c r="GEU38" s="2257"/>
      <c r="GEV38" s="2257"/>
      <c r="GEW38" s="2257"/>
      <c r="GEX38" s="2257"/>
      <c r="GEY38" s="2257"/>
      <c r="GEZ38" s="2257"/>
      <c r="GFA38" s="2257"/>
      <c r="GFB38" s="2257"/>
      <c r="GFC38" s="2257"/>
      <c r="GFD38" s="2257"/>
      <c r="GFE38" s="2257"/>
      <c r="GFF38" s="2257"/>
      <c r="GFG38" s="2257"/>
      <c r="GFH38" s="2257"/>
      <c r="GFI38" s="2257"/>
      <c r="GFJ38" s="2257"/>
      <c r="GFK38" s="2257"/>
      <c r="GFL38" s="2257"/>
      <c r="GFM38" s="2257"/>
      <c r="GFN38" s="2257"/>
      <c r="GFO38" s="2257"/>
      <c r="GFP38" s="2257"/>
      <c r="GFQ38" s="2257"/>
      <c r="GFR38" s="2257"/>
      <c r="GFS38" s="2257"/>
      <c r="GFT38" s="2257"/>
      <c r="GFU38" s="2257"/>
      <c r="GFV38" s="2257"/>
      <c r="GFW38" s="2257"/>
      <c r="GFX38" s="2257"/>
      <c r="GFY38" s="2257"/>
      <c r="GFZ38" s="2257"/>
      <c r="GGA38" s="2257"/>
      <c r="GGB38" s="2257"/>
      <c r="GGC38" s="2257"/>
      <c r="GGD38" s="2257"/>
      <c r="GGE38" s="2257"/>
      <c r="GGF38" s="2257"/>
      <c r="GGG38" s="2257"/>
      <c r="GGH38" s="2257"/>
      <c r="GGI38" s="2257"/>
      <c r="GGJ38" s="2257"/>
      <c r="GGK38" s="2257"/>
      <c r="GGL38" s="2257"/>
      <c r="GGM38" s="2257"/>
      <c r="GGN38" s="2257"/>
      <c r="GGO38" s="2257"/>
      <c r="GGP38" s="2257"/>
      <c r="GGQ38" s="2257"/>
      <c r="GGR38" s="2257"/>
      <c r="GGS38" s="2257"/>
      <c r="GGT38" s="2257"/>
      <c r="GGU38" s="2257"/>
      <c r="GGV38" s="2257"/>
      <c r="GGW38" s="2257"/>
      <c r="GGX38" s="2257"/>
      <c r="GGY38" s="2257"/>
      <c r="GGZ38" s="2257"/>
      <c r="GHA38" s="2257"/>
      <c r="GHB38" s="2257"/>
      <c r="GHC38" s="2257"/>
      <c r="GHD38" s="2257"/>
      <c r="GHE38" s="2257"/>
      <c r="GHF38" s="2257"/>
      <c r="GHG38" s="2257"/>
      <c r="GHH38" s="2257"/>
      <c r="GHI38" s="2257"/>
      <c r="GHJ38" s="2257"/>
      <c r="GHK38" s="2257"/>
      <c r="GHL38" s="2257"/>
      <c r="GHM38" s="2257"/>
      <c r="GHN38" s="2257"/>
      <c r="GHO38" s="2257"/>
      <c r="GHP38" s="2257"/>
      <c r="GHQ38" s="2257"/>
      <c r="GHR38" s="2257"/>
      <c r="GHS38" s="2257"/>
      <c r="GHT38" s="2257"/>
      <c r="GHU38" s="2257"/>
      <c r="GHV38" s="2257"/>
      <c r="GHW38" s="2257"/>
      <c r="GHX38" s="2257"/>
      <c r="GHY38" s="2257"/>
      <c r="GHZ38" s="2257"/>
      <c r="GIA38" s="2257"/>
      <c r="GIB38" s="2257"/>
      <c r="GIC38" s="2257"/>
      <c r="GID38" s="2257"/>
      <c r="GIE38" s="2257"/>
      <c r="GIF38" s="2257"/>
      <c r="GIG38" s="2257"/>
      <c r="GIH38" s="2257"/>
      <c r="GII38" s="2257"/>
      <c r="GIJ38" s="2257"/>
      <c r="GIK38" s="2257"/>
      <c r="GIL38" s="2257"/>
      <c r="GIM38" s="2257"/>
      <c r="GIN38" s="2257"/>
      <c r="GIO38" s="2257"/>
      <c r="GIP38" s="2257"/>
      <c r="GIQ38" s="2257"/>
      <c r="GIR38" s="2257"/>
      <c r="GIS38" s="2257"/>
      <c r="GIT38" s="2257"/>
      <c r="GIU38" s="2257"/>
      <c r="GIV38" s="2257"/>
      <c r="GIW38" s="2257"/>
      <c r="GIX38" s="2257"/>
      <c r="GIY38" s="2257"/>
      <c r="GIZ38" s="2257"/>
      <c r="GJA38" s="2257"/>
      <c r="GJB38" s="2257"/>
      <c r="GJC38" s="2257"/>
      <c r="GJD38" s="2257"/>
      <c r="GJE38" s="2257"/>
      <c r="GJF38" s="2257"/>
      <c r="GJG38" s="2257"/>
      <c r="GJH38" s="2257"/>
      <c r="GJI38" s="2257"/>
      <c r="GJJ38" s="2257"/>
      <c r="GJK38" s="2257"/>
      <c r="GJL38" s="2257"/>
      <c r="GJM38" s="2257"/>
      <c r="GJN38" s="2257"/>
      <c r="GJO38" s="2257"/>
      <c r="GJP38" s="2257"/>
      <c r="GJQ38" s="2257"/>
      <c r="GJR38" s="2257"/>
      <c r="GJS38" s="2257"/>
      <c r="GJT38" s="2257"/>
      <c r="GJU38" s="2257"/>
      <c r="GJV38" s="2257"/>
      <c r="GJW38" s="2257"/>
      <c r="GJX38" s="2257"/>
      <c r="GJY38" s="2257"/>
      <c r="GJZ38" s="2257"/>
      <c r="GKA38" s="2257"/>
      <c r="GKB38" s="2257"/>
      <c r="GKC38" s="2257"/>
      <c r="GKD38" s="2257"/>
      <c r="GKE38" s="2257"/>
      <c r="GKF38" s="2257"/>
      <c r="GKG38" s="2257"/>
      <c r="GKH38" s="2257"/>
      <c r="GKI38" s="2257"/>
      <c r="GKJ38" s="2257"/>
      <c r="GKK38" s="2257"/>
      <c r="GKL38" s="2257"/>
      <c r="GKM38" s="2257"/>
      <c r="GKN38" s="2257"/>
      <c r="GKO38" s="2257"/>
      <c r="GKP38" s="2257"/>
      <c r="GKQ38" s="2257"/>
      <c r="GKR38" s="2257"/>
      <c r="GKS38" s="2257"/>
      <c r="GKT38" s="2257"/>
      <c r="GKU38" s="2257"/>
      <c r="GKV38" s="2257"/>
      <c r="GKW38" s="2257"/>
      <c r="GKX38" s="2257"/>
      <c r="GKY38" s="2257"/>
      <c r="GKZ38" s="2257"/>
      <c r="GLA38" s="2257"/>
      <c r="GLB38" s="2257"/>
      <c r="GLC38" s="2257"/>
      <c r="GLD38" s="2257"/>
      <c r="GLE38" s="2257"/>
      <c r="GLF38" s="2257"/>
      <c r="GLG38" s="2257"/>
      <c r="GLH38" s="2257"/>
      <c r="GLI38" s="2257"/>
      <c r="GLJ38" s="2257"/>
      <c r="GLK38" s="2257"/>
      <c r="GLL38" s="2257"/>
      <c r="GLM38" s="2257"/>
      <c r="GLN38" s="2257"/>
      <c r="GLO38" s="2257"/>
      <c r="GLP38" s="2257"/>
      <c r="GLQ38" s="2257"/>
      <c r="GLR38" s="2257"/>
      <c r="GLS38" s="2257"/>
      <c r="GLT38" s="2257"/>
      <c r="GLU38" s="2257"/>
      <c r="GLV38" s="2257"/>
      <c r="GLW38" s="2257"/>
      <c r="GLX38" s="2257"/>
      <c r="GLY38" s="2257"/>
      <c r="GLZ38" s="2257"/>
      <c r="GMA38" s="2257"/>
      <c r="GMB38" s="2257"/>
      <c r="GMC38" s="2257"/>
      <c r="GMD38" s="2257"/>
      <c r="GME38" s="2257"/>
      <c r="GMF38" s="2257"/>
      <c r="GMG38" s="2257"/>
      <c r="GMH38" s="2257"/>
      <c r="GMI38" s="2257"/>
      <c r="GMJ38" s="2257"/>
      <c r="GMK38" s="2257"/>
      <c r="GML38" s="2257"/>
      <c r="GMM38" s="2257"/>
      <c r="GMN38" s="2257"/>
      <c r="GMO38" s="2257"/>
      <c r="GMP38" s="2257"/>
      <c r="GMQ38" s="2257"/>
      <c r="GMR38" s="2257"/>
      <c r="GMS38" s="2257"/>
      <c r="GMT38" s="2257"/>
      <c r="GMU38" s="2257"/>
      <c r="GMV38" s="2257"/>
      <c r="GMW38" s="2257"/>
      <c r="GMX38" s="2257"/>
      <c r="GMY38" s="2257"/>
      <c r="GMZ38" s="2257"/>
      <c r="GNA38" s="2257"/>
      <c r="GNB38" s="2257"/>
      <c r="GNC38" s="2257"/>
      <c r="GND38" s="2257"/>
      <c r="GNE38" s="2257"/>
      <c r="GNF38" s="2257"/>
      <c r="GNG38" s="2257"/>
      <c r="GNH38" s="2257"/>
      <c r="GNI38" s="2257"/>
      <c r="GNJ38" s="2257"/>
      <c r="GNK38" s="2257"/>
      <c r="GNL38" s="2257"/>
      <c r="GNM38" s="2257"/>
      <c r="GNN38" s="2257"/>
      <c r="GNO38" s="2257"/>
      <c r="GNP38" s="2257"/>
      <c r="GNQ38" s="2257"/>
      <c r="GNR38" s="2257"/>
      <c r="GNS38" s="2257"/>
      <c r="GNT38" s="2257"/>
      <c r="GNU38" s="2257"/>
      <c r="GNV38" s="2257"/>
      <c r="GNW38" s="2257"/>
      <c r="GNX38" s="2257"/>
      <c r="GNY38" s="2257"/>
      <c r="GNZ38" s="2257"/>
      <c r="GOA38" s="2257"/>
      <c r="GOB38" s="2257"/>
      <c r="GOC38" s="2257"/>
      <c r="GOD38" s="2257"/>
      <c r="GOE38" s="2257"/>
      <c r="GOF38" s="2257"/>
      <c r="GOG38" s="2257"/>
      <c r="GOH38" s="2257"/>
      <c r="GOI38" s="2257"/>
      <c r="GOJ38" s="2257"/>
      <c r="GOK38" s="2257"/>
      <c r="GOL38" s="2257"/>
      <c r="GOM38" s="2257"/>
      <c r="GON38" s="2257"/>
      <c r="GOO38" s="2257"/>
      <c r="GOP38" s="2257"/>
      <c r="GOQ38" s="2257"/>
      <c r="GOR38" s="2257"/>
      <c r="GOS38" s="2257"/>
      <c r="GOT38" s="2257"/>
      <c r="GOU38" s="2257"/>
      <c r="GOV38" s="2257"/>
      <c r="GOW38" s="2257"/>
      <c r="GOX38" s="2257"/>
      <c r="GOY38" s="2257"/>
      <c r="GOZ38" s="2257"/>
      <c r="GPA38" s="2257"/>
      <c r="GPB38" s="2257"/>
      <c r="GPC38" s="2257"/>
      <c r="GPD38" s="2257"/>
      <c r="GPE38" s="2257"/>
      <c r="GPF38" s="2257"/>
      <c r="GPG38" s="2257"/>
      <c r="GPH38" s="2257"/>
      <c r="GPI38" s="2257"/>
      <c r="GPJ38" s="2257"/>
      <c r="GPK38" s="2257"/>
      <c r="GPL38" s="2257"/>
      <c r="GPM38" s="2257"/>
      <c r="GPN38" s="2257"/>
      <c r="GPO38" s="2257"/>
      <c r="GPP38" s="2257"/>
      <c r="GPQ38" s="2257"/>
      <c r="GPR38" s="2257"/>
      <c r="GPS38" s="2257"/>
      <c r="GPT38" s="2257"/>
      <c r="GPU38" s="2257"/>
      <c r="GPV38" s="2257"/>
      <c r="GPW38" s="2257"/>
      <c r="GPX38" s="2257"/>
      <c r="GPY38" s="2257"/>
      <c r="GPZ38" s="2257"/>
      <c r="GQA38" s="2257"/>
      <c r="GQB38" s="2257"/>
      <c r="GQC38" s="2257"/>
      <c r="GQD38" s="2257"/>
      <c r="GQE38" s="2257"/>
      <c r="GQF38" s="2257"/>
      <c r="GQG38" s="2257"/>
      <c r="GQH38" s="2257"/>
      <c r="GQI38" s="2257"/>
      <c r="GQJ38" s="2257"/>
      <c r="GQK38" s="2257"/>
      <c r="GQL38" s="2257"/>
      <c r="GQM38" s="2257"/>
      <c r="GQN38" s="2257"/>
      <c r="GQO38" s="2257"/>
      <c r="GQP38" s="2257"/>
      <c r="GQQ38" s="2257"/>
      <c r="GQR38" s="2257"/>
      <c r="GQS38" s="2257"/>
      <c r="GQT38" s="2257"/>
      <c r="GQU38" s="2257"/>
      <c r="GQV38" s="2257"/>
      <c r="GQW38" s="2257"/>
      <c r="GQX38" s="2257"/>
      <c r="GQY38" s="2257"/>
      <c r="GQZ38" s="2257"/>
      <c r="GRA38" s="2257"/>
      <c r="GRB38" s="2257"/>
      <c r="GRC38" s="2257"/>
      <c r="GRD38" s="2257"/>
      <c r="GRE38" s="2257"/>
      <c r="GRF38" s="2257"/>
      <c r="GRG38" s="2257"/>
      <c r="GRH38" s="2257"/>
      <c r="GRI38" s="2257"/>
      <c r="GRJ38" s="2257"/>
      <c r="GRK38" s="2257"/>
      <c r="GRL38" s="2257"/>
      <c r="GRM38" s="2257"/>
      <c r="GRN38" s="2257"/>
      <c r="GRO38" s="2257"/>
      <c r="GRP38" s="2257"/>
      <c r="GRQ38" s="2257"/>
      <c r="GRR38" s="2257"/>
      <c r="GRS38" s="2257"/>
      <c r="GRT38" s="2257"/>
      <c r="GRU38" s="2257"/>
      <c r="GRV38" s="2257"/>
      <c r="GRW38" s="2257"/>
      <c r="GRX38" s="2257"/>
      <c r="GRY38" s="2257"/>
      <c r="GRZ38" s="2257"/>
      <c r="GSA38" s="2257"/>
      <c r="GSB38" s="2257"/>
      <c r="GSC38" s="2257"/>
      <c r="GSD38" s="2257"/>
      <c r="GSE38" s="2257"/>
      <c r="GSF38" s="2257"/>
      <c r="GSG38" s="2257"/>
      <c r="GSH38" s="2257"/>
      <c r="GSI38" s="2257"/>
      <c r="GSJ38" s="2257"/>
      <c r="GSK38" s="2257"/>
      <c r="GSL38" s="2257"/>
      <c r="GSM38" s="2257"/>
      <c r="GSN38" s="2257"/>
      <c r="GSO38" s="2257"/>
      <c r="GSP38" s="2257"/>
      <c r="GSQ38" s="2257"/>
      <c r="GSR38" s="2257"/>
      <c r="GSS38" s="2257"/>
      <c r="GST38" s="2257"/>
      <c r="GSU38" s="2257"/>
      <c r="GSV38" s="2257"/>
      <c r="GSW38" s="2257"/>
      <c r="GSX38" s="2257"/>
      <c r="GSY38" s="2257"/>
      <c r="GSZ38" s="2257"/>
      <c r="GTA38" s="2257"/>
      <c r="GTB38" s="2257"/>
      <c r="GTC38" s="2257"/>
      <c r="GTD38" s="2257"/>
      <c r="GTE38" s="2257"/>
      <c r="GTF38" s="2257"/>
      <c r="GTG38" s="2257"/>
      <c r="GTH38" s="2257"/>
      <c r="GTI38" s="2257"/>
      <c r="GTJ38" s="2257"/>
      <c r="GTK38" s="2257"/>
      <c r="GTL38" s="2257"/>
      <c r="GTM38" s="2257"/>
      <c r="GTN38" s="2257"/>
      <c r="GTO38" s="2257"/>
      <c r="GTP38" s="2257"/>
      <c r="GTQ38" s="2257"/>
      <c r="GTR38" s="2257"/>
      <c r="GTS38" s="2257"/>
      <c r="GTT38" s="2257"/>
      <c r="GTU38" s="2257"/>
      <c r="GTV38" s="2257"/>
      <c r="GTW38" s="2257"/>
      <c r="GTX38" s="2257"/>
      <c r="GTY38" s="2257"/>
      <c r="GTZ38" s="2257"/>
      <c r="GUA38" s="2257"/>
      <c r="GUB38" s="2257"/>
      <c r="GUC38" s="2257"/>
      <c r="GUD38" s="2257"/>
      <c r="GUE38" s="2257"/>
      <c r="GUF38" s="2257"/>
      <c r="GUG38" s="2257"/>
      <c r="GUH38" s="2257"/>
      <c r="GUI38" s="2257"/>
      <c r="GUJ38" s="2257"/>
      <c r="GUK38" s="2257"/>
      <c r="GUL38" s="2257"/>
      <c r="GUM38" s="2257"/>
      <c r="GUN38" s="2257"/>
      <c r="GUO38" s="2257"/>
      <c r="GUP38" s="2257"/>
      <c r="GUQ38" s="2257"/>
      <c r="GUR38" s="2257"/>
      <c r="GUS38" s="2257"/>
      <c r="GUT38" s="2257"/>
      <c r="GUU38" s="2257"/>
      <c r="GUV38" s="2257"/>
      <c r="GUW38" s="2257"/>
      <c r="GUX38" s="2257"/>
      <c r="GUY38" s="2257"/>
      <c r="GUZ38" s="2257"/>
      <c r="GVA38" s="2257"/>
      <c r="GVB38" s="2257"/>
      <c r="GVC38" s="2257"/>
      <c r="GVD38" s="2257"/>
      <c r="GVE38" s="2257"/>
      <c r="GVF38" s="2257"/>
      <c r="GVG38" s="2257"/>
      <c r="GVH38" s="2257"/>
      <c r="GVI38" s="2257"/>
      <c r="GVJ38" s="2257"/>
      <c r="GVK38" s="2257"/>
      <c r="GVL38" s="2257"/>
      <c r="GVM38" s="2257"/>
      <c r="GVN38" s="2257"/>
      <c r="GVO38" s="2257"/>
      <c r="GVP38" s="2257"/>
      <c r="GVQ38" s="2257"/>
      <c r="GVR38" s="2257"/>
      <c r="GVS38" s="2257"/>
      <c r="GVT38" s="2257"/>
      <c r="GVU38" s="2257"/>
      <c r="GVV38" s="2257"/>
      <c r="GVW38" s="2257"/>
      <c r="GVX38" s="2257"/>
      <c r="GVY38" s="2257"/>
      <c r="GVZ38" s="2257"/>
      <c r="GWA38" s="2257"/>
      <c r="GWB38" s="2257"/>
      <c r="GWC38" s="2257"/>
      <c r="GWD38" s="2257"/>
      <c r="GWE38" s="2257"/>
      <c r="GWF38" s="2257"/>
      <c r="GWG38" s="2257"/>
      <c r="GWH38" s="2257"/>
      <c r="GWI38" s="2257"/>
      <c r="GWJ38" s="2257"/>
      <c r="GWK38" s="2257"/>
      <c r="GWL38" s="2257"/>
      <c r="GWM38" s="2257"/>
      <c r="GWN38" s="2257"/>
      <c r="GWO38" s="2257"/>
      <c r="GWP38" s="2257"/>
      <c r="GWQ38" s="2257"/>
      <c r="GWR38" s="2257"/>
      <c r="GWS38" s="2257"/>
      <c r="GWT38" s="2257"/>
      <c r="GWU38" s="2257"/>
      <c r="GWV38" s="2257"/>
      <c r="GWW38" s="2257"/>
      <c r="GWX38" s="2257"/>
      <c r="GWY38" s="2257"/>
      <c r="GWZ38" s="2257"/>
      <c r="GXA38" s="2257"/>
      <c r="GXB38" s="2257"/>
      <c r="GXC38" s="2257"/>
      <c r="GXD38" s="2257"/>
      <c r="GXE38" s="2257"/>
      <c r="GXF38" s="2257"/>
      <c r="GXG38" s="2257"/>
      <c r="GXH38" s="2257"/>
      <c r="GXI38" s="2257"/>
      <c r="GXJ38" s="2257"/>
      <c r="GXK38" s="2257"/>
      <c r="GXL38" s="2257"/>
      <c r="GXM38" s="2257"/>
      <c r="GXN38" s="2257"/>
      <c r="GXO38" s="2257"/>
      <c r="GXP38" s="2257"/>
      <c r="GXQ38" s="2257"/>
      <c r="GXR38" s="2257"/>
      <c r="GXS38" s="2257"/>
      <c r="GXT38" s="2257"/>
      <c r="GXU38" s="2257"/>
      <c r="GXV38" s="2257"/>
      <c r="GXW38" s="2257"/>
      <c r="GXX38" s="2257"/>
      <c r="GXY38" s="2257"/>
      <c r="GXZ38" s="2257"/>
      <c r="GYA38" s="2257"/>
      <c r="GYB38" s="2257"/>
      <c r="GYC38" s="2257"/>
      <c r="GYD38" s="2257"/>
      <c r="GYE38" s="2257"/>
      <c r="GYF38" s="2257"/>
      <c r="GYG38" s="2257"/>
      <c r="GYH38" s="2257"/>
      <c r="GYI38" s="2257"/>
      <c r="GYJ38" s="2257"/>
      <c r="GYK38" s="2257"/>
      <c r="GYL38" s="2257"/>
      <c r="GYM38" s="2257"/>
      <c r="GYN38" s="2257"/>
      <c r="GYO38" s="2257"/>
      <c r="GYP38" s="2257"/>
      <c r="GYQ38" s="2257"/>
      <c r="GYR38" s="2257"/>
      <c r="GYS38" s="2257"/>
      <c r="GYT38" s="2257"/>
      <c r="GYU38" s="2257"/>
      <c r="GYV38" s="2257"/>
      <c r="GYW38" s="2257"/>
      <c r="GYX38" s="2257"/>
      <c r="GYY38" s="2257"/>
      <c r="GYZ38" s="2257"/>
      <c r="GZA38" s="2257"/>
      <c r="GZB38" s="2257"/>
      <c r="GZC38" s="2257"/>
      <c r="GZD38" s="2257"/>
      <c r="GZE38" s="2257"/>
      <c r="GZF38" s="2257"/>
      <c r="GZG38" s="2257"/>
      <c r="GZH38" s="2257"/>
      <c r="GZI38" s="2257"/>
      <c r="GZJ38" s="2257"/>
      <c r="GZK38" s="2257"/>
      <c r="GZL38" s="2257"/>
      <c r="GZM38" s="2257"/>
      <c r="GZN38" s="2257"/>
      <c r="GZO38" s="2257"/>
      <c r="GZP38" s="2257"/>
      <c r="GZQ38" s="2257"/>
      <c r="GZR38" s="2257"/>
      <c r="GZS38" s="2257"/>
      <c r="GZT38" s="2257"/>
      <c r="GZU38" s="2257"/>
      <c r="GZV38" s="2257"/>
      <c r="GZW38" s="2257"/>
      <c r="GZX38" s="2257"/>
      <c r="GZY38" s="2257"/>
      <c r="GZZ38" s="2257"/>
      <c r="HAA38" s="2257"/>
      <c r="HAB38" s="2257"/>
      <c r="HAC38" s="2257"/>
      <c r="HAD38" s="2257"/>
      <c r="HAE38" s="2257"/>
      <c r="HAF38" s="2257"/>
      <c r="HAG38" s="2257"/>
      <c r="HAH38" s="2257"/>
      <c r="HAI38" s="2257"/>
      <c r="HAJ38" s="2257"/>
      <c r="HAK38" s="2257"/>
      <c r="HAL38" s="2257"/>
      <c r="HAM38" s="2257"/>
      <c r="HAN38" s="2257"/>
      <c r="HAO38" s="2257"/>
      <c r="HAP38" s="2257"/>
      <c r="HAQ38" s="2257"/>
      <c r="HAR38" s="2257"/>
      <c r="HAS38" s="2257"/>
      <c r="HAT38" s="2257"/>
      <c r="HAU38" s="2257"/>
      <c r="HAV38" s="2257"/>
      <c r="HAW38" s="2257"/>
      <c r="HAX38" s="2257"/>
      <c r="HAY38" s="2257"/>
      <c r="HAZ38" s="2257"/>
      <c r="HBA38" s="2257"/>
      <c r="HBB38" s="2257"/>
      <c r="HBC38" s="2257"/>
      <c r="HBD38" s="2257"/>
      <c r="HBE38" s="2257"/>
      <c r="HBF38" s="2257"/>
      <c r="HBG38" s="2257"/>
      <c r="HBH38" s="2257"/>
      <c r="HBI38" s="2257"/>
      <c r="HBJ38" s="2257"/>
      <c r="HBK38" s="2257"/>
      <c r="HBL38" s="2257"/>
      <c r="HBM38" s="2257"/>
      <c r="HBN38" s="2257"/>
      <c r="HBO38" s="2257"/>
      <c r="HBP38" s="2257"/>
      <c r="HBQ38" s="2257"/>
      <c r="HBR38" s="2257"/>
      <c r="HBS38" s="2257"/>
      <c r="HBT38" s="2257"/>
      <c r="HBU38" s="2257"/>
      <c r="HBV38" s="2257"/>
      <c r="HBW38" s="2257"/>
      <c r="HBX38" s="2257"/>
      <c r="HBY38" s="2257"/>
      <c r="HBZ38" s="2257"/>
      <c r="HCA38" s="2257"/>
      <c r="HCB38" s="2257"/>
      <c r="HCC38" s="2257"/>
      <c r="HCD38" s="2257"/>
      <c r="HCE38" s="2257"/>
      <c r="HCF38" s="2257"/>
      <c r="HCG38" s="2257"/>
      <c r="HCH38" s="2257"/>
      <c r="HCI38" s="2257"/>
      <c r="HCJ38" s="2257"/>
      <c r="HCK38" s="2257"/>
      <c r="HCL38" s="2257"/>
      <c r="HCM38" s="2257"/>
      <c r="HCN38" s="2257"/>
      <c r="HCO38" s="2257"/>
      <c r="HCP38" s="2257"/>
      <c r="HCQ38" s="2257"/>
      <c r="HCR38" s="2257"/>
      <c r="HCS38" s="2257"/>
      <c r="HCT38" s="2257"/>
      <c r="HCU38" s="2257"/>
      <c r="HCV38" s="2257"/>
      <c r="HCW38" s="2257"/>
      <c r="HCX38" s="2257"/>
      <c r="HCY38" s="2257"/>
      <c r="HCZ38" s="2257"/>
      <c r="HDA38" s="2257"/>
      <c r="HDB38" s="2257"/>
      <c r="HDC38" s="2257"/>
      <c r="HDD38" s="2257"/>
      <c r="HDE38" s="2257"/>
      <c r="HDF38" s="2257"/>
      <c r="HDG38" s="2257"/>
      <c r="HDH38" s="2257"/>
      <c r="HDI38" s="2257"/>
      <c r="HDJ38" s="2257"/>
      <c r="HDK38" s="2257"/>
      <c r="HDL38" s="2257"/>
      <c r="HDM38" s="2257"/>
      <c r="HDN38" s="2257"/>
      <c r="HDO38" s="2257"/>
      <c r="HDP38" s="2257"/>
      <c r="HDQ38" s="2257"/>
      <c r="HDR38" s="2257"/>
      <c r="HDS38" s="2257"/>
      <c r="HDT38" s="2257"/>
      <c r="HDU38" s="2257"/>
      <c r="HDV38" s="2257"/>
      <c r="HDW38" s="2257"/>
      <c r="HDX38" s="2257"/>
      <c r="HDY38" s="2257"/>
      <c r="HDZ38" s="2257"/>
      <c r="HEA38" s="2257"/>
      <c r="HEB38" s="2257"/>
      <c r="HEC38" s="2257"/>
      <c r="HED38" s="2257"/>
      <c r="HEE38" s="2257"/>
      <c r="HEF38" s="2257"/>
      <c r="HEG38" s="2257"/>
      <c r="HEH38" s="2257"/>
      <c r="HEI38" s="2257"/>
      <c r="HEJ38" s="2257"/>
      <c r="HEK38" s="2257"/>
      <c r="HEL38" s="2257"/>
      <c r="HEM38" s="2257"/>
      <c r="HEN38" s="2257"/>
      <c r="HEO38" s="2257"/>
      <c r="HEP38" s="2257"/>
      <c r="HEQ38" s="2257"/>
      <c r="HER38" s="2257"/>
      <c r="HES38" s="2257"/>
      <c r="HET38" s="2257"/>
      <c r="HEU38" s="2257"/>
      <c r="HEV38" s="2257"/>
      <c r="HEW38" s="2257"/>
      <c r="HEX38" s="2257"/>
      <c r="HEY38" s="2257"/>
      <c r="HEZ38" s="2257"/>
      <c r="HFA38" s="2257"/>
      <c r="HFB38" s="2257"/>
      <c r="HFC38" s="2257"/>
      <c r="HFD38" s="2257"/>
      <c r="HFE38" s="2257"/>
      <c r="HFF38" s="2257"/>
      <c r="HFG38" s="2257"/>
      <c r="HFH38" s="2257"/>
      <c r="HFI38" s="2257"/>
      <c r="HFJ38" s="2257"/>
      <c r="HFK38" s="2257"/>
      <c r="HFL38" s="2257"/>
      <c r="HFM38" s="2257"/>
      <c r="HFN38" s="2257"/>
      <c r="HFO38" s="2257"/>
      <c r="HFP38" s="2257"/>
      <c r="HFQ38" s="2257"/>
      <c r="HFR38" s="2257"/>
      <c r="HFS38" s="2257"/>
      <c r="HFT38" s="2257"/>
      <c r="HFU38" s="2257"/>
      <c r="HFV38" s="2257"/>
      <c r="HFW38" s="2257"/>
      <c r="HFX38" s="2257"/>
      <c r="HFY38" s="2257"/>
      <c r="HFZ38" s="2257"/>
      <c r="HGA38" s="2257"/>
      <c r="HGB38" s="2257"/>
      <c r="HGC38" s="2257"/>
      <c r="HGD38" s="2257"/>
      <c r="HGE38" s="2257"/>
      <c r="HGF38" s="2257"/>
      <c r="HGG38" s="2257"/>
      <c r="HGH38" s="2257"/>
      <c r="HGI38" s="2257"/>
      <c r="HGJ38" s="2257"/>
      <c r="HGK38" s="2257"/>
      <c r="HGL38" s="2257"/>
      <c r="HGM38" s="2257"/>
      <c r="HGN38" s="2257"/>
      <c r="HGO38" s="2257"/>
      <c r="HGP38" s="2257"/>
      <c r="HGQ38" s="2257"/>
      <c r="HGR38" s="2257"/>
      <c r="HGS38" s="2257"/>
      <c r="HGT38" s="2257"/>
      <c r="HGU38" s="2257"/>
      <c r="HGV38" s="2257"/>
      <c r="HGW38" s="2257"/>
      <c r="HGX38" s="2257"/>
      <c r="HGY38" s="2257"/>
      <c r="HGZ38" s="2257"/>
      <c r="HHA38" s="2257"/>
      <c r="HHB38" s="2257"/>
      <c r="HHC38" s="2257"/>
      <c r="HHD38" s="2257"/>
      <c r="HHE38" s="2257"/>
      <c r="HHF38" s="2257"/>
      <c r="HHG38" s="2257"/>
      <c r="HHH38" s="2257"/>
      <c r="HHI38" s="2257"/>
      <c r="HHJ38" s="2257"/>
      <c r="HHK38" s="2257"/>
      <c r="HHL38" s="2257"/>
      <c r="HHM38" s="2257"/>
      <c r="HHN38" s="2257"/>
      <c r="HHO38" s="2257"/>
      <c r="HHP38" s="2257"/>
      <c r="HHQ38" s="2257"/>
      <c r="HHR38" s="2257"/>
      <c r="HHS38" s="2257"/>
      <c r="HHT38" s="2257"/>
      <c r="HHU38" s="2257"/>
      <c r="HHV38" s="2257"/>
      <c r="HHW38" s="2257"/>
      <c r="HHX38" s="2257"/>
      <c r="HHY38" s="2257"/>
      <c r="HHZ38" s="2257"/>
      <c r="HIA38" s="2257"/>
      <c r="HIB38" s="2257"/>
      <c r="HIC38" s="2257"/>
      <c r="HID38" s="2257"/>
      <c r="HIE38" s="2257"/>
      <c r="HIF38" s="2257"/>
      <c r="HIG38" s="2257"/>
      <c r="HIH38" s="2257"/>
      <c r="HII38" s="2257"/>
      <c r="HIJ38" s="2257"/>
      <c r="HIK38" s="2257"/>
      <c r="HIL38" s="2257"/>
      <c r="HIM38" s="2257"/>
      <c r="HIN38" s="2257"/>
      <c r="HIO38" s="2257"/>
      <c r="HIP38" s="2257"/>
      <c r="HIQ38" s="2257"/>
      <c r="HIR38" s="2257"/>
      <c r="HIS38" s="2257"/>
      <c r="HIT38" s="2257"/>
      <c r="HIU38" s="2257"/>
      <c r="HIV38" s="2257"/>
      <c r="HIW38" s="2257"/>
      <c r="HIX38" s="2257"/>
      <c r="HIY38" s="2257"/>
      <c r="HIZ38" s="2257"/>
      <c r="HJA38" s="2257"/>
      <c r="HJB38" s="2257"/>
      <c r="HJC38" s="2257"/>
      <c r="HJD38" s="2257"/>
      <c r="HJE38" s="2257"/>
      <c r="HJF38" s="2257"/>
      <c r="HJG38" s="2257"/>
      <c r="HJH38" s="2257"/>
      <c r="HJI38" s="2257"/>
      <c r="HJJ38" s="2257"/>
      <c r="HJK38" s="2257"/>
      <c r="HJL38" s="2257"/>
      <c r="HJM38" s="2257"/>
      <c r="HJN38" s="2257"/>
      <c r="HJO38" s="2257"/>
      <c r="HJP38" s="2257"/>
      <c r="HJQ38" s="2257"/>
      <c r="HJR38" s="2257"/>
      <c r="HJS38" s="2257"/>
      <c r="HJT38" s="2257"/>
      <c r="HJU38" s="2257"/>
      <c r="HJV38" s="2257"/>
      <c r="HJW38" s="2257"/>
      <c r="HJX38" s="2257"/>
      <c r="HJY38" s="2257"/>
      <c r="HJZ38" s="2257"/>
      <c r="HKA38" s="2257"/>
      <c r="HKB38" s="2257"/>
      <c r="HKC38" s="2257"/>
      <c r="HKD38" s="2257"/>
      <c r="HKE38" s="2257"/>
      <c r="HKF38" s="2257"/>
      <c r="HKG38" s="2257"/>
      <c r="HKH38" s="2257"/>
      <c r="HKI38" s="2257"/>
      <c r="HKJ38" s="2257"/>
      <c r="HKK38" s="2257"/>
      <c r="HKL38" s="2257"/>
      <c r="HKM38" s="2257"/>
      <c r="HKN38" s="2257"/>
      <c r="HKO38" s="2257"/>
      <c r="HKP38" s="2257"/>
      <c r="HKQ38" s="2257"/>
      <c r="HKR38" s="2257"/>
      <c r="HKS38" s="2257"/>
      <c r="HKT38" s="2257"/>
      <c r="HKU38" s="2257"/>
      <c r="HKV38" s="2257"/>
      <c r="HKW38" s="2257"/>
      <c r="HKX38" s="2257"/>
      <c r="HKY38" s="2257"/>
      <c r="HKZ38" s="2257"/>
      <c r="HLA38" s="2257"/>
      <c r="HLB38" s="2257"/>
      <c r="HLC38" s="2257"/>
      <c r="HLD38" s="2257"/>
      <c r="HLE38" s="2257"/>
      <c r="HLF38" s="2257"/>
      <c r="HLG38" s="2257"/>
      <c r="HLH38" s="2257"/>
      <c r="HLI38" s="2257"/>
      <c r="HLJ38" s="2257"/>
      <c r="HLK38" s="2257"/>
      <c r="HLL38" s="2257"/>
      <c r="HLM38" s="2257"/>
      <c r="HLN38" s="2257"/>
      <c r="HLO38" s="2257"/>
      <c r="HLP38" s="2257"/>
      <c r="HLQ38" s="2257"/>
      <c r="HLR38" s="2257"/>
      <c r="HLS38" s="2257"/>
      <c r="HLT38" s="2257"/>
      <c r="HLU38" s="2257"/>
      <c r="HLV38" s="2257"/>
      <c r="HLW38" s="2257"/>
      <c r="HLX38" s="2257"/>
      <c r="HLY38" s="2257"/>
      <c r="HLZ38" s="2257"/>
      <c r="HMA38" s="2257"/>
      <c r="HMB38" s="2257"/>
      <c r="HMC38" s="2257"/>
      <c r="HMD38" s="2257"/>
      <c r="HME38" s="2257"/>
      <c r="HMF38" s="2257"/>
      <c r="HMG38" s="2257"/>
      <c r="HMH38" s="2257"/>
      <c r="HMI38" s="2257"/>
      <c r="HMJ38" s="2257"/>
      <c r="HMK38" s="2257"/>
      <c r="HML38" s="2257"/>
      <c r="HMM38" s="2257"/>
      <c r="HMN38" s="2257"/>
      <c r="HMO38" s="2257"/>
      <c r="HMP38" s="2257"/>
      <c r="HMQ38" s="2257"/>
      <c r="HMR38" s="2257"/>
      <c r="HMS38" s="2257"/>
      <c r="HMT38" s="2257"/>
      <c r="HMU38" s="2257"/>
      <c r="HMV38" s="2257"/>
      <c r="HMW38" s="2257"/>
      <c r="HMX38" s="2257"/>
      <c r="HMY38" s="2257"/>
      <c r="HMZ38" s="2257"/>
      <c r="HNA38" s="2257"/>
      <c r="HNB38" s="2257"/>
      <c r="HNC38" s="2257"/>
      <c r="HND38" s="2257"/>
      <c r="HNE38" s="2257"/>
      <c r="HNF38" s="2257"/>
      <c r="HNG38" s="2257"/>
      <c r="HNH38" s="2257"/>
      <c r="HNI38" s="2257"/>
      <c r="HNJ38" s="2257"/>
      <c r="HNK38" s="2257"/>
      <c r="HNL38" s="2257"/>
      <c r="HNM38" s="2257"/>
      <c r="HNN38" s="2257"/>
      <c r="HNO38" s="2257"/>
      <c r="HNP38" s="2257"/>
      <c r="HNQ38" s="2257"/>
      <c r="HNR38" s="2257"/>
      <c r="HNS38" s="2257"/>
      <c r="HNT38" s="2257"/>
      <c r="HNU38" s="2257"/>
      <c r="HNV38" s="2257"/>
      <c r="HNW38" s="2257"/>
      <c r="HNX38" s="2257"/>
      <c r="HNY38" s="2257"/>
      <c r="HNZ38" s="2257"/>
      <c r="HOA38" s="2257"/>
      <c r="HOB38" s="2257"/>
      <c r="HOC38" s="2257"/>
      <c r="HOD38" s="2257"/>
      <c r="HOE38" s="2257"/>
      <c r="HOF38" s="2257"/>
      <c r="HOG38" s="2257"/>
      <c r="HOH38" s="2257"/>
      <c r="HOI38" s="2257"/>
      <c r="HOJ38" s="2257"/>
      <c r="HOK38" s="2257"/>
      <c r="HOL38" s="2257"/>
      <c r="HOM38" s="2257"/>
      <c r="HON38" s="2257"/>
      <c r="HOO38" s="2257"/>
      <c r="HOP38" s="2257"/>
      <c r="HOQ38" s="2257"/>
      <c r="HOR38" s="2257"/>
      <c r="HOS38" s="2257"/>
      <c r="HOT38" s="2257"/>
      <c r="HOU38" s="2257"/>
      <c r="HOV38" s="2257"/>
      <c r="HOW38" s="2257"/>
      <c r="HOX38" s="2257"/>
      <c r="HOY38" s="2257"/>
      <c r="HOZ38" s="2257"/>
      <c r="HPA38" s="2257"/>
      <c r="HPB38" s="2257"/>
      <c r="HPC38" s="2257"/>
      <c r="HPD38" s="2257"/>
      <c r="HPE38" s="2257"/>
      <c r="HPF38" s="2257"/>
      <c r="HPG38" s="2257"/>
      <c r="HPH38" s="2257"/>
      <c r="HPI38" s="2257"/>
      <c r="HPJ38" s="2257"/>
      <c r="HPK38" s="2257"/>
      <c r="HPL38" s="2257"/>
      <c r="HPM38" s="2257"/>
      <c r="HPN38" s="2257"/>
      <c r="HPO38" s="2257"/>
      <c r="HPP38" s="2257"/>
      <c r="HPQ38" s="2257"/>
      <c r="HPR38" s="2257"/>
      <c r="HPS38" s="2257"/>
      <c r="HPT38" s="2257"/>
      <c r="HPU38" s="2257"/>
      <c r="HPV38" s="2257"/>
      <c r="HPW38" s="2257"/>
      <c r="HPX38" s="2257"/>
      <c r="HPY38" s="2257"/>
      <c r="HPZ38" s="2257"/>
      <c r="HQA38" s="2257"/>
      <c r="HQB38" s="2257"/>
      <c r="HQC38" s="2257"/>
      <c r="HQD38" s="2257"/>
      <c r="HQE38" s="2257"/>
      <c r="HQF38" s="2257"/>
      <c r="HQG38" s="2257"/>
      <c r="HQH38" s="2257"/>
      <c r="HQI38" s="2257"/>
      <c r="HQJ38" s="2257"/>
      <c r="HQK38" s="2257"/>
      <c r="HQL38" s="2257"/>
      <c r="HQM38" s="2257"/>
      <c r="HQN38" s="2257"/>
      <c r="HQO38" s="2257"/>
      <c r="HQP38" s="2257"/>
      <c r="HQQ38" s="2257"/>
      <c r="HQR38" s="2257"/>
      <c r="HQS38" s="2257"/>
      <c r="HQT38" s="2257"/>
      <c r="HQU38" s="2257"/>
      <c r="HQV38" s="2257"/>
      <c r="HQW38" s="2257"/>
      <c r="HQX38" s="2257"/>
      <c r="HQY38" s="2257"/>
      <c r="HQZ38" s="2257"/>
      <c r="HRA38" s="2257"/>
      <c r="HRB38" s="2257"/>
      <c r="HRC38" s="2257"/>
      <c r="HRD38" s="2257"/>
      <c r="HRE38" s="2257"/>
      <c r="HRF38" s="2257"/>
      <c r="HRG38" s="2257"/>
      <c r="HRH38" s="2257"/>
      <c r="HRI38" s="2257"/>
      <c r="HRJ38" s="2257"/>
      <c r="HRK38" s="2257"/>
      <c r="HRL38" s="2257"/>
      <c r="HRM38" s="2257"/>
      <c r="HRN38" s="2257"/>
      <c r="HRO38" s="2257"/>
      <c r="HRP38" s="2257"/>
      <c r="HRQ38" s="2257"/>
      <c r="HRR38" s="2257"/>
      <c r="HRS38" s="2257"/>
      <c r="HRT38" s="2257"/>
      <c r="HRU38" s="2257"/>
      <c r="HRV38" s="2257"/>
      <c r="HRW38" s="2257"/>
      <c r="HRX38" s="2257"/>
      <c r="HRY38" s="2257"/>
      <c r="HRZ38" s="2257"/>
      <c r="HSA38" s="2257"/>
      <c r="HSB38" s="2257"/>
      <c r="HSC38" s="2257"/>
      <c r="HSD38" s="2257"/>
      <c r="HSE38" s="2257"/>
      <c r="HSF38" s="2257"/>
      <c r="HSG38" s="2257"/>
      <c r="HSH38" s="2257"/>
      <c r="HSI38" s="2257"/>
      <c r="HSJ38" s="2257"/>
      <c r="HSK38" s="2257"/>
      <c r="HSL38" s="2257"/>
      <c r="HSM38" s="2257"/>
      <c r="HSN38" s="2257"/>
      <c r="HSO38" s="2257"/>
      <c r="HSP38" s="2257"/>
      <c r="HSQ38" s="2257"/>
      <c r="HSR38" s="2257"/>
      <c r="HSS38" s="2257"/>
      <c r="HST38" s="2257"/>
      <c r="HSU38" s="2257"/>
      <c r="HSV38" s="2257"/>
      <c r="HSW38" s="2257"/>
      <c r="HSX38" s="2257"/>
      <c r="HSY38" s="2257"/>
      <c r="HSZ38" s="2257"/>
      <c r="HTA38" s="2257"/>
      <c r="HTB38" s="2257"/>
      <c r="HTC38" s="2257"/>
      <c r="HTD38" s="2257"/>
      <c r="HTE38" s="2257"/>
      <c r="HTF38" s="2257"/>
      <c r="HTG38" s="2257"/>
      <c r="HTH38" s="2257"/>
      <c r="HTI38" s="2257"/>
      <c r="HTJ38" s="2257"/>
      <c r="HTK38" s="2257"/>
      <c r="HTL38" s="2257"/>
      <c r="HTM38" s="2257"/>
      <c r="HTN38" s="2257"/>
      <c r="HTO38" s="2257"/>
      <c r="HTP38" s="2257"/>
      <c r="HTQ38" s="2257"/>
      <c r="HTR38" s="2257"/>
      <c r="HTS38" s="2257"/>
      <c r="HTT38" s="2257"/>
      <c r="HTU38" s="2257"/>
      <c r="HTV38" s="2257"/>
      <c r="HTW38" s="2257"/>
      <c r="HTX38" s="2257"/>
      <c r="HTY38" s="2257"/>
      <c r="HTZ38" s="2257"/>
      <c r="HUA38" s="2257"/>
      <c r="HUB38" s="2257"/>
      <c r="HUC38" s="2257"/>
      <c r="HUD38" s="2257"/>
      <c r="HUE38" s="2257"/>
      <c r="HUF38" s="2257"/>
      <c r="HUG38" s="2257"/>
      <c r="HUH38" s="2257"/>
      <c r="HUI38" s="2257"/>
      <c r="HUJ38" s="2257"/>
      <c r="HUK38" s="2257"/>
      <c r="HUL38" s="2257"/>
      <c r="HUM38" s="2257"/>
      <c r="HUN38" s="2257"/>
      <c r="HUO38" s="2257"/>
      <c r="HUP38" s="2257"/>
      <c r="HUQ38" s="2257"/>
      <c r="HUR38" s="2257"/>
      <c r="HUS38" s="2257"/>
      <c r="HUT38" s="2257"/>
      <c r="HUU38" s="2257"/>
      <c r="HUV38" s="2257"/>
      <c r="HUW38" s="2257"/>
      <c r="HUX38" s="2257"/>
      <c r="HUY38" s="2257"/>
      <c r="HUZ38" s="2257"/>
      <c r="HVA38" s="2257"/>
      <c r="HVB38" s="2257"/>
      <c r="HVC38" s="2257"/>
      <c r="HVD38" s="2257"/>
      <c r="HVE38" s="2257"/>
      <c r="HVF38" s="2257"/>
      <c r="HVG38" s="2257"/>
      <c r="HVH38" s="2257"/>
      <c r="HVI38" s="2257"/>
      <c r="HVJ38" s="2257"/>
      <c r="HVK38" s="2257"/>
      <c r="HVL38" s="2257"/>
      <c r="HVM38" s="2257"/>
      <c r="HVN38" s="2257"/>
      <c r="HVO38" s="2257"/>
      <c r="HVP38" s="2257"/>
      <c r="HVQ38" s="2257"/>
      <c r="HVR38" s="2257"/>
      <c r="HVS38" s="2257"/>
      <c r="HVT38" s="2257"/>
      <c r="HVU38" s="2257"/>
      <c r="HVV38" s="2257"/>
      <c r="HVW38" s="2257"/>
      <c r="HVX38" s="2257"/>
      <c r="HVY38" s="2257"/>
      <c r="HVZ38" s="2257"/>
      <c r="HWA38" s="2257"/>
      <c r="HWB38" s="2257"/>
      <c r="HWC38" s="2257"/>
      <c r="HWD38" s="2257"/>
      <c r="HWE38" s="2257"/>
      <c r="HWF38" s="2257"/>
      <c r="HWG38" s="2257"/>
      <c r="HWH38" s="2257"/>
      <c r="HWI38" s="2257"/>
      <c r="HWJ38" s="2257"/>
      <c r="HWK38" s="2257"/>
      <c r="HWL38" s="2257"/>
      <c r="HWM38" s="2257"/>
      <c r="HWN38" s="2257"/>
      <c r="HWO38" s="2257"/>
      <c r="HWP38" s="2257"/>
      <c r="HWQ38" s="2257"/>
      <c r="HWR38" s="2257"/>
      <c r="HWS38" s="2257"/>
      <c r="HWT38" s="2257"/>
      <c r="HWU38" s="2257"/>
      <c r="HWV38" s="2257"/>
      <c r="HWW38" s="2257"/>
      <c r="HWX38" s="2257"/>
      <c r="HWY38" s="2257"/>
      <c r="HWZ38" s="2257"/>
      <c r="HXA38" s="2257"/>
      <c r="HXB38" s="2257"/>
      <c r="HXC38" s="2257"/>
      <c r="HXD38" s="2257"/>
      <c r="HXE38" s="2257"/>
      <c r="HXF38" s="2257"/>
      <c r="HXG38" s="2257"/>
      <c r="HXH38" s="2257"/>
      <c r="HXI38" s="2257"/>
      <c r="HXJ38" s="2257"/>
      <c r="HXK38" s="2257"/>
      <c r="HXL38" s="2257"/>
      <c r="HXM38" s="2257"/>
      <c r="HXN38" s="2257"/>
      <c r="HXO38" s="2257"/>
      <c r="HXP38" s="2257"/>
      <c r="HXQ38" s="2257"/>
      <c r="HXR38" s="2257"/>
      <c r="HXS38" s="2257"/>
      <c r="HXT38" s="2257"/>
      <c r="HXU38" s="2257"/>
      <c r="HXV38" s="2257"/>
      <c r="HXW38" s="2257"/>
      <c r="HXX38" s="2257"/>
      <c r="HXY38" s="2257"/>
      <c r="HXZ38" s="2257"/>
      <c r="HYA38" s="2257"/>
      <c r="HYB38" s="2257"/>
      <c r="HYC38" s="2257"/>
      <c r="HYD38" s="2257"/>
      <c r="HYE38" s="2257"/>
      <c r="HYF38" s="2257"/>
      <c r="HYG38" s="2257"/>
      <c r="HYH38" s="2257"/>
      <c r="HYI38" s="2257"/>
      <c r="HYJ38" s="2257"/>
      <c r="HYK38" s="2257"/>
      <c r="HYL38" s="2257"/>
      <c r="HYM38" s="2257"/>
      <c r="HYN38" s="2257"/>
      <c r="HYO38" s="2257"/>
      <c r="HYP38" s="2257"/>
      <c r="HYQ38" s="2257"/>
      <c r="HYR38" s="2257"/>
      <c r="HYS38" s="2257"/>
      <c r="HYT38" s="2257"/>
      <c r="HYU38" s="2257"/>
      <c r="HYV38" s="2257"/>
      <c r="HYW38" s="2257"/>
      <c r="HYX38" s="2257"/>
      <c r="HYY38" s="2257"/>
      <c r="HYZ38" s="2257"/>
      <c r="HZA38" s="2257"/>
      <c r="HZB38" s="2257"/>
      <c r="HZC38" s="2257"/>
      <c r="HZD38" s="2257"/>
      <c r="HZE38" s="2257"/>
      <c r="HZF38" s="2257"/>
      <c r="HZG38" s="2257"/>
      <c r="HZH38" s="2257"/>
      <c r="HZI38" s="2257"/>
      <c r="HZJ38" s="2257"/>
      <c r="HZK38" s="2257"/>
      <c r="HZL38" s="2257"/>
      <c r="HZM38" s="2257"/>
      <c r="HZN38" s="2257"/>
      <c r="HZO38" s="2257"/>
      <c r="HZP38" s="2257"/>
      <c r="HZQ38" s="2257"/>
      <c r="HZR38" s="2257"/>
      <c r="HZS38" s="2257"/>
      <c r="HZT38" s="2257"/>
      <c r="HZU38" s="2257"/>
      <c r="HZV38" s="2257"/>
      <c r="HZW38" s="2257"/>
      <c r="HZX38" s="2257"/>
      <c r="HZY38" s="2257"/>
      <c r="HZZ38" s="2257"/>
      <c r="IAA38" s="2257"/>
      <c r="IAB38" s="2257"/>
      <c r="IAC38" s="2257"/>
      <c r="IAD38" s="2257"/>
      <c r="IAE38" s="2257"/>
      <c r="IAF38" s="2257"/>
      <c r="IAG38" s="2257"/>
      <c r="IAH38" s="2257"/>
      <c r="IAI38" s="2257"/>
      <c r="IAJ38" s="2257"/>
      <c r="IAK38" s="2257"/>
      <c r="IAL38" s="2257"/>
      <c r="IAM38" s="2257"/>
      <c r="IAN38" s="2257"/>
      <c r="IAO38" s="2257"/>
      <c r="IAP38" s="2257"/>
      <c r="IAQ38" s="2257"/>
      <c r="IAR38" s="2257"/>
      <c r="IAS38" s="2257"/>
      <c r="IAT38" s="2257"/>
      <c r="IAU38" s="2257"/>
      <c r="IAV38" s="2257"/>
      <c r="IAW38" s="2257"/>
      <c r="IAX38" s="2257"/>
      <c r="IAY38" s="2257"/>
      <c r="IAZ38" s="2257"/>
      <c r="IBA38" s="2257"/>
      <c r="IBB38" s="2257"/>
      <c r="IBC38" s="2257"/>
      <c r="IBD38" s="2257"/>
      <c r="IBE38" s="2257"/>
      <c r="IBF38" s="2257"/>
      <c r="IBG38" s="2257"/>
      <c r="IBH38" s="2257"/>
      <c r="IBI38" s="2257"/>
      <c r="IBJ38" s="2257"/>
      <c r="IBK38" s="2257"/>
      <c r="IBL38" s="2257"/>
      <c r="IBM38" s="2257"/>
      <c r="IBN38" s="2257"/>
      <c r="IBO38" s="2257"/>
      <c r="IBP38" s="2257"/>
      <c r="IBQ38" s="2257"/>
      <c r="IBR38" s="2257"/>
      <c r="IBS38" s="2257"/>
      <c r="IBT38" s="2257"/>
      <c r="IBU38" s="2257"/>
      <c r="IBV38" s="2257"/>
      <c r="IBW38" s="2257"/>
      <c r="IBX38" s="2257"/>
      <c r="IBY38" s="2257"/>
      <c r="IBZ38" s="2257"/>
      <c r="ICA38" s="2257"/>
      <c r="ICB38" s="2257"/>
      <c r="ICC38" s="2257"/>
      <c r="ICD38" s="2257"/>
      <c r="ICE38" s="2257"/>
      <c r="ICF38" s="2257"/>
      <c r="ICG38" s="2257"/>
      <c r="ICH38" s="2257"/>
      <c r="ICI38" s="2257"/>
      <c r="ICJ38" s="2257"/>
      <c r="ICK38" s="2257"/>
      <c r="ICL38" s="2257"/>
      <c r="ICM38" s="2257"/>
      <c r="ICN38" s="2257"/>
      <c r="ICO38" s="2257"/>
      <c r="ICP38" s="2257"/>
      <c r="ICQ38" s="2257"/>
      <c r="ICR38" s="2257"/>
      <c r="ICS38" s="2257"/>
      <c r="ICT38" s="2257"/>
      <c r="ICU38" s="2257"/>
      <c r="ICV38" s="2257"/>
      <c r="ICW38" s="2257"/>
      <c r="ICX38" s="2257"/>
      <c r="ICY38" s="2257"/>
      <c r="ICZ38" s="2257"/>
      <c r="IDA38" s="2257"/>
      <c r="IDB38" s="2257"/>
      <c r="IDC38" s="2257"/>
      <c r="IDD38" s="2257"/>
      <c r="IDE38" s="2257"/>
      <c r="IDF38" s="2257"/>
      <c r="IDG38" s="2257"/>
      <c r="IDH38" s="2257"/>
      <c r="IDI38" s="2257"/>
      <c r="IDJ38" s="2257"/>
      <c r="IDK38" s="2257"/>
      <c r="IDL38" s="2257"/>
      <c r="IDM38" s="2257"/>
      <c r="IDN38" s="2257"/>
      <c r="IDO38" s="2257"/>
      <c r="IDP38" s="2257"/>
      <c r="IDQ38" s="2257"/>
      <c r="IDR38" s="2257"/>
      <c r="IDS38" s="2257"/>
      <c r="IDT38" s="2257"/>
      <c r="IDU38" s="2257"/>
      <c r="IDV38" s="2257"/>
      <c r="IDW38" s="2257"/>
      <c r="IDX38" s="2257"/>
      <c r="IDY38" s="2257"/>
      <c r="IDZ38" s="2257"/>
      <c r="IEA38" s="2257"/>
      <c r="IEB38" s="2257"/>
      <c r="IEC38" s="2257"/>
      <c r="IED38" s="2257"/>
      <c r="IEE38" s="2257"/>
      <c r="IEF38" s="2257"/>
      <c r="IEG38" s="2257"/>
      <c r="IEH38" s="2257"/>
      <c r="IEI38" s="2257"/>
      <c r="IEJ38" s="2257"/>
      <c r="IEK38" s="2257"/>
      <c r="IEL38" s="2257"/>
      <c r="IEM38" s="2257"/>
      <c r="IEN38" s="2257"/>
      <c r="IEO38" s="2257"/>
      <c r="IEP38" s="2257"/>
      <c r="IEQ38" s="2257"/>
      <c r="IER38" s="2257"/>
      <c r="IES38" s="2257"/>
      <c r="IET38" s="2257"/>
      <c r="IEU38" s="2257"/>
      <c r="IEV38" s="2257"/>
      <c r="IEW38" s="2257"/>
      <c r="IEX38" s="2257"/>
      <c r="IEY38" s="2257"/>
      <c r="IEZ38" s="2257"/>
      <c r="IFA38" s="2257"/>
      <c r="IFB38" s="2257"/>
      <c r="IFC38" s="2257"/>
      <c r="IFD38" s="2257"/>
      <c r="IFE38" s="2257"/>
      <c r="IFF38" s="2257"/>
      <c r="IFG38" s="2257"/>
      <c r="IFH38" s="2257"/>
      <c r="IFI38" s="2257"/>
      <c r="IFJ38" s="2257"/>
      <c r="IFK38" s="2257"/>
      <c r="IFL38" s="2257"/>
      <c r="IFM38" s="2257"/>
      <c r="IFN38" s="2257"/>
      <c r="IFO38" s="2257"/>
      <c r="IFP38" s="2257"/>
      <c r="IFQ38" s="2257"/>
      <c r="IFR38" s="2257"/>
      <c r="IFS38" s="2257"/>
      <c r="IFT38" s="2257"/>
      <c r="IFU38" s="2257"/>
      <c r="IFV38" s="2257"/>
      <c r="IFW38" s="2257"/>
      <c r="IFX38" s="2257"/>
      <c r="IFY38" s="2257"/>
      <c r="IFZ38" s="2257"/>
      <c r="IGA38" s="2257"/>
      <c r="IGB38" s="2257"/>
      <c r="IGC38" s="2257"/>
      <c r="IGD38" s="2257"/>
      <c r="IGE38" s="2257"/>
      <c r="IGF38" s="2257"/>
      <c r="IGG38" s="2257"/>
      <c r="IGH38" s="2257"/>
      <c r="IGI38" s="2257"/>
      <c r="IGJ38" s="2257"/>
      <c r="IGK38" s="2257"/>
      <c r="IGL38" s="2257"/>
      <c r="IGM38" s="2257"/>
      <c r="IGN38" s="2257"/>
      <c r="IGO38" s="2257"/>
      <c r="IGP38" s="2257"/>
      <c r="IGQ38" s="2257"/>
      <c r="IGR38" s="2257"/>
      <c r="IGS38" s="2257"/>
      <c r="IGT38" s="2257"/>
      <c r="IGU38" s="2257"/>
      <c r="IGV38" s="2257"/>
      <c r="IGW38" s="2257"/>
      <c r="IGX38" s="2257"/>
      <c r="IGY38" s="2257"/>
      <c r="IGZ38" s="2257"/>
      <c r="IHA38" s="2257"/>
      <c r="IHB38" s="2257"/>
      <c r="IHC38" s="2257"/>
      <c r="IHD38" s="2257"/>
      <c r="IHE38" s="2257"/>
      <c r="IHF38" s="2257"/>
      <c r="IHG38" s="2257"/>
      <c r="IHH38" s="2257"/>
      <c r="IHI38" s="2257"/>
      <c r="IHJ38" s="2257"/>
      <c r="IHK38" s="2257"/>
      <c r="IHL38" s="2257"/>
      <c r="IHM38" s="2257"/>
      <c r="IHN38" s="2257"/>
      <c r="IHO38" s="2257"/>
      <c r="IHP38" s="2257"/>
      <c r="IHQ38" s="2257"/>
      <c r="IHR38" s="2257"/>
      <c r="IHS38" s="2257"/>
      <c r="IHT38" s="2257"/>
      <c r="IHU38" s="2257"/>
      <c r="IHV38" s="2257"/>
      <c r="IHW38" s="2257"/>
      <c r="IHX38" s="2257"/>
      <c r="IHY38" s="2257"/>
      <c r="IHZ38" s="2257"/>
      <c r="IIA38" s="2257"/>
      <c r="IIB38" s="2257"/>
      <c r="IIC38" s="2257"/>
      <c r="IID38" s="2257"/>
      <c r="IIE38" s="2257"/>
      <c r="IIF38" s="2257"/>
      <c r="IIG38" s="2257"/>
      <c r="IIH38" s="2257"/>
      <c r="III38" s="2257"/>
      <c r="IIJ38" s="2257"/>
      <c r="IIK38" s="2257"/>
      <c r="IIL38" s="2257"/>
      <c r="IIM38" s="2257"/>
      <c r="IIN38" s="2257"/>
      <c r="IIO38" s="2257"/>
      <c r="IIP38" s="2257"/>
      <c r="IIQ38" s="2257"/>
      <c r="IIR38" s="2257"/>
      <c r="IIS38" s="2257"/>
      <c r="IIT38" s="2257"/>
      <c r="IIU38" s="2257"/>
      <c r="IIV38" s="2257"/>
      <c r="IIW38" s="2257"/>
      <c r="IIX38" s="2257"/>
      <c r="IIY38" s="2257"/>
      <c r="IIZ38" s="2257"/>
      <c r="IJA38" s="2257"/>
      <c r="IJB38" s="2257"/>
      <c r="IJC38" s="2257"/>
      <c r="IJD38" s="2257"/>
      <c r="IJE38" s="2257"/>
      <c r="IJF38" s="2257"/>
      <c r="IJG38" s="2257"/>
      <c r="IJH38" s="2257"/>
      <c r="IJI38" s="2257"/>
      <c r="IJJ38" s="2257"/>
      <c r="IJK38" s="2257"/>
      <c r="IJL38" s="2257"/>
      <c r="IJM38" s="2257"/>
      <c r="IJN38" s="2257"/>
      <c r="IJO38" s="2257"/>
      <c r="IJP38" s="2257"/>
      <c r="IJQ38" s="2257"/>
      <c r="IJR38" s="2257"/>
      <c r="IJS38" s="2257"/>
      <c r="IJT38" s="2257"/>
      <c r="IJU38" s="2257"/>
      <c r="IJV38" s="2257"/>
      <c r="IJW38" s="2257"/>
      <c r="IJX38" s="2257"/>
      <c r="IJY38" s="2257"/>
      <c r="IJZ38" s="2257"/>
      <c r="IKA38" s="2257"/>
      <c r="IKB38" s="2257"/>
      <c r="IKC38" s="2257"/>
      <c r="IKD38" s="2257"/>
      <c r="IKE38" s="2257"/>
      <c r="IKF38" s="2257"/>
      <c r="IKG38" s="2257"/>
      <c r="IKH38" s="2257"/>
      <c r="IKI38" s="2257"/>
      <c r="IKJ38" s="2257"/>
      <c r="IKK38" s="2257"/>
      <c r="IKL38" s="2257"/>
      <c r="IKM38" s="2257"/>
      <c r="IKN38" s="2257"/>
      <c r="IKO38" s="2257"/>
      <c r="IKP38" s="2257"/>
      <c r="IKQ38" s="2257"/>
      <c r="IKR38" s="2257"/>
      <c r="IKS38" s="2257"/>
      <c r="IKT38" s="2257"/>
      <c r="IKU38" s="2257"/>
      <c r="IKV38" s="2257"/>
      <c r="IKW38" s="2257"/>
      <c r="IKX38" s="2257"/>
      <c r="IKY38" s="2257"/>
      <c r="IKZ38" s="2257"/>
      <c r="ILA38" s="2257"/>
      <c r="ILB38" s="2257"/>
      <c r="ILC38" s="2257"/>
      <c r="ILD38" s="2257"/>
      <c r="ILE38" s="2257"/>
      <c r="ILF38" s="2257"/>
      <c r="ILG38" s="2257"/>
      <c r="ILH38" s="2257"/>
      <c r="ILI38" s="2257"/>
      <c r="ILJ38" s="2257"/>
      <c r="ILK38" s="2257"/>
      <c r="ILL38" s="2257"/>
      <c r="ILM38" s="2257"/>
      <c r="ILN38" s="2257"/>
      <c r="ILO38" s="2257"/>
      <c r="ILP38" s="2257"/>
      <c r="ILQ38" s="2257"/>
      <c r="ILR38" s="2257"/>
      <c r="ILS38" s="2257"/>
      <c r="ILT38" s="2257"/>
      <c r="ILU38" s="2257"/>
      <c r="ILV38" s="2257"/>
      <c r="ILW38" s="2257"/>
      <c r="ILX38" s="2257"/>
      <c r="ILY38" s="2257"/>
      <c r="ILZ38" s="2257"/>
      <c r="IMA38" s="2257"/>
      <c r="IMB38" s="2257"/>
      <c r="IMC38" s="2257"/>
      <c r="IMD38" s="2257"/>
      <c r="IME38" s="2257"/>
      <c r="IMF38" s="2257"/>
      <c r="IMG38" s="2257"/>
      <c r="IMH38" s="2257"/>
      <c r="IMI38" s="2257"/>
      <c r="IMJ38" s="2257"/>
      <c r="IMK38" s="2257"/>
      <c r="IML38" s="2257"/>
      <c r="IMM38" s="2257"/>
      <c r="IMN38" s="2257"/>
      <c r="IMO38" s="2257"/>
      <c r="IMP38" s="2257"/>
      <c r="IMQ38" s="2257"/>
      <c r="IMR38" s="2257"/>
      <c r="IMS38" s="2257"/>
      <c r="IMT38" s="2257"/>
      <c r="IMU38" s="2257"/>
      <c r="IMV38" s="2257"/>
      <c r="IMW38" s="2257"/>
      <c r="IMX38" s="2257"/>
      <c r="IMY38" s="2257"/>
      <c r="IMZ38" s="2257"/>
      <c r="INA38" s="2257"/>
      <c r="INB38" s="2257"/>
      <c r="INC38" s="2257"/>
      <c r="IND38" s="2257"/>
      <c r="INE38" s="2257"/>
      <c r="INF38" s="2257"/>
      <c r="ING38" s="2257"/>
      <c r="INH38" s="2257"/>
      <c r="INI38" s="2257"/>
      <c r="INJ38" s="2257"/>
      <c r="INK38" s="2257"/>
      <c r="INL38" s="2257"/>
      <c r="INM38" s="2257"/>
      <c r="INN38" s="2257"/>
      <c r="INO38" s="2257"/>
      <c r="INP38" s="2257"/>
      <c r="INQ38" s="2257"/>
      <c r="INR38" s="2257"/>
      <c r="INS38" s="2257"/>
      <c r="INT38" s="2257"/>
      <c r="INU38" s="2257"/>
      <c r="INV38" s="2257"/>
      <c r="INW38" s="2257"/>
      <c r="INX38" s="2257"/>
      <c r="INY38" s="2257"/>
      <c r="INZ38" s="2257"/>
      <c r="IOA38" s="2257"/>
      <c r="IOB38" s="2257"/>
      <c r="IOC38" s="2257"/>
      <c r="IOD38" s="2257"/>
      <c r="IOE38" s="2257"/>
      <c r="IOF38" s="2257"/>
      <c r="IOG38" s="2257"/>
      <c r="IOH38" s="2257"/>
      <c r="IOI38" s="2257"/>
      <c r="IOJ38" s="2257"/>
      <c r="IOK38" s="2257"/>
      <c r="IOL38" s="2257"/>
      <c r="IOM38" s="2257"/>
      <c r="ION38" s="2257"/>
      <c r="IOO38" s="2257"/>
      <c r="IOP38" s="2257"/>
      <c r="IOQ38" s="2257"/>
      <c r="IOR38" s="2257"/>
      <c r="IOS38" s="2257"/>
      <c r="IOT38" s="2257"/>
      <c r="IOU38" s="2257"/>
      <c r="IOV38" s="2257"/>
      <c r="IOW38" s="2257"/>
      <c r="IOX38" s="2257"/>
      <c r="IOY38" s="2257"/>
      <c r="IOZ38" s="2257"/>
      <c r="IPA38" s="2257"/>
      <c r="IPB38" s="2257"/>
      <c r="IPC38" s="2257"/>
      <c r="IPD38" s="2257"/>
      <c r="IPE38" s="2257"/>
      <c r="IPF38" s="2257"/>
      <c r="IPG38" s="2257"/>
      <c r="IPH38" s="2257"/>
      <c r="IPI38" s="2257"/>
      <c r="IPJ38" s="2257"/>
      <c r="IPK38" s="2257"/>
      <c r="IPL38" s="2257"/>
      <c r="IPM38" s="2257"/>
      <c r="IPN38" s="2257"/>
      <c r="IPO38" s="2257"/>
      <c r="IPP38" s="2257"/>
      <c r="IPQ38" s="2257"/>
      <c r="IPR38" s="2257"/>
      <c r="IPS38" s="2257"/>
      <c r="IPT38" s="2257"/>
      <c r="IPU38" s="2257"/>
      <c r="IPV38" s="2257"/>
      <c r="IPW38" s="2257"/>
      <c r="IPX38" s="2257"/>
      <c r="IPY38" s="2257"/>
      <c r="IPZ38" s="2257"/>
      <c r="IQA38" s="2257"/>
      <c r="IQB38" s="2257"/>
      <c r="IQC38" s="2257"/>
      <c r="IQD38" s="2257"/>
      <c r="IQE38" s="2257"/>
      <c r="IQF38" s="2257"/>
      <c r="IQG38" s="2257"/>
      <c r="IQH38" s="2257"/>
      <c r="IQI38" s="2257"/>
      <c r="IQJ38" s="2257"/>
      <c r="IQK38" s="2257"/>
      <c r="IQL38" s="2257"/>
      <c r="IQM38" s="2257"/>
      <c r="IQN38" s="2257"/>
      <c r="IQO38" s="2257"/>
      <c r="IQP38" s="2257"/>
      <c r="IQQ38" s="2257"/>
      <c r="IQR38" s="2257"/>
      <c r="IQS38" s="2257"/>
      <c r="IQT38" s="2257"/>
      <c r="IQU38" s="2257"/>
      <c r="IQV38" s="2257"/>
      <c r="IQW38" s="2257"/>
      <c r="IQX38" s="2257"/>
      <c r="IQY38" s="2257"/>
      <c r="IQZ38" s="2257"/>
      <c r="IRA38" s="2257"/>
      <c r="IRB38" s="2257"/>
      <c r="IRC38" s="2257"/>
      <c r="IRD38" s="2257"/>
      <c r="IRE38" s="2257"/>
      <c r="IRF38" s="2257"/>
      <c r="IRG38" s="2257"/>
      <c r="IRH38" s="2257"/>
      <c r="IRI38" s="2257"/>
      <c r="IRJ38" s="2257"/>
      <c r="IRK38" s="2257"/>
      <c r="IRL38" s="2257"/>
      <c r="IRM38" s="2257"/>
      <c r="IRN38" s="2257"/>
      <c r="IRO38" s="2257"/>
      <c r="IRP38" s="2257"/>
      <c r="IRQ38" s="2257"/>
      <c r="IRR38" s="2257"/>
      <c r="IRS38" s="2257"/>
      <c r="IRT38" s="2257"/>
      <c r="IRU38" s="2257"/>
      <c r="IRV38" s="2257"/>
      <c r="IRW38" s="2257"/>
      <c r="IRX38" s="2257"/>
      <c r="IRY38" s="2257"/>
      <c r="IRZ38" s="2257"/>
      <c r="ISA38" s="2257"/>
      <c r="ISB38" s="2257"/>
      <c r="ISC38" s="2257"/>
      <c r="ISD38" s="2257"/>
      <c r="ISE38" s="2257"/>
      <c r="ISF38" s="2257"/>
      <c r="ISG38" s="2257"/>
      <c r="ISH38" s="2257"/>
      <c r="ISI38" s="2257"/>
      <c r="ISJ38" s="2257"/>
      <c r="ISK38" s="2257"/>
      <c r="ISL38" s="2257"/>
      <c r="ISM38" s="2257"/>
      <c r="ISN38" s="2257"/>
      <c r="ISO38" s="2257"/>
      <c r="ISP38" s="2257"/>
      <c r="ISQ38" s="2257"/>
      <c r="ISR38" s="2257"/>
      <c r="ISS38" s="2257"/>
      <c r="IST38" s="2257"/>
      <c r="ISU38" s="2257"/>
      <c r="ISV38" s="2257"/>
      <c r="ISW38" s="2257"/>
      <c r="ISX38" s="2257"/>
      <c r="ISY38" s="2257"/>
      <c r="ISZ38" s="2257"/>
      <c r="ITA38" s="2257"/>
      <c r="ITB38" s="2257"/>
      <c r="ITC38" s="2257"/>
      <c r="ITD38" s="2257"/>
      <c r="ITE38" s="2257"/>
      <c r="ITF38" s="2257"/>
      <c r="ITG38" s="2257"/>
      <c r="ITH38" s="2257"/>
      <c r="ITI38" s="2257"/>
      <c r="ITJ38" s="2257"/>
      <c r="ITK38" s="2257"/>
      <c r="ITL38" s="2257"/>
      <c r="ITM38" s="2257"/>
      <c r="ITN38" s="2257"/>
      <c r="ITO38" s="2257"/>
      <c r="ITP38" s="2257"/>
      <c r="ITQ38" s="2257"/>
      <c r="ITR38" s="2257"/>
      <c r="ITS38" s="2257"/>
      <c r="ITT38" s="2257"/>
      <c r="ITU38" s="2257"/>
      <c r="ITV38" s="2257"/>
      <c r="ITW38" s="2257"/>
      <c r="ITX38" s="2257"/>
      <c r="ITY38" s="2257"/>
      <c r="ITZ38" s="2257"/>
      <c r="IUA38" s="2257"/>
      <c r="IUB38" s="2257"/>
      <c r="IUC38" s="2257"/>
      <c r="IUD38" s="2257"/>
      <c r="IUE38" s="2257"/>
      <c r="IUF38" s="2257"/>
      <c r="IUG38" s="2257"/>
      <c r="IUH38" s="2257"/>
      <c r="IUI38" s="2257"/>
      <c r="IUJ38" s="2257"/>
      <c r="IUK38" s="2257"/>
      <c r="IUL38" s="2257"/>
      <c r="IUM38" s="2257"/>
      <c r="IUN38" s="2257"/>
      <c r="IUO38" s="2257"/>
      <c r="IUP38" s="2257"/>
      <c r="IUQ38" s="2257"/>
      <c r="IUR38" s="2257"/>
      <c r="IUS38" s="2257"/>
      <c r="IUT38" s="2257"/>
      <c r="IUU38" s="2257"/>
      <c r="IUV38" s="2257"/>
      <c r="IUW38" s="2257"/>
      <c r="IUX38" s="2257"/>
      <c r="IUY38" s="2257"/>
      <c r="IUZ38" s="2257"/>
      <c r="IVA38" s="2257"/>
      <c r="IVB38" s="2257"/>
      <c r="IVC38" s="2257"/>
      <c r="IVD38" s="2257"/>
      <c r="IVE38" s="2257"/>
      <c r="IVF38" s="2257"/>
      <c r="IVG38" s="2257"/>
      <c r="IVH38" s="2257"/>
      <c r="IVI38" s="2257"/>
      <c r="IVJ38" s="2257"/>
      <c r="IVK38" s="2257"/>
      <c r="IVL38" s="2257"/>
      <c r="IVM38" s="2257"/>
      <c r="IVN38" s="2257"/>
      <c r="IVO38" s="2257"/>
      <c r="IVP38" s="2257"/>
      <c r="IVQ38" s="2257"/>
      <c r="IVR38" s="2257"/>
      <c r="IVS38" s="2257"/>
      <c r="IVT38" s="2257"/>
      <c r="IVU38" s="2257"/>
      <c r="IVV38" s="2257"/>
      <c r="IVW38" s="2257"/>
      <c r="IVX38" s="2257"/>
      <c r="IVY38" s="2257"/>
      <c r="IVZ38" s="2257"/>
      <c r="IWA38" s="2257"/>
      <c r="IWB38" s="2257"/>
      <c r="IWC38" s="2257"/>
      <c r="IWD38" s="2257"/>
      <c r="IWE38" s="2257"/>
      <c r="IWF38" s="2257"/>
      <c r="IWG38" s="2257"/>
      <c r="IWH38" s="2257"/>
      <c r="IWI38" s="2257"/>
      <c r="IWJ38" s="2257"/>
      <c r="IWK38" s="2257"/>
      <c r="IWL38" s="2257"/>
      <c r="IWM38" s="2257"/>
      <c r="IWN38" s="2257"/>
      <c r="IWO38" s="2257"/>
      <c r="IWP38" s="2257"/>
      <c r="IWQ38" s="2257"/>
      <c r="IWR38" s="2257"/>
      <c r="IWS38" s="2257"/>
      <c r="IWT38" s="2257"/>
      <c r="IWU38" s="2257"/>
      <c r="IWV38" s="2257"/>
      <c r="IWW38" s="2257"/>
      <c r="IWX38" s="2257"/>
      <c r="IWY38" s="2257"/>
      <c r="IWZ38" s="2257"/>
      <c r="IXA38" s="2257"/>
      <c r="IXB38" s="2257"/>
      <c r="IXC38" s="2257"/>
      <c r="IXD38" s="2257"/>
      <c r="IXE38" s="2257"/>
      <c r="IXF38" s="2257"/>
      <c r="IXG38" s="2257"/>
      <c r="IXH38" s="2257"/>
      <c r="IXI38" s="2257"/>
      <c r="IXJ38" s="2257"/>
      <c r="IXK38" s="2257"/>
      <c r="IXL38" s="2257"/>
      <c r="IXM38" s="2257"/>
      <c r="IXN38" s="2257"/>
      <c r="IXO38" s="2257"/>
      <c r="IXP38" s="2257"/>
      <c r="IXQ38" s="2257"/>
      <c r="IXR38" s="2257"/>
      <c r="IXS38" s="2257"/>
      <c r="IXT38" s="2257"/>
      <c r="IXU38" s="2257"/>
      <c r="IXV38" s="2257"/>
      <c r="IXW38" s="2257"/>
      <c r="IXX38" s="2257"/>
      <c r="IXY38" s="2257"/>
      <c r="IXZ38" s="2257"/>
      <c r="IYA38" s="2257"/>
      <c r="IYB38" s="2257"/>
      <c r="IYC38" s="2257"/>
      <c r="IYD38" s="2257"/>
      <c r="IYE38" s="2257"/>
      <c r="IYF38" s="2257"/>
      <c r="IYG38" s="2257"/>
      <c r="IYH38" s="2257"/>
      <c r="IYI38" s="2257"/>
      <c r="IYJ38" s="2257"/>
      <c r="IYK38" s="2257"/>
      <c r="IYL38" s="2257"/>
      <c r="IYM38" s="2257"/>
      <c r="IYN38" s="2257"/>
      <c r="IYO38" s="2257"/>
      <c r="IYP38" s="2257"/>
      <c r="IYQ38" s="2257"/>
      <c r="IYR38" s="2257"/>
      <c r="IYS38" s="2257"/>
      <c r="IYT38" s="2257"/>
      <c r="IYU38" s="2257"/>
      <c r="IYV38" s="2257"/>
      <c r="IYW38" s="2257"/>
      <c r="IYX38" s="2257"/>
      <c r="IYY38" s="2257"/>
      <c r="IYZ38" s="2257"/>
      <c r="IZA38" s="2257"/>
      <c r="IZB38" s="2257"/>
      <c r="IZC38" s="2257"/>
      <c r="IZD38" s="2257"/>
      <c r="IZE38" s="2257"/>
      <c r="IZF38" s="2257"/>
      <c r="IZG38" s="2257"/>
      <c r="IZH38" s="2257"/>
      <c r="IZI38" s="2257"/>
      <c r="IZJ38" s="2257"/>
      <c r="IZK38" s="2257"/>
      <c r="IZL38" s="2257"/>
      <c r="IZM38" s="2257"/>
      <c r="IZN38" s="2257"/>
      <c r="IZO38" s="2257"/>
      <c r="IZP38" s="2257"/>
      <c r="IZQ38" s="2257"/>
      <c r="IZR38" s="2257"/>
      <c r="IZS38" s="2257"/>
      <c r="IZT38" s="2257"/>
      <c r="IZU38" s="2257"/>
      <c r="IZV38" s="2257"/>
      <c r="IZW38" s="2257"/>
      <c r="IZX38" s="2257"/>
      <c r="IZY38" s="2257"/>
      <c r="IZZ38" s="2257"/>
      <c r="JAA38" s="2257"/>
      <c r="JAB38" s="2257"/>
      <c r="JAC38" s="2257"/>
      <c r="JAD38" s="2257"/>
      <c r="JAE38" s="2257"/>
      <c r="JAF38" s="2257"/>
      <c r="JAG38" s="2257"/>
      <c r="JAH38" s="2257"/>
      <c r="JAI38" s="2257"/>
      <c r="JAJ38" s="2257"/>
      <c r="JAK38" s="2257"/>
      <c r="JAL38" s="2257"/>
      <c r="JAM38" s="2257"/>
      <c r="JAN38" s="2257"/>
      <c r="JAO38" s="2257"/>
      <c r="JAP38" s="2257"/>
      <c r="JAQ38" s="2257"/>
      <c r="JAR38" s="2257"/>
      <c r="JAS38" s="2257"/>
      <c r="JAT38" s="2257"/>
      <c r="JAU38" s="2257"/>
      <c r="JAV38" s="2257"/>
      <c r="JAW38" s="2257"/>
      <c r="JAX38" s="2257"/>
      <c r="JAY38" s="2257"/>
      <c r="JAZ38" s="2257"/>
      <c r="JBA38" s="2257"/>
      <c r="JBB38" s="2257"/>
      <c r="JBC38" s="2257"/>
      <c r="JBD38" s="2257"/>
      <c r="JBE38" s="2257"/>
      <c r="JBF38" s="2257"/>
      <c r="JBG38" s="2257"/>
      <c r="JBH38" s="2257"/>
      <c r="JBI38" s="2257"/>
      <c r="JBJ38" s="2257"/>
      <c r="JBK38" s="2257"/>
      <c r="JBL38" s="2257"/>
      <c r="JBM38" s="2257"/>
      <c r="JBN38" s="2257"/>
      <c r="JBO38" s="2257"/>
      <c r="JBP38" s="2257"/>
      <c r="JBQ38" s="2257"/>
      <c r="JBR38" s="2257"/>
      <c r="JBS38" s="2257"/>
      <c r="JBT38" s="2257"/>
      <c r="JBU38" s="2257"/>
      <c r="JBV38" s="2257"/>
      <c r="JBW38" s="2257"/>
      <c r="JBX38" s="2257"/>
      <c r="JBY38" s="2257"/>
      <c r="JBZ38" s="2257"/>
      <c r="JCA38" s="2257"/>
      <c r="JCB38" s="2257"/>
      <c r="JCC38" s="2257"/>
      <c r="JCD38" s="2257"/>
      <c r="JCE38" s="2257"/>
      <c r="JCF38" s="2257"/>
      <c r="JCG38" s="2257"/>
      <c r="JCH38" s="2257"/>
      <c r="JCI38" s="2257"/>
      <c r="JCJ38" s="2257"/>
      <c r="JCK38" s="2257"/>
      <c r="JCL38" s="2257"/>
      <c r="JCM38" s="2257"/>
      <c r="JCN38" s="2257"/>
      <c r="JCO38" s="2257"/>
      <c r="JCP38" s="2257"/>
      <c r="JCQ38" s="2257"/>
      <c r="JCR38" s="2257"/>
      <c r="JCS38" s="2257"/>
      <c r="JCT38" s="2257"/>
      <c r="JCU38" s="2257"/>
      <c r="JCV38" s="2257"/>
      <c r="JCW38" s="2257"/>
      <c r="JCX38" s="2257"/>
      <c r="JCY38" s="2257"/>
      <c r="JCZ38" s="2257"/>
      <c r="JDA38" s="2257"/>
      <c r="JDB38" s="2257"/>
      <c r="JDC38" s="2257"/>
      <c r="JDD38" s="2257"/>
      <c r="JDE38" s="2257"/>
      <c r="JDF38" s="2257"/>
      <c r="JDG38" s="2257"/>
      <c r="JDH38" s="2257"/>
      <c r="JDI38" s="2257"/>
      <c r="JDJ38" s="2257"/>
      <c r="JDK38" s="2257"/>
      <c r="JDL38" s="2257"/>
      <c r="JDM38" s="2257"/>
      <c r="JDN38" s="2257"/>
      <c r="JDO38" s="2257"/>
      <c r="JDP38" s="2257"/>
      <c r="JDQ38" s="2257"/>
      <c r="JDR38" s="2257"/>
      <c r="JDS38" s="2257"/>
      <c r="JDT38" s="2257"/>
      <c r="JDU38" s="2257"/>
      <c r="JDV38" s="2257"/>
      <c r="JDW38" s="2257"/>
      <c r="JDX38" s="2257"/>
      <c r="JDY38" s="2257"/>
      <c r="JDZ38" s="2257"/>
      <c r="JEA38" s="2257"/>
      <c r="JEB38" s="2257"/>
      <c r="JEC38" s="2257"/>
      <c r="JED38" s="2257"/>
      <c r="JEE38" s="2257"/>
      <c r="JEF38" s="2257"/>
      <c r="JEG38" s="2257"/>
      <c r="JEH38" s="2257"/>
      <c r="JEI38" s="2257"/>
      <c r="JEJ38" s="2257"/>
      <c r="JEK38" s="2257"/>
      <c r="JEL38" s="2257"/>
      <c r="JEM38" s="2257"/>
      <c r="JEN38" s="2257"/>
      <c r="JEO38" s="2257"/>
      <c r="JEP38" s="2257"/>
      <c r="JEQ38" s="2257"/>
      <c r="JER38" s="2257"/>
      <c r="JES38" s="2257"/>
      <c r="JET38" s="2257"/>
      <c r="JEU38" s="2257"/>
      <c r="JEV38" s="2257"/>
      <c r="JEW38" s="2257"/>
      <c r="JEX38" s="2257"/>
      <c r="JEY38" s="2257"/>
      <c r="JEZ38" s="2257"/>
      <c r="JFA38" s="2257"/>
      <c r="JFB38" s="2257"/>
      <c r="JFC38" s="2257"/>
      <c r="JFD38" s="2257"/>
      <c r="JFE38" s="2257"/>
      <c r="JFF38" s="2257"/>
      <c r="JFG38" s="2257"/>
      <c r="JFH38" s="2257"/>
      <c r="JFI38" s="2257"/>
      <c r="JFJ38" s="2257"/>
      <c r="JFK38" s="2257"/>
      <c r="JFL38" s="2257"/>
      <c r="JFM38" s="2257"/>
      <c r="JFN38" s="2257"/>
      <c r="JFO38" s="2257"/>
      <c r="JFP38" s="2257"/>
      <c r="JFQ38" s="2257"/>
      <c r="JFR38" s="2257"/>
      <c r="JFS38" s="2257"/>
      <c r="JFT38" s="2257"/>
      <c r="JFU38" s="2257"/>
      <c r="JFV38" s="2257"/>
      <c r="JFW38" s="2257"/>
      <c r="JFX38" s="2257"/>
      <c r="JFY38" s="2257"/>
      <c r="JFZ38" s="2257"/>
      <c r="JGA38" s="2257"/>
      <c r="JGB38" s="2257"/>
      <c r="JGC38" s="2257"/>
      <c r="JGD38" s="2257"/>
      <c r="JGE38" s="2257"/>
      <c r="JGF38" s="2257"/>
      <c r="JGG38" s="2257"/>
      <c r="JGH38" s="2257"/>
      <c r="JGI38" s="2257"/>
      <c r="JGJ38" s="2257"/>
      <c r="JGK38" s="2257"/>
      <c r="JGL38" s="2257"/>
      <c r="JGM38" s="2257"/>
      <c r="JGN38" s="2257"/>
      <c r="JGO38" s="2257"/>
      <c r="JGP38" s="2257"/>
      <c r="JGQ38" s="2257"/>
      <c r="JGR38" s="2257"/>
      <c r="JGS38" s="2257"/>
      <c r="JGT38" s="2257"/>
      <c r="JGU38" s="2257"/>
      <c r="JGV38" s="2257"/>
      <c r="JGW38" s="2257"/>
      <c r="JGX38" s="2257"/>
      <c r="JGY38" s="2257"/>
      <c r="JGZ38" s="2257"/>
      <c r="JHA38" s="2257"/>
      <c r="JHB38" s="2257"/>
      <c r="JHC38" s="2257"/>
      <c r="JHD38" s="2257"/>
      <c r="JHE38" s="2257"/>
      <c r="JHF38" s="2257"/>
      <c r="JHG38" s="2257"/>
      <c r="JHH38" s="2257"/>
      <c r="JHI38" s="2257"/>
      <c r="JHJ38" s="2257"/>
      <c r="JHK38" s="2257"/>
      <c r="JHL38" s="2257"/>
      <c r="JHM38" s="2257"/>
      <c r="JHN38" s="2257"/>
      <c r="JHO38" s="2257"/>
      <c r="JHP38" s="2257"/>
      <c r="JHQ38" s="2257"/>
      <c r="JHR38" s="2257"/>
      <c r="JHS38" s="2257"/>
      <c r="JHT38" s="2257"/>
      <c r="JHU38" s="2257"/>
      <c r="JHV38" s="2257"/>
      <c r="JHW38" s="2257"/>
      <c r="JHX38" s="2257"/>
      <c r="JHY38" s="2257"/>
      <c r="JHZ38" s="2257"/>
      <c r="JIA38" s="2257"/>
      <c r="JIB38" s="2257"/>
      <c r="JIC38" s="2257"/>
      <c r="JID38" s="2257"/>
      <c r="JIE38" s="2257"/>
      <c r="JIF38" s="2257"/>
      <c r="JIG38" s="2257"/>
      <c r="JIH38" s="2257"/>
      <c r="JII38" s="2257"/>
      <c r="JIJ38" s="2257"/>
      <c r="JIK38" s="2257"/>
      <c r="JIL38" s="2257"/>
      <c r="JIM38" s="2257"/>
      <c r="JIN38" s="2257"/>
      <c r="JIO38" s="2257"/>
      <c r="JIP38" s="2257"/>
      <c r="JIQ38" s="2257"/>
      <c r="JIR38" s="2257"/>
      <c r="JIS38" s="2257"/>
      <c r="JIT38" s="2257"/>
      <c r="JIU38" s="2257"/>
      <c r="JIV38" s="2257"/>
      <c r="JIW38" s="2257"/>
      <c r="JIX38" s="2257"/>
      <c r="JIY38" s="2257"/>
      <c r="JIZ38" s="2257"/>
      <c r="JJA38" s="2257"/>
      <c r="JJB38" s="2257"/>
      <c r="JJC38" s="2257"/>
      <c r="JJD38" s="2257"/>
      <c r="JJE38" s="2257"/>
      <c r="JJF38" s="2257"/>
      <c r="JJG38" s="2257"/>
      <c r="JJH38" s="2257"/>
      <c r="JJI38" s="2257"/>
      <c r="JJJ38" s="2257"/>
      <c r="JJK38" s="2257"/>
      <c r="JJL38" s="2257"/>
      <c r="JJM38" s="2257"/>
      <c r="JJN38" s="2257"/>
      <c r="JJO38" s="2257"/>
      <c r="JJP38" s="2257"/>
      <c r="JJQ38" s="2257"/>
      <c r="JJR38" s="2257"/>
      <c r="JJS38" s="2257"/>
      <c r="JJT38" s="2257"/>
      <c r="JJU38" s="2257"/>
      <c r="JJV38" s="2257"/>
      <c r="JJW38" s="2257"/>
      <c r="JJX38" s="2257"/>
      <c r="JJY38" s="2257"/>
      <c r="JJZ38" s="2257"/>
      <c r="JKA38" s="2257"/>
      <c r="JKB38" s="2257"/>
      <c r="JKC38" s="2257"/>
      <c r="JKD38" s="2257"/>
      <c r="JKE38" s="2257"/>
      <c r="JKF38" s="2257"/>
      <c r="JKG38" s="2257"/>
      <c r="JKH38" s="2257"/>
      <c r="JKI38" s="2257"/>
      <c r="JKJ38" s="2257"/>
      <c r="JKK38" s="2257"/>
      <c r="JKL38" s="2257"/>
      <c r="JKM38" s="2257"/>
      <c r="JKN38" s="2257"/>
      <c r="JKO38" s="2257"/>
      <c r="JKP38" s="2257"/>
      <c r="JKQ38" s="2257"/>
      <c r="JKR38" s="2257"/>
      <c r="JKS38" s="2257"/>
      <c r="JKT38" s="2257"/>
      <c r="JKU38" s="2257"/>
      <c r="JKV38" s="2257"/>
      <c r="JKW38" s="2257"/>
      <c r="JKX38" s="2257"/>
      <c r="JKY38" s="2257"/>
      <c r="JKZ38" s="2257"/>
      <c r="JLA38" s="2257"/>
      <c r="JLB38" s="2257"/>
      <c r="JLC38" s="2257"/>
      <c r="JLD38" s="2257"/>
      <c r="JLE38" s="2257"/>
      <c r="JLF38" s="2257"/>
      <c r="JLG38" s="2257"/>
      <c r="JLH38" s="2257"/>
      <c r="JLI38" s="2257"/>
      <c r="JLJ38" s="2257"/>
      <c r="JLK38" s="2257"/>
      <c r="JLL38" s="2257"/>
      <c r="JLM38" s="2257"/>
      <c r="JLN38" s="2257"/>
      <c r="JLO38" s="2257"/>
      <c r="JLP38" s="2257"/>
      <c r="JLQ38" s="2257"/>
      <c r="JLR38" s="2257"/>
      <c r="JLS38" s="2257"/>
      <c r="JLT38" s="2257"/>
      <c r="JLU38" s="2257"/>
      <c r="JLV38" s="2257"/>
      <c r="JLW38" s="2257"/>
      <c r="JLX38" s="2257"/>
      <c r="JLY38" s="2257"/>
      <c r="JLZ38" s="2257"/>
      <c r="JMA38" s="2257"/>
      <c r="JMB38" s="2257"/>
      <c r="JMC38" s="2257"/>
      <c r="JMD38" s="2257"/>
      <c r="JME38" s="2257"/>
      <c r="JMF38" s="2257"/>
      <c r="JMG38" s="2257"/>
      <c r="JMH38" s="2257"/>
      <c r="JMI38" s="2257"/>
      <c r="JMJ38" s="2257"/>
      <c r="JMK38" s="2257"/>
      <c r="JML38" s="2257"/>
      <c r="JMM38" s="2257"/>
      <c r="JMN38" s="2257"/>
      <c r="JMO38" s="2257"/>
      <c r="JMP38" s="2257"/>
      <c r="JMQ38" s="2257"/>
      <c r="JMR38" s="2257"/>
      <c r="JMS38" s="2257"/>
      <c r="JMT38" s="2257"/>
      <c r="JMU38" s="2257"/>
      <c r="JMV38" s="2257"/>
      <c r="JMW38" s="2257"/>
      <c r="JMX38" s="2257"/>
      <c r="JMY38" s="2257"/>
      <c r="JMZ38" s="2257"/>
      <c r="JNA38" s="2257"/>
      <c r="JNB38" s="2257"/>
      <c r="JNC38" s="2257"/>
      <c r="JND38" s="2257"/>
      <c r="JNE38" s="2257"/>
      <c r="JNF38" s="2257"/>
      <c r="JNG38" s="2257"/>
      <c r="JNH38" s="2257"/>
      <c r="JNI38" s="2257"/>
      <c r="JNJ38" s="2257"/>
      <c r="JNK38" s="2257"/>
      <c r="JNL38" s="2257"/>
      <c r="JNM38" s="2257"/>
      <c r="JNN38" s="2257"/>
      <c r="JNO38" s="2257"/>
      <c r="JNP38" s="2257"/>
      <c r="JNQ38" s="2257"/>
      <c r="JNR38" s="2257"/>
      <c r="JNS38" s="2257"/>
      <c r="JNT38" s="2257"/>
      <c r="JNU38" s="2257"/>
      <c r="JNV38" s="2257"/>
      <c r="JNW38" s="2257"/>
      <c r="JNX38" s="2257"/>
      <c r="JNY38" s="2257"/>
      <c r="JNZ38" s="2257"/>
      <c r="JOA38" s="2257"/>
      <c r="JOB38" s="2257"/>
      <c r="JOC38" s="2257"/>
      <c r="JOD38" s="2257"/>
      <c r="JOE38" s="2257"/>
      <c r="JOF38" s="2257"/>
      <c r="JOG38" s="2257"/>
      <c r="JOH38" s="2257"/>
      <c r="JOI38" s="2257"/>
      <c r="JOJ38" s="2257"/>
      <c r="JOK38" s="2257"/>
      <c r="JOL38" s="2257"/>
      <c r="JOM38" s="2257"/>
      <c r="JON38" s="2257"/>
      <c r="JOO38" s="2257"/>
      <c r="JOP38" s="2257"/>
      <c r="JOQ38" s="2257"/>
      <c r="JOR38" s="2257"/>
      <c r="JOS38" s="2257"/>
      <c r="JOT38" s="2257"/>
      <c r="JOU38" s="2257"/>
      <c r="JOV38" s="2257"/>
      <c r="JOW38" s="2257"/>
      <c r="JOX38" s="2257"/>
      <c r="JOY38" s="2257"/>
      <c r="JOZ38" s="2257"/>
      <c r="JPA38" s="2257"/>
      <c r="JPB38" s="2257"/>
      <c r="JPC38" s="2257"/>
      <c r="JPD38" s="2257"/>
      <c r="JPE38" s="2257"/>
      <c r="JPF38" s="2257"/>
      <c r="JPG38" s="2257"/>
      <c r="JPH38" s="2257"/>
      <c r="JPI38" s="2257"/>
      <c r="JPJ38" s="2257"/>
      <c r="JPK38" s="2257"/>
      <c r="JPL38" s="2257"/>
      <c r="JPM38" s="2257"/>
      <c r="JPN38" s="2257"/>
      <c r="JPO38" s="2257"/>
      <c r="JPP38" s="2257"/>
      <c r="JPQ38" s="2257"/>
      <c r="JPR38" s="2257"/>
      <c r="JPS38" s="2257"/>
      <c r="JPT38" s="2257"/>
      <c r="JPU38" s="2257"/>
      <c r="JPV38" s="2257"/>
      <c r="JPW38" s="2257"/>
      <c r="JPX38" s="2257"/>
      <c r="JPY38" s="2257"/>
      <c r="JPZ38" s="2257"/>
      <c r="JQA38" s="2257"/>
      <c r="JQB38" s="2257"/>
      <c r="JQC38" s="2257"/>
      <c r="JQD38" s="2257"/>
      <c r="JQE38" s="2257"/>
      <c r="JQF38" s="2257"/>
      <c r="JQG38" s="2257"/>
      <c r="JQH38" s="2257"/>
      <c r="JQI38" s="2257"/>
      <c r="JQJ38" s="2257"/>
      <c r="JQK38" s="2257"/>
      <c r="JQL38" s="2257"/>
      <c r="JQM38" s="2257"/>
      <c r="JQN38" s="2257"/>
      <c r="JQO38" s="2257"/>
      <c r="JQP38" s="2257"/>
      <c r="JQQ38" s="2257"/>
      <c r="JQR38" s="2257"/>
      <c r="JQS38" s="2257"/>
      <c r="JQT38" s="2257"/>
      <c r="JQU38" s="2257"/>
      <c r="JQV38" s="2257"/>
      <c r="JQW38" s="2257"/>
      <c r="JQX38" s="2257"/>
      <c r="JQY38" s="2257"/>
      <c r="JQZ38" s="2257"/>
      <c r="JRA38" s="2257"/>
      <c r="JRB38" s="2257"/>
      <c r="JRC38" s="2257"/>
      <c r="JRD38" s="2257"/>
      <c r="JRE38" s="2257"/>
      <c r="JRF38" s="2257"/>
      <c r="JRG38" s="2257"/>
      <c r="JRH38" s="2257"/>
      <c r="JRI38" s="2257"/>
      <c r="JRJ38" s="2257"/>
      <c r="JRK38" s="2257"/>
      <c r="JRL38" s="2257"/>
      <c r="JRM38" s="2257"/>
      <c r="JRN38" s="2257"/>
      <c r="JRO38" s="2257"/>
      <c r="JRP38" s="2257"/>
      <c r="JRQ38" s="2257"/>
      <c r="JRR38" s="2257"/>
      <c r="JRS38" s="2257"/>
      <c r="JRT38" s="2257"/>
      <c r="JRU38" s="2257"/>
      <c r="JRV38" s="2257"/>
      <c r="JRW38" s="2257"/>
      <c r="JRX38" s="2257"/>
      <c r="JRY38" s="2257"/>
      <c r="JRZ38" s="2257"/>
      <c r="JSA38" s="2257"/>
      <c r="JSB38" s="2257"/>
      <c r="JSC38" s="2257"/>
      <c r="JSD38" s="2257"/>
      <c r="JSE38" s="2257"/>
      <c r="JSF38" s="2257"/>
      <c r="JSG38" s="2257"/>
      <c r="JSH38" s="2257"/>
      <c r="JSI38" s="2257"/>
      <c r="JSJ38" s="2257"/>
      <c r="JSK38" s="2257"/>
      <c r="JSL38" s="2257"/>
      <c r="JSM38" s="2257"/>
      <c r="JSN38" s="2257"/>
      <c r="JSO38" s="2257"/>
      <c r="JSP38" s="2257"/>
      <c r="JSQ38" s="2257"/>
      <c r="JSR38" s="2257"/>
      <c r="JSS38" s="2257"/>
      <c r="JST38" s="2257"/>
      <c r="JSU38" s="2257"/>
      <c r="JSV38" s="2257"/>
      <c r="JSW38" s="2257"/>
      <c r="JSX38" s="2257"/>
      <c r="JSY38" s="2257"/>
      <c r="JSZ38" s="2257"/>
      <c r="JTA38" s="2257"/>
      <c r="JTB38" s="2257"/>
      <c r="JTC38" s="2257"/>
      <c r="JTD38" s="2257"/>
      <c r="JTE38" s="2257"/>
      <c r="JTF38" s="2257"/>
      <c r="JTG38" s="2257"/>
      <c r="JTH38" s="2257"/>
      <c r="JTI38" s="2257"/>
      <c r="JTJ38" s="2257"/>
      <c r="JTK38" s="2257"/>
      <c r="JTL38" s="2257"/>
      <c r="JTM38" s="2257"/>
      <c r="JTN38" s="2257"/>
      <c r="JTO38" s="2257"/>
      <c r="JTP38" s="2257"/>
      <c r="JTQ38" s="2257"/>
      <c r="JTR38" s="2257"/>
      <c r="JTS38" s="2257"/>
      <c r="JTT38" s="2257"/>
      <c r="JTU38" s="2257"/>
      <c r="JTV38" s="2257"/>
      <c r="JTW38" s="2257"/>
      <c r="JTX38" s="2257"/>
      <c r="JTY38" s="2257"/>
      <c r="JTZ38" s="2257"/>
      <c r="JUA38" s="2257"/>
      <c r="JUB38" s="2257"/>
      <c r="JUC38" s="2257"/>
      <c r="JUD38" s="2257"/>
      <c r="JUE38" s="2257"/>
      <c r="JUF38" s="2257"/>
      <c r="JUG38" s="2257"/>
      <c r="JUH38" s="2257"/>
      <c r="JUI38" s="2257"/>
      <c r="JUJ38" s="2257"/>
      <c r="JUK38" s="2257"/>
      <c r="JUL38" s="2257"/>
      <c r="JUM38" s="2257"/>
      <c r="JUN38" s="2257"/>
      <c r="JUO38" s="2257"/>
      <c r="JUP38" s="2257"/>
      <c r="JUQ38" s="2257"/>
      <c r="JUR38" s="2257"/>
      <c r="JUS38" s="2257"/>
      <c r="JUT38" s="2257"/>
      <c r="JUU38" s="2257"/>
      <c r="JUV38" s="2257"/>
      <c r="JUW38" s="2257"/>
      <c r="JUX38" s="2257"/>
      <c r="JUY38" s="2257"/>
      <c r="JUZ38" s="2257"/>
      <c r="JVA38" s="2257"/>
      <c r="JVB38" s="2257"/>
      <c r="JVC38" s="2257"/>
      <c r="JVD38" s="2257"/>
      <c r="JVE38" s="2257"/>
      <c r="JVF38" s="2257"/>
      <c r="JVG38" s="2257"/>
      <c r="JVH38" s="2257"/>
      <c r="JVI38" s="2257"/>
      <c r="JVJ38" s="2257"/>
      <c r="JVK38" s="2257"/>
      <c r="JVL38" s="2257"/>
      <c r="JVM38" s="2257"/>
      <c r="JVN38" s="2257"/>
      <c r="JVO38" s="2257"/>
      <c r="JVP38" s="2257"/>
      <c r="JVQ38" s="2257"/>
      <c r="JVR38" s="2257"/>
      <c r="JVS38" s="2257"/>
      <c r="JVT38" s="2257"/>
      <c r="JVU38" s="2257"/>
      <c r="JVV38" s="2257"/>
      <c r="JVW38" s="2257"/>
      <c r="JVX38" s="2257"/>
      <c r="JVY38" s="2257"/>
      <c r="JVZ38" s="2257"/>
      <c r="JWA38" s="2257"/>
      <c r="JWB38" s="2257"/>
      <c r="JWC38" s="2257"/>
      <c r="JWD38" s="2257"/>
      <c r="JWE38" s="2257"/>
      <c r="JWF38" s="2257"/>
      <c r="JWG38" s="2257"/>
      <c r="JWH38" s="2257"/>
      <c r="JWI38" s="2257"/>
      <c r="JWJ38" s="2257"/>
      <c r="JWK38" s="2257"/>
      <c r="JWL38" s="2257"/>
      <c r="JWM38" s="2257"/>
      <c r="JWN38" s="2257"/>
      <c r="JWO38" s="2257"/>
      <c r="JWP38" s="2257"/>
      <c r="JWQ38" s="2257"/>
      <c r="JWR38" s="2257"/>
      <c r="JWS38" s="2257"/>
      <c r="JWT38" s="2257"/>
      <c r="JWU38" s="2257"/>
      <c r="JWV38" s="2257"/>
      <c r="JWW38" s="2257"/>
      <c r="JWX38" s="2257"/>
      <c r="JWY38" s="2257"/>
      <c r="JWZ38" s="2257"/>
      <c r="JXA38" s="2257"/>
      <c r="JXB38" s="2257"/>
      <c r="JXC38" s="2257"/>
      <c r="JXD38" s="2257"/>
      <c r="JXE38" s="2257"/>
      <c r="JXF38" s="2257"/>
      <c r="JXG38" s="2257"/>
      <c r="JXH38" s="2257"/>
      <c r="JXI38" s="2257"/>
      <c r="JXJ38" s="2257"/>
      <c r="JXK38" s="2257"/>
      <c r="JXL38" s="2257"/>
      <c r="JXM38" s="2257"/>
      <c r="JXN38" s="2257"/>
      <c r="JXO38" s="2257"/>
      <c r="JXP38" s="2257"/>
      <c r="JXQ38" s="2257"/>
      <c r="JXR38" s="2257"/>
      <c r="JXS38" s="2257"/>
      <c r="JXT38" s="2257"/>
      <c r="JXU38" s="2257"/>
      <c r="JXV38" s="2257"/>
      <c r="JXW38" s="2257"/>
      <c r="JXX38" s="2257"/>
      <c r="JXY38" s="2257"/>
      <c r="JXZ38" s="2257"/>
      <c r="JYA38" s="2257"/>
      <c r="JYB38" s="2257"/>
      <c r="JYC38" s="2257"/>
      <c r="JYD38" s="2257"/>
      <c r="JYE38" s="2257"/>
      <c r="JYF38" s="2257"/>
      <c r="JYG38" s="2257"/>
      <c r="JYH38" s="2257"/>
      <c r="JYI38" s="2257"/>
      <c r="JYJ38" s="2257"/>
      <c r="JYK38" s="2257"/>
      <c r="JYL38" s="2257"/>
      <c r="JYM38" s="2257"/>
      <c r="JYN38" s="2257"/>
      <c r="JYO38" s="2257"/>
      <c r="JYP38" s="2257"/>
      <c r="JYQ38" s="2257"/>
      <c r="JYR38" s="2257"/>
      <c r="JYS38" s="2257"/>
      <c r="JYT38" s="2257"/>
      <c r="JYU38" s="2257"/>
      <c r="JYV38" s="2257"/>
      <c r="JYW38" s="2257"/>
      <c r="JYX38" s="2257"/>
      <c r="JYY38" s="2257"/>
      <c r="JYZ38" s="2257"/>
      <c r="JZA38" s="2257"/>
      <c r="JZB38" s="2257"/>
      <c r="JZC38" s="2257"/>
      <c r="JZD38" s="2257"/>
      <c r="JZE38" s="2257"/>
      <c r="JZF38" s="2257"/>
      <c r="JZG38" s="2257"/>
      <c r="JZH38" s="2257"/>
      <c r="JZI38" s="2257"/>
      <c r="JZJ38" s="2257"/>
      <c r="JZK38" s="2257"/>
      <c r="JZL38" s="2257"/>
      <c r="JZM38" s="2257"/>
      <c r="JZN38" s="2257"/>
      <c r="JZO38" s="2257"/>
      <c r="JZP38" s="2257"/>
      <c r="JZQ38" s="2257"/>
      <c r="JZR38" s="2257"/>
      <c r="JZS38" s="2257"/>
      <c r="JZT38" s="2257"/>
      <c r="JZU38" s="2257"/>
      <c r="JZV38" s="2257"/>
      <c r="JZW38" s="2257"/>
      <c r="JZX38" s="2257"/>
      <c r="JZY38" s="2257"/>
      <c r="JZZ38" s="2257"/>
      <c r="KAA38" s="2257"/>
      <c r="KAB38" s="2257"/>
      <c r="KAC38" s="2257"/>
      <c r="KAD38" s="2257"/>
      <c r="KAE38" s="2257"/>
      <c r="KAF38" s="2257"/>
      <c r="KAG38" s="2257"/>
      <c r="KAH38" s="2257"/>
      <c r="KAI38" s="2257"/>
      <c r="KAJ38" s="2257"/>
      <c r="KAK38" s="2257"/>
      <c r="KAL38" s="2257"/>
      <c r="KAM38" s="2257"/>
      <c r="KAN38" s="2257"/>
      <c r="KAO38" s="2257"/>
      <c r="KAP38" s="2257"/>
      <c r="KAQ38" s="2257"/>
      <c r="KAR38" s="2257"/>
      <c r="KAS38" s="2257"/>
      <c r="KAT38" s="2257"/>
      <c r="KAU38" s="2257"/>
      <c r="KAV38" s="2257"/>
      <c r="KAW38" s="2257"/>
      <c r="KAX38" s="2257"/>
      <c r="KAY38" s="2257"/>
      <c r="KAZ38" s="2257"/>
      <c r="KBA38" s="2257"/>
      <c r="KBB38" s="2257"/>
      <c r="KBC38" s="2257"/>
      <c r="KBD38" s="2257"/>
      <c r="KBE38" s="2257"/>
      <c r="KBF38" s="2257"/>
      <c r="KBG38" s="2257"/>
      <c r="KBH38" s="2257"/>
      <c r="KBI38" s="2257"/>
      <c r="KBJ38" s="2257"/>
      <c r="KBK38" s="2257"/>
      <c r="KBL38" s="2257"/>
      <c r="KBM38" s="2257"/>
      <c r="KBN38" s="2257"/>
      <c r="KBO38" s="2257"/>
      <c r="KBP38" s="2257"/>
      <c r="KBQ38" s="2257"/>
      <c r="KBR38" s="2257"/>
      <c r="KBS38" s="2257"/>
      <c r="KBT38" s="2257"/>
      <c r="KBU38" s="2257"/>
      <c r="KBV38" s="2257"/>
      <c r="KBW38" s="2257"/>
      <c r="KBX38" s="2257"/>
      <c r="KBY38" s="2257"/>
      <c r="KBZ38" s="2257"/>
      <c r="KCA38" s="2257"/>
      <c r="KCB38" s="2257"/>
      <c r="KCC38" s="2257"/>
      <c r="KCD38" s="2257"/>
      <c r="KCE38" s="2257"/>
      <c r="KCF38" s="2257"/>
      <c r="KCG38" s="2257"/>
      <c r="KCH38" s="2257"/>
      <c r="KCI38" s="2257"/>
      <c r="KCJ38" s="2257"/>
      <c r="KCK38" s="2257"/>
      <c r="KCL38" s="2257"/>
      <c r="KCM38" s="2257"/>
      <c r="KCN38" s="2257"/>
      <c r="KCO38" s="2257"/>
      <c r="KCP38" s="2257"/>
      <c r="KCQ38" s="2257"/>
      <c r="KCR38" s="2257"/>
      <c r="KCS38" s="2257"/>
      <c r="KCT38" s="2257"/>
      <c r="KCU38" s="2257"/>
      <c r="KCV38" s="2257"/>
      <c r="KCW38" s="2257"/>
      <c r="KCX38" s="2257"/>
      <c r="KCY38" s="2257"/>
      <c r="KCZ38" s="2257"/>
      <c r="KDA38" s="2257"/>
      <c r="KDB38" s="2257"/>
      <c r="KDC38" s="2257"/>
      <c r="KDD38" s="2257"/>
      <c r="KDE38" s="2257"/>
      <c r="KDF38" s="2257"/>
      <c r="KDG38" s="2257"/>
      <c r="KDH38" s="2257"/>
      <c r="KDI38" s="2257"/>
      <c r="KDJ38" s="2257"/>
      <c r="KDK38" s="2257"/>
      <c r="KDL38" s="2257"/>
      <c r="KDM38" s="2257"/>
      <c r="KDN38" s="2257"/>
      <c r="KDO38" s="2257"/>
      <c r="KDP38" s="2257"/>
      <c r="KDQ38" s="2257"/>
      <c r="KDR38" s="2257"/>
      <c r="KDS38" s="2257"/>
      <c r="KDT38" s="2257"/>
      <c r="KDU38" s="2257"/>
      <c r="KDV38" s="2257"/>
      <c r="KDW38" s="2257"/>
      <c r="KDX38" s="2257"/>
      <c r="KDY38" s="2257"/>
      <c r="KDZ38" s="2257"/>
      <c r="KEA38" s="2257"/>
      <c r="KEB38" s="2257"/>
      <c r="KEC38" s="2257"/>
      <c r="KED38" s="2257"/>
      <c r="KEE38" s="2257"/>
      <c r="KEF38" s="2257"/>
      <c r="KEG38" s="2257"/>
      <c r="KEH38" s="2257"/>
      <c r="KEI38" s="2257"/>
      <c r="KEJ38" s="2257"/>
      <c r="KEK38" s="2257"/>
      <c r="KEL38" s="2257"/>
      <c r="KEM38" s="2257"/>
      <c r="KEN38" s="2257"/>
      <c r="KEO38" s="2257"/>
      <c r="KEP38" s="2257"/>
      <c r="KEQ38" s="2257"/>
      <c r="KER38" s="2257"/>
      <c r="KES38" s="2257"/>
      <c r="KET38" s="2257"/>
      <c r="KEU38" s="2257"/>
      <c r="KEV38" s="2257"/>
      <c r="KEW38" s="2257"/>
      <c r="KEX38" s="2257"/>
      <c r="KEY38" s="2257"/>
      <c r="KEZ38" s="2257"/>
      <c r="KFA38" s="2257"/>
      <c r="KFB38" s="2257"/>
      <c r="KFC38" s="2257"/>
      <c r="KFD38" s="2257"/>
      <c r="KFE38" s="2257"/>
      <c r="KFF38" s="2257"/>
      <c r="KFG38" s="2257"/>
      <c r="KFH38" s="2257"/>
      <c r="KFI38" s="2257"/>
      <c r="KFJ38" s="2257"/>
      <c r="KFK38" s="2257"/>
      <c r="KFL38" s="2257"/>
      <c r="KFM38" s="2257"/>
      <c r="KFN38" s="2257"/>
      <c r="KFO38" s="2257"/>
      <c r="KFP38" s="2257"/>
      <c r="KFQ38" s="2257"/>
      <c r="KFR38" s="2257"/>
      <c r="KFS38" s="2257"/>
      <c r="KFT38" s="2257"/>
      <c r="KFU38" s="2257"/>
      <c r="KFV38" s="2257"/>
      <c r="KFW38" s="2257"/>
      <c r="KFX38" s="2257"/>
      <c r="KFY38" s="2257"/>
      <c r="KFZ38" s="2257"/>
      <c r="KGA38" s="2257"/>
      <c r="KGB38" s="2257"/>
      <c r="KGC38" s="2257"/>
      <c r="KGD38" s="2257"/>
      <c r="KGE38" s="2257"/>
      <c r="KGF38" s="2257"/>
      <c r="KGG38" s="2257"/>
      <c r="KGH38" s="2257"/>
      <c r="KGI38" s="2257"/>
      <c r="KGJ38" s="2257"/>
      <c r="KGK38" s="2257"/>
      <c r="KGL38" s="2257"/>
      <c r="KGM38" s="2257"/>
      <c r="KGN38" s="2257"/>
      <c r="KGO38" s="2257"/>
      <c r="KGP38" s="2257"/>
      <c r="KGQ38" s="2257"/>
      <c r="KGR38" s="2257"/>
      <c r="KGS38" s="2257"/>
      <c r="KGT38" s="2257"/>
      <c r="KGU38" s="2257"/>
      <c r="KGV38" s="2257"/>
      <c r="KGW38" s="2257"/>
      <c r="KGX38" s="2257"/>
      <c r="KGY38" s="2257"/>
      <c r="KGZ38" s="2257"/>
      <c r="KHA38" s="2257"/>
      <c r="KHB38" s="2257"/>
      <c r="KHC38" s="2257"/>
      <c r="KHD38" s="2257"/>
      <c r="KHE38" s="2257"/>
      <c r="KHF38" s="2257"/>
      <c r="KHG38" s="2257"/>
      <c r="KHH38" s="2257"/>
      <c r="KHI38" s="2257"/>
      <c r="KHJ38" s="2257"/>
      <c r="KHK38" s="2257"/>
      <c r="KHL38" s="2257"/>
      <c r="KHM38" s="2257"/>
      <c r="KHN38" s="2257"/>
      <c r="KHO38" s="2257"/>
      <c r="KHP38" s="2257"/>
      <c r="KHQ38" s="2257"/>
      <c r="KHR38" s="2257"/>
      <c r="KHS38" s="2257"/>
      <c r="KHT38" s="2257"/>
      <c r="KHU38" s="2257"/>
      <c r="KHV38" s="2257"/>
      <c r="KHW38" s="2257"/>
      <c r="KHX38" s="2257"/>
      <c r="KHY38" s="2257"/>
      <c r="KHZ38" s="2257"/>
      <c r="KIA38" s="2257"/>
      <c r="KIB38" s="2257"/>
      <c r="KIC38" s="2257"/>
      <c r="KID38" s="2257"/>
      <c r="KIE38" s="2257"/>
      <c r="KIF38" s="2257"/>
      <c r="KIG38" s="2257"/>
      <c r="KIH38" s="2257"/>
      <c r="KII38" s="2257"/>
      <c r="KIJ38" s="2257"/>
      <c r="KIK38" s="2257"/>
      <c r="KIL38" s="2257"/>
      <c r="KIM38" s="2257"/>
      <c r="KIN38" s="2257"/>
      <c r="KIO38" s="2257"/>
      <c r="KIP38" s="2257"/>
      <c r="KIQ38" s="2257"/>
      <c r="KIR38" s="2257"/>
      <c r="KIS38" s="2257"/>
      <c r="KIT38" s="2257"/>
      <c r="KIU38" s="2257"/>
      <c r="KIV38" s="2257"/>
      <c r="KIW38" s="2257"/>
      <c r="KIX38" s="2257"/>
      <c r="KIY38" s="2257"/>
      <c r="KIZ38" s="2257"/>
      <c r="KJA38" s="2257"/>
      <c r="KJB38" s="2257"/>
      <c r="KJC38" s="2257"/>
      <c r="KJD38" s="2257"/>
      <c r="KJE38" s="2257"/>
      <c r="KJF38" s="2257"/>
      <c r="KJG38" s="2257"/>
      <c r="KJH38" s="2257"/>
      <c r="KJI38" s="2257"/>
      <c r="KJJ38" s="2257"/>
      <c r="KJK38" s="2257"/>
      <c r="KJL38" s="2257"/>
      <c r="KJM38" s="2257"/>
      <c r="KJN38" s="2257"/>
      <c r="KJO38" s="2257"/>
      <c r="KJP38" s="2257"/>
      <c r="KJQ38" s="2257"/>
      <c r="KJR38" s="2257"/>
      <c r="KJS38" s="2257"/>
      <c r="KJT38" s="2257"/>
      <c r="KJU38" s="2257"/>
      <c r="KJV38" s="2257"/>
      <c r="KJW38" s="2257"/>
      <c r="KJX38" s="2257"/>
      <c r="KJY38" s="2257"/>
      <c r="KJZ38" s="2257"/>
      <c r="KKA38" s="2257"/>
      <c r="KKB38" s="2257"/>
      <c r="KKC38" s="2257"/>
      <c r="KKD38" s="2257"/>
      <c r="KKE38" s="2257"/>
      <c r="KKF38" s="2257"/>
      <c r="KKG38" s="2257"/>
      <c r="KKH38" s="2257"/>
      <c r="KKI38" s="2257"/>
      <c r="KKJ38" s="2257"/>
      <c r="KKK38" s="2257"/>
      <c r="KKL38" s="2257"/>
      <c r="KKM38" s="2257"/>
      <c r="KKN38" s="2257"/>
      <c r="KKO38" s="2257"/>
      <c r="KKP38" s="2257"/>
      <c r="KKQ38" s="2257"/>
      <c r="KKR38" s="2257"/>
      <c r="KKS38" s="2257"/>
      <c r="KKT38" s="2257"/>
      <c r="KKU38" s="2257"/>
      <c r="KKV38" s="2257"/>
      <c r="KKW38" s="2257"/>
      <c r="KKX38" s="2257"/>
      <c r="KKY38" s="2257"/>
      <c r="KKZ38" s="2257"/>
      <c r="KLA38" s="2257"/>
      <c r="KLB38" s="2257"/>
      <c r="KLC38" s="2257"/>
      <c r="KLD38" s="2257"/>
      <c r="KLE38" s="2257"/>
      <c r="KLF38" s="2257"/>
      <c r="KLG38" s="2257"/>
      <c r="KLH38" s="2257"/>
      <c r="KLI38" s="2257"/>
      <c r="KLJ38" s="2257"/>
      <c r="KLK38" s="2257"/>
      <c r="KLL38" s="2257"/>
      <c r="KLM38" s="2257"/>
      <c r="KLN38" s="2257"/>
      <c r="KLO38" s="2257"/>
      <c r="KLP38" s="2257"/>
      <c r="KLQ38" s="2257"/>
      <c r="KLR38" s="2257"/>
      <c r="KLS38" s="2257"/>
      <c r="KLT38" s="2257"/>
      <c r="KLU38" s="2257"/>
      <c r="KLV38" s="2257"/>
      <c r="KLW38" s="2257"/>
      <c r="KLX38" s="2257"/>
      <c r="KLY38" s="2257"/>
      <c r="KLZ38" s="2257"/>
      <c r="KMA38" s="2257"/>
      <c r="KMB38" s="2257"/>
      <c r="KMC38" s="2257"/>
      <c r="KMD38" s="2257"/>
      <c r="KME38" s="2257"/>
      <c r="KMF38" s="2257"/>
      <c r="KMG38" s="2257"/>
      <c r="KMH38" s="2257"/>
      <c r="KMI38" s="2257"/>
      <c r="KMJ38" s="2257"/>
      <c r="KMK38" s="2257"/>
      <c r="KML38" s="2257"/>
      <c r="KMM38" s="2257"/>
      <c r="KMN38" s="2257"/>
      <c r="KMO38" s="2257"/>
      <c r="KMP38" s="2257"/>
      <c r="KMQ38" s="2257"/>
      <c r="KMR38" s="2257"/>
      <c r="KMS38" s="2257"/>
      <c r="KMT38" s="2257"/>
      <c r="KMU38" s="2257"/>
      <c r="KMV38" s="2257"/>
      <c r="KMW38" s="2257"/>
      <c r="KMX38" s="2257"/>
      <c r="KMY38" s="2257"/>
      <c r="KMZ38" s="2257"/>
      <c r="KNA38" s="2257"/>
      <c r="KNB38" s="2257"/>
      <c r="KNC38" s="2257"/>
      <c r="KND38" s="2257"/>
      <c r="KNE38" s="2257"/>
      <c r="KNF38" s="2257"/>
      <c r="KNG38" s="2257"/>
      <c r="KNH38" s="2257"/>
      <c r="KNI38" s="2257"/>
      <c r="KNJ38" s="2257"/>
      <c r="KNK38" s="2257"/>
      <c r="KNL38" s="2257"/>
      <c r="KNM38" s="2257"/>
      <c r="KNN38" s="2257"/>
      <c r="KNO38" s="2257"/>
      <c r="KNP38" s="2257"/>
      <c r="KNQ38" s="2257"/>
      <c r="KNR38" s="2257"/>
      <c r="KNS38" s="2257"/>
      <c r="KNT38" s="2257"/>
      <c r="KNU38" s="2257"/>
      <c r="KNV38" s="2257"/>
      <c r="KNW38" s="2257"/>
      <c r="KNX38" s="2257"/>
      <c r="KNY38" s="2257"/>
      <c r="KNZ38" s="2257"/>
      <c r="KOA38" s="2257"/>
      <c r="KOB38" s="2257"/>
      <c r="KOC38" s="2257"/>
      <c r="KOD38" s="2257"/>
      <c r="KOE38" s="2257"/>
      <c r="KOF38" s="2257"/>
      <c r="KOG38" s="2257"/>
      <c r="KOH38" s="2257"/>
      <c r="KOI38" s="2257"/>
      <c r="KOJ38" s="2257"/>
      <c r="KOK38" s="2257"/>
      <c r="KOL38" s="2257"/>
      <c r="KOM38" s="2257"/>
      <c r="KON38" s="2257"/>
      <c r="KOO38" s="2257"/>
      <c r="KOP38" s="2257"/>
      <c r="KOQ38" s="2257"/>
      <c r="KOR38" s="2257"/>
      <c r="KOS38" s="2257"/>
      <c r="KOT38" s="2257"/>
      <c r="KOU38" s="2257"/>
      <c r="KOV38" s="2257"/>
      <c r="KOW38" s="2257"/>
      <c r="KOX38" s="2257"/>
      <c r="KOY38" s="2257"/>
      <c r="KOZ38" s="2257"/>
      <c r="KPA38" s="2257"/>
      <c r="KPB38" s="2257"/>
      <c r="KPC38" s="2257"/>
      <c r="KPD38" s="2257"/>
      <c r="KPE38" s="2257"/>
      <c r="KPF38" s="2257"/>
      <c r="KPG38" s="2257"/>
      <c r="KPH38" s="2257"/>
      <c r="KPI38" s="2257"/>
      <c r="KPJ38" s="2257"/>
      <c r="KPK38" s="2257"/>
      <c r="KPL38" s="2257"/>
      <c r="KPM38" s="2257"/>
      <c r="KPN38" s="2257"/>
      <c r="KPO38" s="2257"/>
      <c r="KPP38" s="2257"/>
      <c r="KPQ38" s="2257"/>
      <c r="KPR38" s="2257"/>
      <c r="KPS38" s="2257"/>
      <c r="KPT38" s="2257"/>
      <c r="KPU38" s="2257"/>
      <c r="KPV38" s="2257"/>
      <c r="KPW38" s="2257"/>
      <c r="KPX38" s="2257"/>
      <c r="KPY38" s="2257"/>
      <c r="KPZ38" s="2257"/>
      <c r="KQA38" s="2257"/>
      <c r="KQB38" s="2257"/>
      <c r="KQC38" s="2257"/>
      <c r="KQD38" s="2257"/>
      <c r="KQE38" s="2257"/>
      <c r="KQF38" s="2257"/>
      <c r="KQG38" s="2257"/>
      <c r="KQH38" s="2257"/>
      <c r="KQI38" s="2257"/>
      <c r="KQJ38" s="2257"/>
      <c r="KQK38" s="2257"/>
      <c r="KQL38" s="2257"/>
      <c r="KQM38" s="2257"/>
      <c r="KQN38" s="2257"/>
      <c r="KQO38" s="2257"/>
      <c r="KQP38" s="2257"/>
      <c r="KQQ38" s="2257"/>
      <c r="KQR38" s="2257"/>
      <c r="KQS38" s="2257"/>
      <c r="KQT38" s="2257"/>
      <c r="KQU38" s="2257"/>
      <c r="KQV38" s="2257"/>
      <c r="KQW38" s="2257"/>
      <c r="KQX38" s="2257"/>
      <c r="KQY38" s="2257"/>
      <c r="KQZ38" s="2257"/>
      <c r="KRA38" s="2257"/>
      <c r="KRB38" s="2257"/>
      <c r="KRC38" s="2257"/>
      <c r="KRD38" s="2257"/>
      <c r="KRE38" s="2257"/>
      <c r="KRF38" s="2257"/>
      <c r="KRG38" s="2257"/>
      <c r="KRH38" s="2257"/>
      <c r="KRI38" s="2257"/>
      <c r="KRJ38" s="2257"/>
      <c r="KRK38" s="2257"/>
      <c r="KRL38" s="2257"/>
      <c r="KRM38" s="2257"/>
      <c r="KRN38" s="2257"/>
      <c r="KRO38" s="2257"/>
      <c r="KRP38" s="2257"/>
      <c r="KRQ38" s="2257"/>
      <c r="KRR38" s="2257"/>
      <c r="KRS38" s="2257"/>
      <c r="KRT38" s="2257"/>
      <c r="KRU38" s="2257"/>
      <c r="KRV38" s="2257"/>
      <c r="KRW38" s="2257"/>
      <c r="KRX38" s="2257"/>
      <c r="KRY38" s="2257"/>
      <c r="KRZ38" s="2257"/>
      <c r="KSA38" s="2257"/>
      <c r="KSB38" s="2257"/>
      <c r="KSC38" s="2257"/>
      <c r="KSD38" s="2257"/>
      <c r="KSE38" s="2257"/>
      <c r="KSF38" s="2257"/>
      <c r="KSG38" s="2257"/>
      <c r="KSH38" s="2257"/>
      <c r="KSI38" s="2257"/>
      <c r="KSJ38" s="2257"/>
      <c r="KSK38" s="2257"/>
      <c r="KSL38" s="2257"/>
      <c r="KSM38" s="2257"/>
      <c r="KSN38" s="2257"/>
      <c r="KSO38" s="2257"/>
      <c r="KSP38" s="2257"/>
      <c r="KSQ38" s="2257"/>
      <c r="KSR38" s="2257"/>
      <c r="KSS38" s="2257"/>
      <c r="KST38" s="2257"/>
      <c r="KSU38" s="2257"/>
      <c r="KSV38" s="2257"/>
      <c r="KSW38" s="2257"/>
      <c r="KSX38" s="2257"/>
      <c r="KSY38" s="2257"/>
      <c r="KSZ38" s="2257"/>
      <c r="KTA38" s="2257"/>
      <c r="KTB38" s="2257"/>
      <c r="KTC38" s="2257"/>
      <c r="KTD38" s="2257"/>
      <c r="KTE38" s="2257"/>
      <c r="KTF38" s="2257"/>
      <c r="KTG38" s="2257"/>
      <c r="KTH38" s="2257"/>
      <c r="KTI38" s="2257"/>
      <c r="KTJ38" s="2257"/>
      <c r="KTK38" s="2257"/>
      <c r="KTL38" s="2257"/>
      <c r="KTM38" s="2257"/>
      <c r="KTN38" s="2257"/>
      <c r="KTO38" s="2257"/>
      <c r="KTP38" s="2257"/>
      <c r="KTQ38" s="2257"/>
      <c r="KTR38" s="2257"/>
      <c r="KTS38" s="2257"/>
      <c r="KTT38" s="2257"/>
      <c r="KTU38" s="2257"/>
      <c r="KTV38" s="2257"/>
      <c r="KTW38" s="2257"/>
      <c r="KTX38" s="2257"/>
      <c r="KTY38" s="2257"/>
      <c r="KTZ38" s="2257"/>
      <c r="KUA38" s="2257"/>
      <c r="KUB38" s="2257"/>
      <c r="KUC38" s="2257"/>
      <c r="KUD38" s="2257"/>
      <c r="KUE38" s="2257"/>
      <c r="KUF38" s="2257"/>
      <c r="KUG38" s="2257"/>
      <c r="KUH38" s="2257"/>
      <c r="KUI38" s="2257"/>
      <c r="KUJ38" s="2257"/>
      <c r="KUK38" s="2257"/>
      <c r="KUL38" s="2257"/>
      <c r="KUM38" s="2257"/>
      <c r="KUN38" s="2257"/>
      <c r="KUO38" s="2257"/>
      <c r="KUP38" s="2257"/>
      <c r="KUQ38" s="2257"/>
      <c r="KUR38" s="2257"/>
      <c r="KUS38" s="2257"/>
      <c r="KUT38" s="2257"/>
      <c r="KUU38" s="2257"/>
      <c r="KUV38" s="2257"/>
      <c r="KUW38" s="2257"/>
      <c r="KUX38" s="2257"/>
      <c r="KUY38" s="2257"/>
      <c r="KUZ38" s="2257"/>
      <c r="KVA38" s="2257"/>
      <c r="KVB38" s="2257"/>
      <c r="KVC38" s="2257"/>
      <c r="KVD38" s="2257"/>
      <c r="KVE38" s="2257"/>
      <c r="KVF38" s="2257"/>
      <c r="KVG38" s="2257"/>
      <c r="KVH38" s="2257"/>
      <c r="KVI38" s="2257"/>
      <c r="KVJ38" s="2257"/>
      <c r="KVK38" s="2257"/>
      <c r="KVL38" s="2257"/>
      <c r="KVM38" s="2257"/>
      <c r="KVN38" s="2257"/>
      <c r="KVO38" s="2257"/>
      <c r="KVP38" s="2257"/>
      <c r="KVQ38" s="2257"/>
      <c r="KVR38" s="2257"/>
      <c r="KVS38" s="2257"/>
      <c r="KVT38" s="2257"/>
      <c r="KVU38" s="2257"/>
      <c r="KVV38" s="2257"/>
      <c r="KVW38" s="2257"/>
      <c r="KVX38" s="2257"/>
      <c r="KVY38" s="2257"/>
      <c r="KVZ38" s="2257"/>
      <c r="KWA38" s="2257"/>
      <c r="KWB38" s="2257"/>
      <c r="KWC38" s="2257"/>
      <c r="KWD38" s="2257"/>
      <c r="KWE38" s="2257"/>
      <c r="KWF38" s="2257"/>
      <c r="KWG38" s="2257"/>
      <c r="KWH38" s="2257"/>
      <c r="KWI38" s="2257"/>
      <c r="KWJ38" s="2257"/>
      <c r="KWK38" s="2257"/>
      <c r="KWL38" s="2257"/>
      <c r="KWM38" s="2257"/>
      <c r="KWN38" s="2257"/>
      <c r="KWO38" s="2257"/>
      <c r="KWP38" s="2257"/>
      <c r="KWQ38" s="2257"/>
      <c r="KWR38" s="2257"/>
      <c r="KWS38" s="2257"/>
      <c r="KWT38" s="2257"/>
      <c r="KWU38" s="2257"/>
      <c r="KWV38" s="2257"/>
      <c r="KWW38" s="2257"/>
      <c r="KWX38" s="2257"/>
      <c r="KWY38" s="2257"/>
      <c r="KWZ38" s="2257"/>
      <c r="KXA38" s="2257"/>
      <c r="KXB38" s="2257"/>
      <c r="KXC38" s="2257"/>
      <c r="KXD38" s="2257"/>
      <c r="KXE38" s="2257"/>
      <c r="KXF38" s="2257"/>
      <c r="KXG38" s="2257"/>
      <c r="KXH38" s="2257"/>
      <c r="KXI38" s="2257"/>
      <c r="KXJ38" s="2257"/>
      <c r="KXK38" s="2257"/>
      <c r="KXL38" s="2257"/>
      <c r="KXM38" s="2257"/>
      <c r="KXN38" s="2257"/>
      <c r="KXO38" s="2257"/>
      <c r="KXP38" s="2257"/>
      <c r="KXQ38" s="2257"/>
      <c r="KXR38" s="2257"/>
      <c r="KXS38" s="2257"/>
      <c r="KXT38" s="2257"/>
      <c r="KXU38" s="2257"/>
      <c r="KXV38" s="2257"/>
      <c r="KXW38" s="2257"/>
      <c r="KXX38" s="2257"/>
      <c r="KXY38" s="2257"/>
      <c r="KXZ38" s="2257"/>
      <c r="KYA38" s="2257"/>
      <c r="KYB38" s="2257"/>
      <c r="KYC38" s="2257"/>
      <c r="KYD38" s="2257"/>
      <c r="KYE38" s="2257"/>
      <c r="KYF38" s="2257"/>
      <c r="KYG38" s="2257"/>
      <c r="KYH38" s="2257"/>
      <c r="KYI38" s="2257"/>
      <c r="KYJ38" s="2257"/>
      <c r="KYK38" s="2257"/>
      <c r="KYL38" s="2257"/>
      <c r="KYM38" s="2257"/>
      <c r="KYN38" s="2257"/>
      <c r="KYO38" s="2257"/>
      <c r="KYP38" s="2257"/>
      <c r="KYQ38" s="2257"/>
      <c r="KYR38" s="2257"/>
      <c r="KYS38" s="2257"/>
      <c r="KYT38" s="2257"/>
      <c r="KYU38" s="2257"/>
      <c r="KYV38" s="2257"/>
      <c r="KYW38" s="2257"/>
      <c r="KYX38" s="2257"/>
      <c r="KYY38" s="2257"/>
      <c r="KYZ38" s="2257"/>
      <c r="KZA38" s="2257"/>
      <c r="KZB38" s="2257"/>
      <c r="KZC38" s="2257"/>
      <c r="KZD38" s="2257"/>
      <c r="KZE38" s="2257"/>
      <c r="KZF38" s="2257"/>
      <c r="KZG38" s="2257"/>
      <c r="KZH38" s="2257"/>
      <c r="KZI38" s="2257"/>
      <c r="KZJ38" s="2257"/>
      <c r="KZK38" s="2257"/>
      <c r="KZL38" s="2257"/>
      <c r="KZM38" s="2257"/>
      <c r="KZN38" s="2257"/>
      <c r="KZO38" s="2257"/>
      <c r="KZP38" s="2257"/>
      <c r="KZQ38" s="2257"/>
      <c r="KZR38" s="2257"/>
      <c r="KZS38" s="2257"/>
      <c r="KZT38" s="2257"/>
      <c r="KZU38" s="2257"/>
      <c r="KZV38" s="2257"/>
      <c r="KZW38" s="2257"/>
      <c r="KZX38" s="2257"/>
      <c r="KZY38" s="2257"/>
      <c r="KZZ38" s="2257"/>
      <c r="LAA38" s="2257"/>
      <c r="LAB38" s="2257"/>
      <c r="LAC38" s="2257"/>
      <c r="LAD38" s="2257"/>
      <c r="LAE38" s="2257"/>
      <c r="LAF38" s="2257"/>
      <c r="LAG38" s="2257"/>
      <c r="LAH38" s="2257"/>
      <c r="LAI38" s="2257"/>
      <c r="LAJ38" s="2257"/>
      <c r="LAK38" s="2257"/>
      <c r="LAL38" s="2257"/>
      <c r="LAM38" s="2257"/>
      <c r="LAN38" s="2257"/>
      <c r="LAO38" s="2257"/>
      <c r="LAP38" s="2257"/>
      <c r="LAQ38" s="2257"/>
      <c r="LAR38" s="2257"/>
      <c r="LAS38" s="2257"/>
      <c r="LAT38" s="2257"/>
      <c r="LAU38" s="2257"/>
      <c r="LAV38" s="2257"/>
      <c r="LAW38" s="2257"/>
      <c r="LAX38" s="2257"/>
      <c r="LAY38" s="2257"/>
      <c r="LAZ38" s="2257"/>
      <c r="LBA38" s="2257"/>
      <c r="LBB38" s="2257"/>
      <c r="LBC38" s="2257"/>
      <c r="LBD38" s="2257"/>
      <c r="LBE38" s="2257"/>
      <c r="LBF38" s="2257"/>
      <c r="LBG38" s="2257"/>
      <c r="LBH38" s="2257"/>
      <c r="LBI38" s="2257"/>
      <c r="LBJ38" s="2257"/>
      <c r="LBK38" s="2257"/>
      <c r="LBL38" s="2257"/>
      <c r="LBM38" s="2257"/>
      <c r="LBN38" s="2257"/>
      <c r="LBO38" s="2257"/>
      <c r="LBP38" s="2257"/>
      <c r="LBQ38" s="2257"/>
      <c r="LBR38" s="2257"/>
      <c r="LBS38" s="2257"/>
      <c r="LBT38" s="2257"/>
      <c r="LBU38" s="2257"/>
      <c r="LBV38" s="2257"/>
      <c r="LBW38" s="2257"/>
      <c r="LBX38" s="2257"/>
      <c r="LBY38" s="2257"/>
      <c r="LBZ38" s="2257"/>
      <c r="LCA38" s="2257"/>
      <c r="LCB38" s="2257"/>
      <c r="LCC38" s="2257"/>
      <c r="LCD38" s="2257"/>
      <c r="LCE38" s="2257"/>
      <c r="LCF38" s="2257"/>
      <c r="LCG38" s="2257"/>
      <c r="LCH38" s="2257"/>
      <c r="LCI38" s="2257"/>
      <c r="LCJ38" s="2257"/>
      <c r="LCK38" s="2257"/>
      <c r="LCL38" s="2257"/>
      <c r="LCM38" s="2257"/>
      <c r="LCN38" s="2257"/>
      <c r="LCO38" s="2257"/>
      <c r="LCP38" s="2257"/>
      <c r="LCQ38" s="2257"/>
      <c r="LCR38" s="2257"/>
      <c r="LCS38" s="2257"/>
      <c r="LCT38" s="2257"/>
      <c r="LCU38" s="2257"/>
      <c r="LCV38" s="2257"/>
      <c r="LCW38" s="2257"/>
      <c r="LCX38" s="2257"/>
      <c r="LCY38" s="2257"/>
      <c r="LCZ38" s="2257"/>
      <c r="LDA38" s="2257"/>
      <c r="LDB38" s="2257"/>
      <c r="LDC38" s="2257"/>
      <c r="LDD38" s="2257"/>
      <c r="LDE38" s="2257"/>
      <c r="LDF38" s="2257"/>
      <c r="LDG38" s="2257"/>
      <c r="LDH38" s="2257"/>
      <c r="LDI38" s="2257"/>
      <c r="LDJ38" s="2257"/>
      <c r="LDK38" s="2257"/>
      <c r="LDL38" s="2257"/>
      <c r="LDM38" s="2257"/>
      <c r="LDN38" s="2257"/>
      <c r="LDO38" s="2257"/>
      <c r="LDP38" s="2257"/>
      <c r="LDQ38" s="2257"/>
      <c r="LDR38" s="2257"/>
      <c r="LDS38" s="2257"/>
      <c r="LDT38" s="2257"/>
      <c r="LDU38" s="2257"/>
      <c r="LDV38" s="2257"/>
      <c r="LDW38" s="2257"/>
      <c r="LDX38" s="2257"/>
      <c r="LDY38" s="2257"/>
      <c r="LDZ38" s="2257"/>
      <c r="LEA38" s="2257"/>
      <c r="LEB38" s="2257"/>
      <c r="LEC38" s="2257"/>
      <c r="LED38" s="2257"/>
      <c r="LEE38" s="2257"/>
      <c r="LEF38" s="2257"/>
      <c r="LEG38" s="2257"/>
      <c r="LEH38" s="2257"/>
      <c r="LEI38" s="2257"/>
      <c r="LEJ38" s="2257"/>
      <c r="LEK38" s="2257"/>
      <c r="LEL38" s="2257"/>
      <c r="LEM38" s="2257"/>
      <c r="LEN38" s="2257"/>
      <c r="LEO38" s="2257"/>
      <c r="LEP38" s="2257"/>
      <c r="LEQ38" s="2257"/>
      <c r="LER38" s="2257"/>
      <c r="LES38" s="2257"/>
      <c r="LET38" s="2257"/>
      <c r="LEU38" s="2257"/>
      <c r="LEV38" s="2257"/>
      <c r="LEW38" s="2257"/>
      <c r="LEX38" s="2257"/>
      <c r="LEY38" s="2257"/>
      <c r="LEZ38" s="2257"/>
      <c r="LFA38" s="2257"/>
      <c r="LFB38" s="2257"/>
      <c r="LFC38" s="2257"/>
      <c r="LFD38" s="2257"/>
      <c r="LFE38" s="2257"/>
      <c r="LFF38" s="2257"/>
      <c r="LFG38" s="2257"/>
      <c r="LFH38" s="2257"/>
      <c r="LFI38" s="2257"/>
      <c r="LFJ38" s="2257"/>
      <c r="LFK38" s="2257"/>
      <c r="LFL38" s="2257"/>
      <c r="LFM38" s="2257"/>
      <c r="LFN38" s="2257"/>
      <c r="LFO38" s="2257"/>
      <c r="LFP38" s="2257"/>
      <c r="LFQ38" s="2257"/>
      <c r="LFR38" s="2257"/>
      <c r="LFS38" s="2257"/>
      <c r="LFT38" s="2257"/>
      <c r="LFU38" s="2257"/>
      <c r="LFV38" s="2257"/>
      <c r="LFW38" s="2257"/>
      <c r="LFX38" s="2257"/>
      <c r="LFY38" s="2257"/>
      <c r="LFZ38" s="2257"/>
      <c r="LGA38" s="2257"/>
      <c r="LGB38" s="2257"/>
      <c r="LGC38" s="2257"/>
      <c r="LGD38" s="2257"/>
      <c r="LGE38" s="2257"/>
      <c r="LGF38" s="2257"/>
      <c r="LGG38" s="2257"/>
      <c r="LGH38" s="2257"/>
      <c r="LGI38" s="2257"/>
      <c r="LGJ38" s="2257"/>
      <c r="LGK38" s="2257"/>
      <c r="LGL38" s="2257"/>
      <c r="LGM38" s="2257"/>
      <c r="LGN38" s="2257"/>
      <c r="LGO38" s="2257"/>
      <c r="LGP38" s="2257"/>
      <c r="LGQ38" s="2257"/>
      <c r="LGR38" s="2257"/>
      <c r="LGS38" s="2257"/>
      <c r="LGT38" s="2257"/>
      <c r="LGU38" s="2257"/>
      <c r="LGV38" s="2257"/>
      <c r="LGW38" s="2257"/>
      <c r="LGX38" s="2257"/>
      <c r="LGY38" s="2257"/>
      <c r="LGZ38" s="2257"/>
      <c r="LHA38" s="2257"/>
      <c r="LHB38" s="2257"/>
      <c r="LHC38" s="2257"/>
      <c r="LHD38" s="2257"/>
      <c r="LHE38" s="2257"/>
      <c r="LHF38" s="2257"/>
      <c r="LHG38" s="2257"/>
      <c r="LHH38" s="2257"/>
      <c r="LHI38" s="2257"/>
      <c r="LHJ38" s="2257"/>
      <c r="LHK38" s="2257"/>
      <c r="LHL38" s="2257"/>
      <c r="LHM38" s="2257"/>
      <c r="LHN38" s="2257"/>
      <c r="LHO38" s="2257"/>
      <c r="LHP38" s="2257"/>
      <c r="LHQ38" s="2257"/>
      <c r="LHR38" s="2257"/>
      <c r="LHS38" s="2257"/>
      <c r="LHT38" s="2257"/>
      <c r="LHU38" s="2257"/>
      <c r="LHV38" s="2257"/>
      <c r="LHW38" s="2257"/>
      <c r="LHX38" s="2257"/>
      <c r="LHY38" s="2257"/>
      <c r="LHZ38" s="2257"/>
      <c r="LIA38" s="2257"/>
      <c r="LIB38" s="2257"/>
      <c r="LIC38" s="2257"/>
      <c r="LID38" s="2257"/>
      <c r="LIE38" s="2257"/>
      <c r="LIF38" s="2257"/>
      <c r="LIG38" s="2257"/>
      <c r="LIH38" s="2257"/>
      <c r="LII38" s="2257"/>
      <c r="LIJ38" s="2257"/>
      <c r="LIK38" s="2257"/>
      <c r="LIL38" s="2257"/>
      <c r="LIM38" s="2257"/>
      <c r="LIN38" s="2257"/>
      <c r="LIO38" s="2257"/>
      <c r="LIP38" s="2257"/>
      <c r="LIQ38" s="2257"/>
      <c r="LIR38" s="2257"/>
      <c r="LIS38" s="2257"/>
      <c r="LIT38" s="2257"/>
      <c r="LIU38" s="2257"/>
      <c r="LIV38" s="2257"/>
      <c r="LIW38" s="2257"/>
      <c r="LIX38" s="2257"/>
      <c r="LIY38" s="2257"/>
      <c r="LIZ38" s="2257"/>
      <c r="LJA38" s="2257"/>
      <c r="LJB38" s="2257"/>
      <c r="LJC38" s="2257"/>
      <c r="LJD38" s="2257"/>
      <c r="LJE38" s="2257"/>
      <c r="LJF38" s="2257"/>
      <c r="LJG38" s="2257"/>
      <c r="LJH38" s="2257"/>
      <c r="LJI38" s="2257"/>
      <c r="LJJ38" s="2257"/>
      <c r="LJK38" s="2257"/>
      <c r="LJL38" s="2257"/>
      <c r="LJM38" s="2257"/>
      <c r="LJN38" s="2257"/>
      <c r="LJO38" s="2257"/>
      <c r="LJP38" s="2257"/>
      <c r="LJQ38" s="2257"/>
      <c r="LJR38" s="2257"/>
      <c r="LJS38" s="2257"/>
      <c r="LJT38" s="2257"/>
      <c r="LJU38" s="2257"/>
      <c r="LJV38" s="2257"/>
      <c r="LJW38" s="2257"/>
      <c r="LJX38" s="2257"/>
      <c r="LJY38" s="2257"/>
      <c r="LJZ38" s="2257"/>
      <c r="LKA38" s="2257"/>
      <c r="LKB38" s="2257"/>
      <c r="LKC38" s="2257"/>
      <c r="LKD38" s="2257"/>
      <c r="LKE38" s="2257"/>
      <c r="LKF38" s="2257"/>
      <c r="LKG38" s="2257"/>
      <c r="LKH38" s="2257"/>
      <c r="LKI38" s="2257"/>
      <c r="LKJ38" s="2257"/>
      <c r="LKK38" s="2257"/>
      <c r="LKL38" s="2257"/>
      <c r="LKM38" s="2257"/>
      <c r="LKN38" s="2257"/>
      <c r="LKO38" s="2257"/>
      <c r="LKP38" s="2257"/>
      <c r="LKQ38" s="2257"/>
      <c r="LKR38" s="2257"/>
      <c r="LKS38" s="2257"/>
      <c r="LKT38" s="2257"/>
      <c r="LKU38" s="2257"/>
      <c r="LKV38" s="2257"/>
      <c r="LKW38" s="2257"/>
      <c r="LKX38" s="2257"/>
      <c r="LKY38" s="2257"/>
      <c r="LKZ38" s="2257"/>
      <c r="LLA38" s="2257"/>
      <c r="LLB38" s="2257"/>
      <c r="LLC38" s="2257"/>
      <c r="LLD38" s="2257"/>
      <c r="LLE38" s="2257"/>
      <c r="LLF38" s="2257"/>
      <c r="LLG38" s="2257"/>
      <c r="LLH38" s="2257"/>
      <c r="LLI38" s="2257"/>
      <c r="LLJ38" s="2257"/>
      <c r="LLK38" s="2257"/>
      <c r="LLL38" s="2257"/>
      <c r="LLM38" s="2257"/>
      <c r="LLN38" s="2257"/>
      <c r="LLO38" s="2257"/>
      <c r="LLP38" s="2257"/>
      <c r="LLQ38" s="2257"/>
      <c r="LLR38" s="2257"/>
      <c r="LLS38" s="2257"/>
      <c r="LLT38" s="2257"/>
      <c r="LLU38" s="2257"/>
      <c r="LLV38" s="2257"/>
      <c r="LLW38" s="2257"/>
      <c r="LLX38" s="2257"/>
      <c r="LLY38" s="2257"/>
      <c r="LLZ38" s="2257"/>
      <c r="LMA38" s="2257"/>
      <c r="LMB38" s="2257"/>
      <c r="LMC38" s="2257"/>
      <c r="LMD38" s="2257"/>
      <c r="LME38" s="2257"/>
      <c r="LMF38" s="2257"/>
      <c r="LMG38" s="2257"/>
      <c r="LMH38" s="2257"/>
      <c r="LMI38" s="2257"/>
      <c r="LMJ38" s="2257"/>
      <c r="LMK38" s="2257"/>
      <c r="LML38" s="2257"/>
      <c r="LMM38" s="2257"/>
      <c r="LMN38" s="2257"/>
      <c r="LMO38" s="2257"/>
      <c r="LMP38" s="2257"/>
      <c r="LMQ38" s="2257"/>
      <c r="LMR38" s="2257"/>
      <c r="LMS38" s="2257"/>
      <c r="LMT38" s="2257"/>
      <c r="LMU38" s="2257"/>
      <c r="LMV38" s="2257"/>
      <c r="LMW38" s="2257"/>
      <c r="LMX38" s="2257"/>
      <c r="LMY38" s="2257"/>
      <c r="LMZ38" s="2257"/>
      <c r="LNA38" s="2257"/>
      <c r="LNB38" s="2257"/>
      <c r="LNC38" s="2257"/>
      <c r="LND38" s="2257"/>
      <c r="LNE38" s="2257"/>
      <c r="LNF38" s="2257"/>
      <c r="LNG38" s="2257"/>
      <c r="LNH38" s="2257"/>
      <c r="LNI38" s="2257"/>
      <c r="LNJ38" s="2257"/>
      <c r="LNK38" s="2257"/>
      <c r="LNL38" s="2257"/>
      <c r="LNM38" s="2257"/>
      <c r="LNN38" s="2257"/>
      <c r="LNO38" s="2257"/>
      <c r="LNP38" s="2257"/>
      <c r="LNQ38" s="2257"/>
      <c r="LNR38" s="2257"/>
      <c r="LNS38" s="2257"/>
      <c r="LNT38" s="2257"/>
      <c r="LNU38" s="2257"/>
      <c r="LNV38" s="2257"/>
      <c r="LNW38" s="2257"/>
      <c r="LNX38" s="2257"/>
      <c r="LNY38" s="2257"/>
      <c r="LNZ38" s="2257"/>
      <c r="LOA38" s="2257"/>
      <c r="LOB38" s="2257"/>
      <c r="LOC38" s="2257"/>
      <c r="LOD38" s="2257"/>
      <c r="LOE38" s="2257"/>
      <c r="LOF38" s="2257"/>
      <c r="LOG38" s="2257"/>
      <c r="LOH38" s="2257"/>
      <c r="LOI38" s="2257"/>
      <c r="LOJ38" s="2257"/>
      <c r="LOK38" s="2257"/>
      <c r="LOL38" s="2257"/>
      <c r="LOM38" s="2257"/>
      <c r="LON38" s="2257"/>
      <c r="LOO38" s="2257"/>
      <c r="LOP38" s="2257"/>
      <c r="LOQ38" s="2257"/>
      <c r="LOR38" s="2257"/>
      <c r="LOS38" s="2257"/>
      <c r="LOT38" s="2257"/>
      <c r="LOU38" s="2257"/>
      <c r="LOV38" s="2257"/>
      <c r="LOW38" s="2257"/>
      <c r="LOX38" s="2257"/>
      <c r="LOY38" s="2257"/>
      <c r="LOZ38" s="2257"/>
      <c r="LPA38" s="2257"/>
      <c r="LPB38" s="2257"/>
      <c r="LPC38" s="2257"/>
      <c r="LPD38" s="2257"/>
      <c r="LPE38" s="2257"/>
      <c r="LPF38" s="2257"/>
      <c r="LPG38" s="2257"/>
      <c r="LPH38" s="2257"/>
      <c r="LPI38" s="2257"/>
      <c r="LPJ38" s="2257"/>
      <c r="LPK38" s="2257"/>
      <c r="LPL38" s="2257"/>
      <c r="LPM38" s="2257"/>
      <c r="LPN38" s="2257"/>
      <c r="LPO38" s="2257"/>
      <c r="LPP38" s="2257"/>
      <c r="LPQ38" s="2257"/>
      <c r="LPR38" s="2257"/>
      <c r="LPS38" s="2257"/>
      <c r="LPT38" s="2257"/>
      <c r="LPU38" s="2257"/>
      <c r="LPV38" s="2257"/>
      <c r="LPW38" s="2257"/>
      <c r="LPX38" s="2257"/>
      <c r="LPY38" s="2257"/>
      <c r="LPZ38" s="2257"/>
      <c r="LQA38" s="2257"/>
      <c r="LQB38" s="2257"/>
      <c r="LQC38" s="2257"/>
      <c r="LQD38" s="2257"/>
      <c r="LQE38" s="2257"/>
      <c r="LQF38" s="2257"/>
      <c r="LQG38" s="2257"/>
      <c r="LQH38" s="2257"/>
      <c r="LQI38" s="2257"/>
      <c r="LQJ38" s="2257"/>
      <c r="LQK38" s="2257"/>
      <c r="LQL38" s="2257"/>
      <c r="LQM38" s="2257"/>
      <c r="LQN38" s="2257"/>
      <c r="LQO38" s="2257"/>
      <c r="LQP38" s="2257"/>
      <c r="LQQ38" s="2257"/>
      <c r="LQR38" s="2257"/>
      <c r="LQS38" s="2257"/>
      <c r="LQT38" s="2257"/>
      <c r="LQU38" s="2257"/>
      <c r="LQV38" s="2257"/>
      <c r="LQW38" s="2257"/>
      <c r="LQX38" s="2257"/>
      <c r="LQY38" s="2257"/>
      <c r="LQZ38" s="2257"/>
      <c r="LRA38" s="2257"/>
      <c r="LRB38" s="2257"/>
      <c r="LRC38" s="2257"/>
      <c r="LRD38" s="2257"/>
      <c r="LRE38" s="2257"/>
      <c r="LRF38" s="2257"/>
      <c r="LRG38" s="2257"/>
      <c r="LRH38" s="2257"/>
      <c r="LRI38" s="2257"/>
      <c r="LRJ38" s="2257"/>
      <c r="LRK38" s="2257"/>
      <c r="LRL38" s="2257"/>
      <c r="LRM38" s="2257"/>
      <c r="LRN38" s="2257"/>
      <c r="LRO38" s="2257"/>
      <c r="LRP38" s="2257"/>
      <c r="LRQ38" s="2257"/>
      <c r="LRR38" s="2257"/>
      <c r="LRS38" s="2257"/>
      <c r="LRT38" s="2257"/>
      <c r="LRU38" s="2257"/>
      <c r="LRV38" s="2257"/>
      <c r="LRW38" s="2257"/>
      <c r="LRX38" s="2257"/>
      <c r="LRY38" s="2257"/>
      <c r="LRZ38" s="2257"/>
      <c r="LSA38" s="2257"/>
      <c r="LSB38" s="2257"/>
      <c r="LSC38" s="2257"/>
      <c r="LSD38" s="2257"/>
      <c r="LSE38" s="2257"/>
      <c r="LSF38" s="2257"/>
      <c r="LSG38" s="2257"/>
      <c r="LSH38" s="2257"/>
      <c r="LSI38" s="2257"/>
      <c r="LSJ38" s="2257"/>
      <c r="LSK38" s="2257"/>
      <c r="LSL38" s="2257"/>
      <c r="LSM38" s="2257"/>
      <c r="LSN38" s="2257"/>
      <c r="LSO38" s="2257"/>
      <c r="LSP38" s="2257"/>
      <c r="LSQ38" s="2257"/>
      <c r="LSR38" s="2257"/>
      <c r="LSS38" s="2257"/>
      <c r="LST38" s="2257"/>
      <c r="LSU38" s="2257"/>
      <c r="LSV38" s="2257"/>
      <c r="LSW38" s="2257"/>
      <c r="LSX38" s="2257"/>
      <c r="LSY38" s="2257"/>
      <c r="LSZ38" s="2257"/>
      <c r="LTA38" s="2257"/>
      <c r="LTB38" s="2257"/>
      <c r="LTC38" s="2257"/>
      <c r="LTD38" s="2257"/>
      <c r="LTE38" s="2257"/>
      <c r="LTF38" s="2257"/>
      <c r="LTG38" s="2257"/>
      <c r="LTH38" s="2257"/>
      <c r="LTI38" s="2257"/>
      <c r="LTJ38" s="2257"/>
      <c r="LTK38" s="2257"/>
      <c r="LTL38" s="2257"/>
      <c r="LTM38" s="2257"/>
      <c r="LTN38" s="2257"/>
      <c r="LTO38" s="2257"/>
      <c r="LTP38" s="2257"/>
      <c r="LTQ38" s="2257"/>
      <c r="LTR38" s="2257"/>
      <c r="LTS38" s="2257"/>
      <c r="LTT38" s="2257"/>
      <c r="LTU38" s="2257"/>
      <c r="LTV38" s="2257"/>
      <c r="LTW38" s="2257"/>
      <c r="LTX38" s="2257"/>
      <c r="LTY38" s="2257"/>
      <c r="LTZ38" s="2257"/>
      <c r="LUA38" s="2257"/>
      <c r="LUB38" s="2257"/>
      <c r="LUC38" s="2257"/>
      <c r="LUD38" s="2257"/>
      <c r="LUE38" s="2257"/>
      <c r="LUF38" s="2257"/>
      <c r="LUG38" s="2257"/>
      <c r="LUH38" s="2257"/>
      <c r="LUI38" s="2257"/>
      <c r="LUJ38" s="2257"/>
      <c r="LUK38" s="2257"/>
      <c r="LUL38" s="2257"/>
      <c r="LUM38" s="2257"/>
      <c r="LUN38" s="2257"/>
      <c r="LUO38" s="2257"/>
      <c r="LUP38" s="2257"/>
      <c r="LUQ38" s="2257"/>
      <c r="LUR38" s="2257"/>
      <c r="LUS38" s="2257"/>
      <c r="LUT38" s="2257"/>
      <c r="LUU38" s="2257"/>
      <c r="LUV38" s="2257"/>
      <c r="LUW38" s="2257"/>
      <c r="LUX38" s="2257"/>
      <c r="LUY38" s="2257"/>
      <c r="LUZ38" s="2257"/>
      <c r="LVA38" s="2257"/>
      <c r="LVB38" s="2257"/>
      <c r="LVC38" s="2257"/>
      <c r="LVD38" s="2257"/>
      <c r="LVE38" s="2257"/>
      <c r="LVF38" s="2257"/>
      <c r="LVG38" s="2257"/>
      <c r="LVH38" s="2257"/>
      <c r="LVI38" s="2257"/>
      <c r="LVJ38" s="2257"/>
      <c r="LVK38" s="2257"/>
      <c r="LVL38" s="2257"/>
      <c r="LVM38" s="2257"/>
      <c r="LVN38" s="2257"/>
      <c r="LVO38" s="2257"/>
      <c r="LVP38" s="2257"/>
      <c r="LVQ38" s="2257"/>
      <c r="LVR38" s="2257"/>
      <c r="LVS38" s="2257"/>
      <c r="LVT38" s="2257"/>
      <c r="LVU38" s="2257"/>
      <c r="LVV38" s="2257"/>
      <c r="LVW38" s="2257"/>
      <c r="LVX38" s="2257"/>
      <c r="LVY38" s="2257"/>
      <c r="LVZ38" s="2257"/>
      <c r="LWA38" s="2257"/>
      <c r="LWB38" s="2257"/>
      <c r="LWC38" s="2257"/>
      <c r="LWD38" s="2257"/>
      <c r="LWE38" s="2257"/>
      <c r="LWF38" s="2257"/>
      <c r="LWG38" s="2257"/>
      <c r="LWH38" s="2257"/>
      <c r="LWI38" s="2257"/>
      <c r="LWJ38" s="2257"/>
      <c r="LWK38" s="2257"/>
      <c r="LWL38" s="2257"/>
      <c r="LWM38" s="2257"/>
      <c r="LWN38" s="2257"/>
      <c r="LWO38" s="2257"/>
      <c r="LWP38" s="2257"/>
      <c r="LWQ38" s="2257"/>
      <c r="LWR38" s="2257"/>
      <c r="LWS38" s="2257"/>
      <c r="LWT38" s="2257"/>
      <c r="LWU38" s="2257"/>
      <c r="LWV38" s="2257"/>
      <c r="LWW38" s="2257"/>
      <c r="LWX38" s="2257"/>
      <c r="LWY38" s="2257"/>
      <c r="LWZ38" s="2257"/>
      <c r="LXA38" s="2257"/>
      <c r="LXB38" s="2257"/>
      <c r="LXC38" s="2257"/>
      <c r="LXD38" s="2257"/>
      <c r="LXE38" s="2257"/>
      <c r="LXF38" s="2257"/>
      <c r="LXG38" s="2257"/>
      <c r="LXH38" s="2257"/>
      <c r="LXI38" s="2257"/>
      <c r="LXJ38" s="2257"/>
      <c r="LXK38" s="2257"/>
      <c r="LXL38" s="2257"/>
      <c r="LXM38" s="2257"/>
      <c r="LXN38" s="2257"/>
      <c r="LXO38" s="2257"/>
      <c r="LXP38" s="2257"/>
      <c r="LXQ38" s="2257"/>
      <c r="LXR38" s="2257"/>
      <c r="LXS38" s="2257"/>
      <c r="LXT38" s="2257"/>
      <c r="LXU38" s="2257"/>
      <c r="LXV38" s="2257"/>
      <c r="LXW38" s="2257"/>
      <c r="LXX38" s="2257"/>
      <c r="LXY38" s="2257"/>
      <c r="LXZ38" s="2257"/>
      <c r="LYA38" s="2257"/>
      <c r="LYB38" s="2257"/>
      <c r="LYC38" s="2257"/>
      <c r="LYD38" s="2257"/>
      <c r="LYE38" s="2257"/>
      <c r="LYF38" s="2257"/>
      <c r="LYG38" s="2257"/>
      <c r="LYH38" s="2257"/>
      <c r="LYI38" s="2257"/>
      <c r="LYJ38" s="2257"/>
      <c r="LYK38" s="2257"/>
      <c r="LYL38" s="2257"/>
      <c r="LYM38" s="2257"/>
      <c r="LYN38" s="2257"/>
      <c r="LYO38" s="2257"/>
      <c r="LYP38" s="2257"/>
      <c r="LYQ38" s="2257"/>
      <c r="LYR38" s="2257"/>
      <c r="LYS38" s="2257"/>
      <c r="LYT38" s="2257"/>
      <c r="LYU38" s="2257"/>
      <c r="LYV38" s="2257"/>
      <c r="LYW38" s="2257"/>
      <c r="LYX38" s="2257"/>
      <c r="LYY38" s="2257"/>
      <c r="LYZ38" s="2257"/>
      <c r="LZA38" s="2257"/>
      <c r="LZB38" s="2257"/>
      <c r="LZC38" s="2257"/>
      <c r="LZD38" s="2257"/>
      <c r="LZE38" s="2257"/>
      <c r="LZF38" s="2257"/>
      <c r="LZG38" s="2257"/>
      <c r="LZH38" s="2257"/>
      <c r="LZI38" s="2257"/>
      <c r="LZJ38" s="2257"/>
      <c r="LZK38" s="2257"/>
      <c r="LZL38" s="2257"/>
      <c r="LZM38" s="2257"/>
      <c r="LZN38" s="2257"/>
      <c r="LZO38" s="2257"/>
      <c r="LZP38" s="2257"/>
      <c r="LZQ38" s="2257"/>
      <c r="LZR38" s="2257"/>
      <c r="LZS38" s="2257"/>
      <c r="LZT38" s="2257"/>
      <c r="LZU38" s="2257"/>
      <c r="LZV38" s="2257"/>
      <c r="LZW38" s="2257"/>
      <c r="LZX38" s="2257"/>
      <c r="LZY38" s="2257"/>
      <c r="LZZ38" s="2257"/>
      <c r="MAA38" s="2257"/>
      <c r="MAB38" s="2257"/>
      <c r="MAC38" s="2257"/>
      <c r="MAD38" s="2257"/>
      <c r="MAE38" s="2257"/>
      <c r="MAF38" s="2257"/>
      <c r="MAG38" s="2257"/>
      <c r="MAH38" s="2257"/>
      <c r="MAI38" s="2257"/>
      <c r="MAJ38" s="2257"/>
      <c r="MAK38" s="2257"/>
      <c r="MAL38" s="2257"/>
      <c r="MAM38" s="2257"/>
      <c r="MAN38" s="2257"/>
      <c r="MAO38" s="2257"/>
      <c r="MAP38" s="2257"/>
      <c r="MAQ38" s="2257"/>
      <c r="MAR38" s="2257"/>
      <c r="MAS38" s="2257"/>
      <c r="MAT38" s="2257"/>
      <c r="MAU38" s="2257"/>
      <c r="MAV38" s="2257"/>
      <c r="MAW38" s="2257"/>
      <c r="MAX38" s="2257"/>
      <c r="MAY38" s="2257"/>
      <c r="MAZ38" s="2257"/>
      <c r="MBA38" s="2257"/>
      <c r="MBB38" s="2257"/>
      <c r="MBC38" s="2257"/>
      <c r="MBD38" s="2257"/>
      <c r="MBE38" s="2257"/>
      <c r="MBF38" s="2257"/>
      <c r="MBG38" s="2257"/>
      <c r="MBH38" s="2257"/>
      <c r="MBI38" s="2257"/>
      <c r="MBJ38" s="2257"/>
      <c r="MBK38" s="2257"/>
      <c r="MBL38" s="2257"/>
      <c r="MBM38" s="2257"/>
      <c r="MBN38" s="2257"/>
      <c r="MBO38" s="2257"/>
      <c r="MBP38" s="2257"/>
      <c r="MBQ38" s="2257"/>
      <c r="MBR38" s="2257"/>
      <c r="MBS38" s="2257"/>
      <c r="MBT38" s="2257"/>
      <c r="MBU38" s="2257"/>
      <c r="MBV38" s="2257"/>
      <c r="MBW38" s="2257"/>
      <c r="MBX38" s="2257"/>
      <c r="MBY38" s="2257"/>
      <c r="MBZ38" s="2257"/>
      <c r="MCA38" s="2257"/>
      <c r="MCB38" s="2257"/>
      <c r="MCC38" s="2257"/>
      <c r="MCD38" s="2257"/>
      <c r="MCE38" s="2257"/>
      <c r="MCF38" s="2257"/>
      <c r="MCG38" s="2257"/>
      <c r="MCH38" s="2257"/>
      <c r="MCI38" s="2257"/>
      <c r="MCJ38" s="2257"/>
      <c r="MCK38" s="2257"/>
      <c r="MCL38" s="2257"/>
      <c r="MCM38" s="2257"/>
      <c r="MCN38" s="2257"/>
      <c r="MCO38" s="2257"/>
      <c r="MCP38" s="2257"/>
      <c r="MCQ38" s="2257"/>
      <c r="MCR38" s="2257"/>
      <c r="MCS38" s="2257"/>
      <c r="MCT38" s="2257"/>
      <c r="MCU38" s="2257"/>
      <c r="MCV38" s="2257"/>
      <c r="MCW38" s="2257"/>
      <c r="MCX38" s="2257"/>
      <c r="MCY38" s="2257"/>
      <c r="MCZ38" s="2257"/>
      <c r="MDA38" s="2257"/>
      <c r="MDB38" s="2257"/>
      <c r="MDC38" s="2257"/>
      <c r="MDD38" s="2257"/>
      <c r="MDE38" s="2257"/>
      <c r="MDF38" s="2257"/>
      <c r="MDG38" s="2257"/>
      <c r="MDH38" s="2257"/>
      <c r="MDI38" s="2257"/>
      <c r="MDJ38" s="2257"/>
      <c r="MDK38" s="2257"/>
      <c r="MDL38" s="2257"/>
      <c r="MDM38" s="2257"/>
      <c r="MDN38" s="2257"/>
      <c r="MDO38" s="2257"/>
      <c r="MDP38" s="2257"/>
      <c r="MDQ38" s="2257"/>
      <c r="MDR38" s="2257"/>
      <c r="MDS38" s="2257"/>
      <c r="MDT38" s="2257"/>
      <c r="MDU38" s="2257"/>
      <c r="MDV38" s="2257"/>
      <c r="MDW38" s="2257"/>
      <c r="MDX38" s="2257"/>
      <c r="MDY38" s="2257"/>
      <c r="MDZ38" s="2257"/>
      <c r="MEA38" s="2257"/>
      <c r="MEB38" s="2257"/>
      <c r="MEC38" s="2257"/>
      <c r="MED38" s="2257"/>
      <c r="MEE38" s="2257"/>
      <c r="MEF38" s="2257"/>
      <c r="MEG38" s="2257"/>
      <c r="MEH38" s="2257"/>
      <c r="MEI38" s="2257"/>
      <c r="MEJ38" s="2257"/>
      <c r="MEK38" s="2257"/>
      <c r="MEL38" s="2257"/>
      <c r="MEM38" s="2257"/>
      <c r="MEN38" s="2257"/>
      <c r="MEO38" s="2257"/>
      <c r="MEP38" s="2257"/>
      <c r="MEQ38" s="2257"/>
      <c r="MER38" s="2257"/>
      <c r="MES38" s="2257"/>
      <c r="MET38" s="2257"/>
      <c r="MEU38" s="2257"/>
      <c r="MEV38" s="2257"/>
      <c r="MEW38" s="2257"/>
      <c r="MEX38" s="2257"/>
      <c r="MEY38" s="2257"/>
      <c r="MEZ38" s="2257"/>
      <c r="MFA38" s="2257"/>
      <c r="MFB38" s="2257"/>
      <c r="MFC38" s="2257"/>
      <c r="MFD38" s="2257"/>
      <c r="MFE38" s="2257"/>
      <c r="MFF38" s="2257"/>
      <c r="MFG38" s="2257"/>
      <c r="MFH38" s="2257"/>
      <c r="MFI38" s="2257"/>
      <c r="MFJ38" s="2257"/>
      <c r="MFK38" s="2257"/>
      <c r="MFL38" s="2257"/>
      <c r="MFM38" s="2257"/>
      <c r="MFN38" s="2257"/>
      <c r="MFO38" s="2257"/>
      <c r="MFP38" s="2257"/>
      <c r="MFQ38" s="2257"/>
      <c r="MFR38" s="2257"/>
      <c r="MFS38" s="2257"/>
      <c r="MFT38" s="2257"/>
      <c r="MFU38" s="2257"/>
      <c r="MFV38" s="2257"/>
      <c r="MFW38" s="2257"/>
      <c r="MFX38" s="2257"/>
      <c r="MFY38" s="2257"/>
      <c r="MFZ38" s="2257"/>
      <c r="MGA38" s="2257"/>
      <c r="MGB38" s="2257"/>
      <c r="MGC38" s="2257"/>
      <c r="MGD38" s="2257"/>
      <c r="MGE38" s="2257"/>
      <c r="MGF38" s="2257"/>
      <c r="MGG38" s="2257"/>
      <c r="MGH38" s="2257"/>
      <c r="MGI38" s="2257"/>
      <c r="MGJ38" s="2257"/>
      <c r="MGK38" s="2257"/>
      <c r="MGL38" s="2257"/>
      <c r="MGM38" s="2257"/>
      <c r="MGN38" s="2257"/>
      <c r="MGO38" s="2257"/>
      <c r="MGP38" s="2257"/>
      <c r="MGQ38" s="2257"/>
      <c r="MGR38" s="2257"/>
      <c r="MGS38" s="2257"/>
      <c r="MGT38" s="2257"/>
      <c r="MGU38" s="2257"/>
      <c r="MGV38" s="2257"/>
      <c r="MGW38" s="2257"/>
      <c r="MGX38" s="2257"/>
      <c r="MGY38" s="2257"/>
      <c r="MGZ38" s="2257"/>
      <c r="MHA38" s="2257"/>
      <c r="MHB38" s="2257"/>
      <c r="MHC38" s="2257"/>
      <c r="MHD38" s="2257"/>
      <c r="MHE38" s="2257"/>
      <c r="MHF38" s="2257"/>
      <c r="MHG38" s="2257"/>
      <c r="MHH38" s="2257"/>
      <c r="MHI38" s="2257"/>
      <c r="MHJ38" s="2257"/>
      <c r="MHK38" s="2257"/>
      <c r="MHL38" s="2257"/>
      <c r="MHM38" s="2257"/>
      <c r="MHN38" s="2257"/>
      <c r="MHO38" s="2257"/>
      <c r="MHP38" s="2257"/>
      <c r="MHQ38" s="2257"/>
      <c r="MHR38" s="2257"/>
      <c r="MHS38" s="2257"/>
      <c r="MHT38" s="2257"/>
      <c r="MHU38" s="2257"/>
      <c r="MHV38" s="2257"/>
      <c r="MHW38" s="2257"/>
      <c r="MHX38" s="2257"/>
      <c r="MHY38" s="2257"/>
      <c r="MHZ38" s="2257"/>
      <c r="MIA38" s="2257"/>
      <c r="MIB38" s="2257"/>
      <c r="MIC38" s="2257"/>
      <c r="MID38" s="2257"/>
      <c r="MIE38" s="2257"/>
      <c r="MIF38" s="2257"/>
      <c r="MIG38" s="2257"/>
      <c r="MIH38" s="2257"/>
      <c r="MII38" s="2257"/>
      <c r="MIJ38" s="2257"/>
      <c r="MIK38" s="2257"/>
      <c r="MIL38" s="2257"/>
      <c r="MIM38" s="2257"/>
      <c r="MIN38" s="2257"/>
      <c r="MIO38" s="2257"/>
      <c r="MIP38" s="2257"/>
      <c r="MIQ38" s="2257"/>
      <c r="MIR38" s="2257"/>
      <c r="MIS38" s="2257"/>
      <c r="MIT38" s="2257"/>
      <c r="MIU38" s="2257"/>
      <c r="MIV38" s="2257"/>
      <c r="MIW38" s="2257"/>
      <c r="MIX38" s="2257"/>
      <c r="MIY38" s="2257"/>
      <c r="MIZ38" s="2257"/>
      <c r="MJA38" s="2257"/>
      <c r="MJB38" s="2257"/>
      <c r="MJC38" s="2257"/>
      <c r="MJD38" s="2257"/>
      <c r="MJE38" s="2257"/>
      <c r="MJF38" s="2257"/>
      <c r="MJG38" s="2257"/>
      <c r="MJH38" s="2257"/>
      <c r="MJI38" s="2257"/>
      <c r="MJJ38" s="2257"/>
      <c r="MJK38" s="2257"/>
      <c r="MJL38" s="2257"/>
      <c r="MJM38" s="2257"/>
      <c r="MJN38" s="2257"/>
      <c r="MJO38" s="2257"/>
      <c r="MJP38" s="2257"/>
      <c r="MJQ38" s="2257"/>
      <c r="MJR38" s="2257"/>
      <c r="MJS38" s="2257"/>
      <c r="MJT38" s="2257"/>
      <c r="MJU38" s="2257"/>
      <c r="MJV38" s="2257"/>
      <c r="MJW38" s="2257"/>
      <c r="MJX38" s="2257"/>
      <c r="MJY38" s="2257"/>
      <c r="MJZ38" s="2257"/>
      <c r="MKA38" s="2257"/>
      <c r="MKB38" s="2257"/>
      <c r="MKC38" s="2257"/>
      <c r="MKD38" s="2257"/>
      <c r="MKE38" s="2257"/>
      <c r="MKF38" s="2257"/>
      <c r="MKG38" s="2257"/>
      <c r="MKH38" s="2257"/>
      <c r="MKI38" s="2257"/>
      <c r="MKJ38" s="2257"/>
      <c r="MKK38" s="2257"/>
      <c r="MKL38" s="2257"/>
      <c r="MKM38" s="2257"/>
      <c r="MKN38" s="2257"/>
      <c r="MKO38" s="2257"/>
      <c r="MKP38" s="2257"/>
      <c r="MKQ38" s="2257"/>
      <c r="MKR38" s="2257"/>
      <c r="MKS38" s="2257"/>
      <c r="MKT38" s="2257"/>
      <c r="MKU38" s="2257"/>
      <c r="MKV38" s="2257"/>
      <c r="MKW38" s="2257"/>
      <c r="MKX38" s="2257"/>
      <c r="MKY38" s="2257"/>
      <c r="MKZ38" s="2257"/>
      <c r="MLA38" s="2257"/>
      <c r="MLB38" s="2257"/>
      <c r="MLC38" s="2257"/>
      <c r="MLD38" s="2257"/>
      <c r="MLE38" s="2257"/>
      <c r="MLF38" s="2257"/>
      <c r="MLG38" s="2257"/>
      <c r="MLH38" s="2257"/>
      <c r="MLI38" s="2257"/>
      <c r="MLJ38" s="2257"/>
      <c r="MLK38" s="2257"/>
      <c r="MLL38" s="2257"/>
      <c r="MLM38" s="2257"/>
      <c r="MLN38" s="2257"/>
      <c r="MLO38" s="2257"/>
      <c r="MLP38" s="2257"/>
      <c r="MLQ38" s="2257"/>
      <c r="MLR38" s="2257"/>
      <c r="MLS38" s="2257"/>
      <c r="MLT38" s="2257"/>
      <c r="MLU38" s="2257"/>
      <c r="MLV38" s="2257"/>
      <c r="MLW38" s="2257"/>
      <c r="MLX38" s="2257"/>
      <c r="MLY38" s="2257"/>
      <c r="MLZ38" s="2257"/>
      <c r="MMA38" s="2257"/>
      <c r="MMB38" s="2257"/>
      <c r="MMC38" s="2257"/>
      <c r="MMD38" s="2257"/>
      <c r="MME38" s="2257"/>
      <c r="MMF38" s="2257"/>
      <c r="MMG38" s="2257"/>
      <c r="MMH38" s="2257"/>
      <c r="MMI38" s="2257"/>
      <c r="MMJ38" s="2257"/>
      <c r="MMK38" s="2257"/>
      <c r="MML38" s="2257"/>
      <c r="MMM38" s="2257"/>
      <c r="MMN38" s="2257"/>
      <c r="MMO38" s="2257"/>
      <c r="MMP38" s="2257"/>
      <c r="MMQ38" s="2257"/>
      <c r="MMR38" s="2257"/>
      <c r="MMS38" s="2257"/>
      <c r="MMT38" s="2257"/>
      <c r="MMU38" s="2257"/>
      <c r="MMV38" s="2257"/>
      <c r="MMW38" s="2257"/>
      <c r="MMX38" s="2257"/>
      <c r="MMY38" s="2257"/>
      <c r="MMZ38" s="2257"/>
      <c r="MNA38" s="2257"/>
      <c r="MNB38" s="2257"/>
      <c r="MNC38" s="2257"/>
      <c r="MND38" s="2257"/>
      <c r="MNE38" s="2257"/>
      <c r="MNF38" s="2257"/>
      <c r="MNG38" s="2257"/>
      <c r="MNH38" s="2257"/>
      <c r="MNI38" s="2257"/>
      <c r="MNJ38" s="2257"/>
      <c r="MNK38" s="2257"/>
      <c r="MNL38" s="2257"/>
      <c r="MNM38" s="2257"/>
      <c r="MNN38" s="2257"/>
      <c r="MNO38" s="2257"/>
      <c r="MNP38" s="2257"/>
      <c r="MNQ38" s="2257"/>
      <c r="MNR38" s="2257"/>
      <c r="MNS38" s="2257"/>
      <c r="MNT38" s="2257"/>
      <c r="MNU38" s="2257"/>
      <c r="MNV38" s="2257"/>
      <c r="MNW38" s="2257"/>
      <c r="MNX38" s="2257"/>
      <c r="MNY38" s="2257"/>
      <c r="MNZ38" s="2257"/>
      <c r="MOA38" s="2257"/>
      <c r="MOB38" s="2257"/>
      <c r="MOC38" s="2257"/>
      <c r="MOD38" s="2257"/>
      <c r="MOE38" s="2257"/>
      <c r="MOF38" s="2257"/>
      <c r="MOG38" s="2257"/>
      <c r="MOH38" s="2257"/>
      <c r="MOI38" s="2257"/>
      <c r="MOJ38" s="2257"/>
      <c r="MOK38" s="2257"/>
      <c r="MOL38" s="2257"/>
      <c r="MOM38" s="2257"/>
      <c r="MON38" s="2257"/>
      <c r="MOO38" s="2257"/>
      <c r="MOP38" s="2257"/>
      <c r="MOQ38" s="2257"/>
      <c r="MOR38" s="2257"/>
      <c r="MOS38" s="2257"/>
      <c r="MOT38" s="2257"/>
      <c r="MOU38" s="2257"/>
      <c r="MOV38" s="2257"/>
      <c r="MOW38" s="2257"/>
      <c r="MOX38" s="2257"/>
      <c r="MOY38" s="2257"/>
      <c r="MOZ38" s="2257"/>
      <c r="MPA38" s="2257"/>
      <c r="MPB38" s="2257"/>
      <c r="MPC38" s="2257"/>
      <c r="MPD38" s="2257"/>
      <c r="MPE38" s="2257"/>
      <c r="MPF38" s="2257"/>
      <c r="MPG38" s="2257"/>
      <c r="MPH38" s="2257"/>
      <c r="MPI38" s="2257"/>
      <c r="MPJ38" s="2257"/>
      <c r="MPK38" s="2257"/>
      <c r="MPL38" s="2257"/>
      <c r="MPM38" s="2257"/>
      <c r="MPN38" s="2257"/>
      <c r="MPO38" s="2257"/>
      <c r="MPP38" s="2257"/>
      <c r="MPQ38" s="2257"/>
      <c r="MPR38" s="2257"/>
      <c r="MPS38" s="2257"/>
      <c r="MPT38" s="2257"/>
      <c r="MPU38" s="2257"/>
      <c r="MPV38" s="2257"/>
      <c r="MPW38" s="2257"/>
      <c r="MPX38" s="2257"/>
      <c r="MPY38" s="2257"/>
      <c r="MPZ38" s="2257"/>
      <c r="MQA38" s="2257"/>
      <c r="MQB38" s="2257"/>
      <c r="MQC38" s="2257"/>
      <c r="MQD38" s="2257"/>
      <c r="MQE38" s="2257"/>
      <c r="MQF38" s="2257"/>
      <c r="MQG38" s="2257"/>
      <c r="MQH38" s="2257"/>
      <c r="MQI38" s="2257"/>
      <c r="MQJ38" s="2257"/>
      <c r="MQK38" s="2257"/>
      <c r="MQL38" s="2257"/>
      <c r="MQM38" s="2257"/>
      <c r="MQN38" s="2257"/>
      <c r="MQO38" s="2257"/>
      <c r="MQP38" s="2257"/>
      <c r="MQQ38" s="2257"/>
      <c r="MQR38" s="2257"/>
      <c r="MQS38" s="2257"/>
      <c r="MQT38" s="2257"/>
      <c r="MQU38" s="2257"/>
      <c r="MQV38" s="2257"/>
      <c r="MQW38" s="2257"/>
      <c r="MQX38" s="2257"/>
      <c r="MQY38" s="2257"/>
      <c r="MQZ38" s="2257"/>
      <c r="MRA38" s="2257"/>
      <c r="MRB38" s="2257"/>
      <c r="MRC38" s="2257"/>
      <c r="MRD38" s="2257"/>
      <c r="MRE38" s="2257"/>
      <c r="MRF38" s="2257"/>
      <c r="MRG38" s="2257"/>
      <c r="MRH38" s="2257"/>
      <c r="MRI38" s="2257"/>
      <c r="MRJ38" s="2257"/>
      <c r="MRK38" s="2257"/>
      <c r="MRL38" s="2257"/>
      <c r="MRM38" s="2257"/>
      <c r="MRN38" s="2257"/>
      <c r="MRO38" s="2257"/>
      <c r="MRP38" s="2257"/>
      <c r="MRQ38" s="2257"/>
      <c r="MRR38" s="2257"/>
      <c r="MRS38" s="2257"/>
      <c r="MRT38" s="2257"/>
      <c r="MRU38" s="2257"/>
      <c r="MRV38" s="2257"/>
      <c r="MRW38" s="2257"/>
      <c r="MRX38" s="2257"/>
      <c r="MRY38" s="2257"/>
      <c r="MRZ38" s="2257"/>
      <c r="MSA38" s="2257"/>
      <c r="MSB38" s="2257"/>
      <c r="MSC38" s="2257"/>
      <c r="MSD38" s="2257"/>
      <c r="MSE38" s="2257"/>
      <c r="MSF38" s="2257"/>
      <c r="MSG38" s="2257"/>
      <c r="MSH38" s="2257"/>
      <c r="MSI38" s="2257"/>
      <c r="MSJ38" s="2257"/>
      <c r="MSK38" s="2257"/>
      <c r="MSL38" s="2257"/>
      <c r="MSM38" s="2257"/>
      <c r="MSN38" s="2257"/>
      <c r="MSO38" s="2257"/>
      <c r="MSP38" s="2257"/>
      <c r="MSQ38" s="2257"/>
      <c r="MSR38" s="2257"/>
      <c r="MSS38" s="2257"/>
      <c r="MST38" s="2257"/>
      <c r="MSU38" s="2257"/>
      <c r="MSV38" s="2257"/>
      <c r="MSW38" s="2257"/>
      <c r="MSX38" s="2257"/>
      <c r="MSY38" s="2257"/>
      <c r="MSZ38" s="2257"/>
      <c r="MTA38" s="2257"/>
      <c r="MTB38" s="2257"/>
      <c r="MTC38" s="2257"/>
      <c r="MTD38" s="2257"/>
      <c r="MTE38" s="2257"/>
      <c r="MTF38" s="2257"/>
      <c r="MTG38" s="2257"/>
      <c r="MTH38" s="2257"/>
      <c r="MTI38" s="2257"/>
      <c r="MTJ38" s="2257"/>
      <c r="MTK38" s="2257"/>
      <c r="MTL38" s="2257"/>
      <c r="MTM38" s="2257"/>
      <c r="MTN38" s="2257"/>
      <c r="MTO38" s="2257"/>
      <c r="MTP38" s="2257"/>
      <c r="MTQ38" s="2257"/>
      <c r="MTR38" s="2257"/>
      <c r="MTS38" s="2257"/>
      <c r="MTT38" s="2257"/>
      <c r="MTU38" s="2257"/>
      <c r="MTV38" s="2257"/>
      <c r="MTW38" s="2257"/>
      <c r="MTX38" s="2257"/>
      <c r="MTY38" s="2257"/>
      <c r="MTZ38" s="2257"/>
      <c r="MUA38" s="2257"/>
      <c r="MUB38" s="2257"/>
      <c r="MUC38" s="2257"/>
      <c r="MUD38" s="2257"/>
      <c r="MUE38" s="2257"/>
      <c r="MUF38" s="2257"/>
      <c r="MUG38" s="2257"/>
      <c r="MUH38" s="2257"/>
      <c r="MUI38" s="2257"/>
      <c r="MUJ38" s="2257"/>
      <c r="MUK38" s="2257"/>
      <c r="MUL38" s="2257"/>
      <c r="MUM38" s="2257"/>
      <c r="MUN38" s="2257"/>
      <c r="MUO38" s="2257"/>
      <c r="MUP38" s="2257"/>
      <c r="MUQ38" s="2257"/>
      <c r="MUR38" s="2257"/>
      <c r="MUS38" s="2257"/>
      <c r="MUT38" s="2257"/>
      <c r="MUU38" s="2257"/>
      <c r="MUV38" s="2257"/>
      <c r="MUW38" s="2257"/>
      <c r="MUX38" s="2257"/>
      <c r="MUY38" s="2257"/>
      <c r="MUZ38" s="2257"/>
      <c r="MVA38" s="2257"/>
      <c r="MVB38" s="2257"/>
      <c r="MVC38" s="2257"/>
      <c r="MVD38" s="2257"/>
      <c r="MVE38" s="2257"/>
      <c r="MVF38" s="2257"/>
      <c r="MVG38" s="2257"/>
      <c r="MVH38" s="2257"/>
      <c r="MVI38" s="2257"/>
      <c r="MVJ38" s="2257"/>
      <c r="MVK38" s="2257"/>
      <c r="MVL38" s="2257"/>
      <c r="MVM38" s="2257"/>
      <c r="MVN38" s="2257"/>
      <c r="MVO38" s="2257"/>
      <c r="MVP38" s="2257"/>
      <c r="MVQ38" s="2257"/>
      <c r="MVR38" s="2257"/>
      <c r="MVS38" s="2257"/>
      <c r="MVT38" s="2257"/>
      <c r="MVU38" s="2257"/>
      <c r="MVV38" s="2257"/>
      <c r="MVW38" s="2257"/>
      <c r="MVX38" s="2257"/>
      <c r="MVY38" s="2257"/>
      <c r="MVZ38" s="2257"/>
      <c r="MWA38" s="2257"/>
      <c r="MWB38" s="2257"/>
      <c r="MWC38" s="2257"/>
      <c r="MWD38" s="2257"/>
      <c r="MWE38" s="2257"/>
      <c r="MWF38" s="2257"/>
      <c r="MWG38" s="2257"/>
      <c r="MWH38" s="2257"/>
      <c r="MWI38" s="2257"/>
      <c r="MWJ38" s="2257"/>
      <c r="MWK38" s="2257"/>
      <c r="MWL38" s="2257"/>
      <c r="MWM38" s="2257"/>
      <c r="MWN38" s="2257"/>
      <c r="MWO38" s="2257"/>
      <c r="MWP38" s="2257"/>
      <c r="MWQ38" s="2257"/>
      <c r="MWR38" s="2257"/>
      <c r="MWS38" s="2257"/>
      <c r="MWT38" s="2257"/>
      <c r="MWU38" s="2257"/>
      <c r="MWV38" s="2257"/>
      <c r="MWW38" s="2257"/>
      <c r="MWX38" s="2257"/>
      <c r="MWY38" s="2257"/>
      <c r="MWZ38" s="2257"/>
      <c r="MXA38" s="2257"/>
      <c r="MXB38" s="2257"/>
      <c r="MXC38" s="2257"/>
      <c r="MXD38" s="2257"/>
      <c r="MXE38" s="2257"/>
      <c r="MXF38" s="2257"/>
      <c r="MXG38" s="2257"/>
      <c r="MXH38" s="2257"/>
      <c r="MXI38" s="2257"/>
      <c r="MXJ38" s="2257"/>
      <c r="MXK38" s="2257"/>
      <c r="MXL38" s="2257"/>
      <c r="MXM38" s="2257"/>
      <c r="MXN38" s="2257"/>
      <c r="MXO38" s="2257"/>
      <c r="MXP38" s="2257"/>
      <c r="MXQ38" s="2257"/>
      <c r="MXR38" s="2257"/>
      <c r="MXS38" s="2257"/>
      <c r="MXT38" s="2257"/>
      <c r="MXU38" s="2257"/>
      <c r="MXV38" s="2257"/>
      <c r="MXW38" s="2257"/>
      <c r="MXX38" s="2257"/>
      <c r="MXY38" s="2257"/>
      <c r="MXZ38" s="2257"/>
      <c r="MYA38" s="2257"/>
      <c r="MYB38" s="2257"/>
      <c r="MYC38" s="2257"/>
      <c r="MYD38" s="2257"/>
      <c r="MYE38" s="2257"/>
      <c r="MYF38" s="2257"/>
      <c r="MYG38" s="2257"/>
      <c r="MYH38" s="2257"/>
      <c r="MYI38" s="2257"/>
      <c r="MYJ38" s="2257"/>
      <c r="MYK38" s="2257"/>
      <c r="MYL38" s="2257"/>
      <c r="MYM38" s="2257"/>
      <c r="MYN38" s="2257"/>
      <c r="MYO38" s="2257"/>
      <c r="MYP38" s="2257"/>
      <c r="MYQ38" s="2257"/>
      <c r="MYR38" s="2257"/>
      <c r="MYS38" s="2257"/>
      <c r="MYT38" s="2257"/>
      <c r="MYU38" s="2257"/>
      <c r="MYV38" s="2257"/>
      <c r="MYW38" s="2257"/>
      <c r="MYX38" s="2257"/>
      <c r="MYY38" s="2257"/>
      <c r="MYZ38" s="2257"/>
      <c r="MZA38" s="2257"/>
      <c r="MZB38" s="2257"/>
      <c r="MZC38" s="2257"/>
      <c r="MZD38" s="2257"/>
      <c r="MZE38" s="2257"/>
      <c r="MZF38" s="2257"/>
      <c r="MZG38" s="2257"/>
      <c r="MZH38" s="2257"/>
      <c r="MZI38" s="2257"/>
      <c r="MZJ38" s="2257"/>
      <c r="MZK38" s="2257"/>
      <c r="MZL38" s="2257"/>
      <c r="MZM38" s="2257"/>
      <c r="MZN38" s="2257"/>
      <c r="MZO38" s="2257"/>
      <c r="MZP38" s="2257"/>
      <c r="MZQ38" s="2257"/>
      <c r="MZR38" s="2257"/>
      <c r="MZS38" s="2257"/>
      <c r="MZT38" s="2257"/>
      <c r="MZU38" s="2257"/>
      <c r="MZV38" s="2257"/>
      <c r="MZW38" s="2257"/>
      <c r="MZX38" s="2257"/>
      <c r="MZY38" s="2257"/>
      <c r="MZZ38" s="2257"/>
      <c r="NAA38" s="2257"/>
      <c r="NAB38" s="2257"/>
      <c r="NAC38" s="2257"/>
      <c r="NAD38" s="2257"/>
      <c r="NAE38" s="2257"/>
      <c r="NAF38" s="2257"/>
      <c r="NAG38" s="2257"/>
      <c r="NAH38" s="2257"/>
      <c r="NAI38" s="2257"/>
      <c r="NAJ38" s="2257"/>
      <c r="NAK38" s="2257"/>
      <c r="NAL38" s="2257"/>
      <c r="NAM38" s="2257"/>
      <c r="NAN38" s="2257"/>
      <c r="NAO38" s="2257"/>
      <c r="NAP38" s="2257"/>
      <c r="NAQ38" s="2257"/>
      <c r="NAR38" s="2257"/>
      <c r="NAS38" s="2257"/>
      <c r="NAT38" s="2257"/>
      <c r="NAU38" s="2257"/>
      <c r="NAV38" s="2257"/>
      <c r="NAW38" s="2257"/>
      <c r="NAX38" s="2257"/>
      <c r="NAY38" s="2257"/>
      <c r="NAZ38" s="2257"/>
      <c r="NBA38" s="2257"/>
      <c r="NBB38" s="2257"/>
      <c r="NBC38" s="2257"/>
      <c r="NBD38" s="2257"/>
      <c r="NBE38" s="2257"/>
      <c r="NBF38" s="2257"/>
      <c r="NBG38" s="2257"/>
      <c r="NBH38" s="2257"/>
      <c r="NBI38" s="2257"/>
      <c r="NBJ38" s="2257"/>
      <c r="NBK38" s="2257"/>
      <c r="NBL38" s="2257"/>
      <c r="NBM38" s="2257"/>
      <c r="NBN38" s="2257"/>
      <c r="NBO38" s="2257"/>
      <c r="NBP38" s="2257"/>
      <c r="NBQ38" s="2257"/>
      <c r="NBR38" s="2257"/>
      <c r="NBS38" s="2257"/>
      <c r="NBT38" s="2257"/>
      <c r="NBU38" s="2257"/>
      <c r="NBV38" s="2257"/>
      <c r="NBW38" s="2257"/>
      <c r="NBX38" s="2257"/>
      <c r="NBY38" s="2257"/>
      <c r="NBZ38" s="2257"/>
      <c r="NCA38" s="2257"/>
      <c r="NCB38" s="2257"/>
      <c r="NCC38" s="2257"/>
      <c r="NCD38" s="2257"/>
      <c r="NCE38" s="2257"/>
      <c r="NCF38" s="2257"/>
      <c r="NCG38" s="2257"/>
      <c r="NCH38" s="2257"/>
      <c r="NCI38" s="2257"/>
      <c r="NCJ38" s="2257"/>
      <c r="NCK38" s="2257"/>
      <c r="NCL38" s="2257"/>
      <c r="NCM38" s="2257"/>
      <c r="NCN38" s="2257"/>
      <c r="NCO38" s="2257"/>
      <c r="NCP38" s="2257"/>
      <c r="NCQ38" s="2257"/>
      <c r="NCR38" s="2257"/>
      <c r="NCS38" s="2257"/>
      <c r="NCT38" s="2257"/>
      <c r="NCU38" s="2257"/>
      <c r="NCV38" s="2257"/>
      <c r="NCW38" s="2257"/>
      <c r="NCX38" s="2257"/>
      <c r="NCY38" s="2257"/>
      <c r="NCZ38" s="2257"/>
      <c r="NDA38" s="2257"/>
      <c r="NDB38" s="2257"/>
      <c r="NDC38" s="2257"/>
      <c r="NDD38" s="2257"/>
      <c r="NDE38" s="2257"/>
      <c r="NDF38" s="2257"/>
      <c r="NDG38" s="2257"/>
      <c r="NDH38" s="2257"/>
      <c r="NDI38" s="2257"/>
      <c r="NDJ38" s="2257"/>
      <c r="NDK38" s="2257"/>
      <c r="NDL38" s="2257"/>
      <c r="NDM38" s="2257"/>
      <c r="NDN38" s="2257"/>
      <c r="NDO38" s="2257"/>
      <c r="NDP38" s="2257"/>
      <c r="NDQ38" s="2257"/>
      <c r="NDR38" s="2257"/>
      <c r="NDS38" s="2257"/>
      <c r="NDT38" s="2257"/>
      <c r="NDU38" s="2257"/>
      <c r="NDV38" s="2257"/>
      <c r="NDW38" s="2257"/>
      <c r="NDX38" s="2257"/>
      <c r="NDY38" s="2257"/>
      <c r="NDZ38" s="2257"/>
      <c r="NEA38" s="2257"/>
      <c r="NEB38" s="2257"/>
      <c r="NEC38" s="2257"/>
      <c r="NED38" s="2257"/>
      <c r="NEE38" s="2257"/>
      <c r="NEF38" s="2257"/>
      <c r="NEG38" s="2257"/>
      <c r="NEH38" s="2257"/>
      <c r="NEI38" s="2257"/>
      <c r="NEJ38" s="2257"/>
      <c r="NEK38" s="2257"/>
      <c r="NEL38" s="2257"/>
      <c r="NEM38" s="2257"/>
      <c r="NEN38" s="2257"/>
      <c r="NEO38" s="2257"/>
      <c r="NEP38" s="2257"/>
      <c r="NEQ38" s="2257"/>
      <c r="NER38" s="2257"/>
      <c r="NES38" s="2257"/>
      <c r="NET38" s="2257"/>
      <c r="NEU38" s="2257"/>
      <c r="NEV38" s="2257"/>
      <c r="NEW38" s="2257"/>
      <c r="NEX38" s="2257"/>
      <c r="NEY38" s="2257"/>
      <c r="NEZ38" s="2257"/>
      <c r="NFA38" s="2257"/>
      <c r="NFB38" s="2257"/>
      <c r="NFC38" s="2257"/>
      <c r="NFD38" s="2257"/>
      <c r="NFE38" s="2257"/>
      <c r="NFF38" s="2257"/>
      <c r="NFG38" s="2257"/>
      <c r="NFH38" s="2257"/>
      <c r="NFI38" s="2257"/>
      <c r="NFJ38" s="2257"/>
      <c r="NFK38" s="2257"/>
      <c r="NFL38" s="2257"/>
      <c r="NFM38" s="2257"/>
      <c r="NFN38" s="2257"/>
      <c r="NFO38" s="2257"/>
      <c r="NFP38" s="2257"/>
      <c r="NFQ38" s="2257"/>
      <c r="NFR38" s="2257"/>
      <c r="NFS38" s="2257"/>
      <c r="NFT38" s="2257"/>
      <c r="NFU38" s="2257"/>
      <c r="NFV38" s="2257"/>
      <c r="NFW38" s="2257"/>
      <c r="NFX38" s="2257"/>
      <c r="NFY38" s="2257"/>
      <c r="NFZ38" s="2257"/>
      <c r="NGA38" s="2257"/>
      <c r="NGB38" s="2257"/>
      <c r="NGC38" s="2257"/>
      <c r="NGD38" s="2257"/>
      <c r="NGE38" s="2257"/>
      <c r="NGF38" s="2257"/>
      <c r="NGG38" s="2257"/>
      <c r="NGH38" s="2257"/>
      <c r="NGI38" s="2257"/>
      <c r="NGJ38" s="2257"/>
      <c r="NGK38" s="2257"/>
      <c r="NGL38" s="2257"/>
      <c r="NGM38" s="2257"/>
      <c r="NGN38" s="2257"/>
      <c r="NGO38" s="2257"/>
      <c r="NGP38" s="2257"/>
      <c r="NGQ38" s="2257"/>
      <c r="NGR38" s="2257"/>
      <c r="NGS38" s="2257"/>
      <c r="NGT38" s="2257"/>
      <c r="NGU38" s="2257"/>
      <c r="NGV38" s="2257"/>
      <c r="NGW38" s="2257"/>
      <c r="NGX38" s="2257"/>
      <c r="NGY38" s="2257"/>
      <c r="NGZ38" s="2257"/>
      <c r="NHA38" s="2257"/>
      <c r="NHB38" s="2257"/>
      <c r="NHC38" s="2257"/>
      <c r="NHD38" s="2257"/>
      <c r="NHE38" s="2257"/>
      <c r="NHF38" s="2257"/>
      <c r="NHG38" s="2257"/>
      <c r="NHH38" s="2257"/>
      <c r="NHI38" s="2257"/>
      <c r="NHJ38" s="2257"/>
      <c r="NHK38" s="2257"/>
      <c r="NHL38" s="2257"/>
      <c r="NHM38" s="2257"/>
      <c r="NHN38" s="2257"/>
      <c r="NHO38" s="2257"/>
      <c r="NHP38" s="2257"/>
      <c r="NHQ38" s="2257"/>
      <c r="NHR38" s="2257"/>
      <c r="NHS38" s="2257"/>
      <c r="NHT38" s="2257"/>
      <c r="NHU38" s="2257"/>
      <c r="NHV38" s="2257"/>
      <c r="NHW38" s="2257"/>
      <c r="NHX38" s="2257"/>
      <c r="NHY38" s="2257"/>
      <c r="NHZ38" s="2257"/>
      <c r="NIA38" s="2257"/>
      <c r="NIB38" s="2257"/>
      <c r="NIC38" s="2257"/>
      <c r="NID38" s="2257"/>
      <c r="NIE38" s="2257"/>
      <c r="NIF38" s="2257"/>
      <c r="NIG38" s="2257"/>
      <c r="NIH38" s="2257"/>
      <c r="NII38" s="2257"/>
      <c r="NIJ38" s="2257"/>
      <c r="NIK38" s="2257"/>
      <c r="NIL38" s="2257"/>
      <c r="NIM38" s="2257"/>
      <c r="NIN38" s="2257"/>
      <c r="NIO38" s="2257"/>
      <c r="NIP38" s="2257"/>
      <c r="NIQ38" s="2257"/>
      <c r="NIR38" s="2257"/>
      <c r="NIS38" s="2257"/>
      <c r="NIT38" s="2257"/>
      <c r="NIU38" s="2257"/>
      <c r="NIV38" s="2257"/>
      <c r="NIW38" s="2257"/>
      <c r="NIX38" s="2257"/>
      <c r="NIY38" s="2257"/>
      <c r="NIZ38" s="2257"/>
      <c r="NJA38" s="2257"/>
      <c r="NJB38" s="2257"/>
      <c r="NJC38" s="2257"/>
      <c r="NJD38" s="2257"/>
      <c r="NJE38" s="2257"/>
      <c r="NJF38" s="2257"/>
      <c r="NJG38" s="2257"/>
      <c r="NJH38" s="2257"/>
      <c r="NJI38" s="2257"/>
      <c r="NJJ38" s="2257"/>
      <c r="NJK38" s="2257"/>
      <c r="NJL38" s="2257"/>
      <c r="NJM38" s="2257"/>
      <c r="NJN38" s="2257"/>
      <c r="NJO38" s="2257"/>
      <c r="NJP38" s="2257"/>
      <c r="NJQ38" s="2257"/>
      <c r="NJR38" s="2257"/>
      <c r="NJS38" s="2257"/>
      <c r="NJT38" s="2257"/>
      <c r="NJU38" s="2257"/>
      <c r="NJV38" s="2257"/>
      <c r="NJW38" s="2257"/>
      <c r="NJX38" s="2257"/>
      <c r="NJY38" s="2257"/>
      <c r="NJZ38" s="2257"/>
      <c r="NKA38" s="2257"/>
      <c r="NKB38" s="2257"/>
      <c r="NKC38" s="2257"/>
      <c r="NKD38" s="2257"/>
      <c r="NKE38" s="2257"/>
      <c r="NKF38" s="2257"/>
      <c r="NKG38" s="2257"/>
      <c r="NKH38" s="2257"/>
      <c r="NKI38" s="2257"/>
      <c r="NKJ38" s="2257"/>
      <c r="NKK38" s="2257"/>
      <c r="NKL38" s="2257"/>
      <c r="NKM38" s="2257"/>
      <c r="NKN38" s="2257"/>
      <c r="NKO38" s="2257"/>
      <c r="NKP38" s="2257"/>
      <c r="NKQ38" s="2257"/>
      <c r="NKR38" s="2257"/>
      <c r="NKS38" s="2257"/>
      <c r="NKT38" s="2257"/>
      <c r="NKU38" s="2257"/>
      <c r="NKV38" s="2257"/>
      <c r="NKW38" s="2257"/>
      <c r="NKX38" s="2257"/>
      <c r="NKY38" s="2257"/>
      <c r="NKZ38" s="2257"/>
      <c r="NLA38" s="2257"/>
      <c r="NLB38" s="2257"/>
      <c r="NLC38" s="2257"/>
      <c r="NLD38" s="2257"/>
      <c r="NLE38" s="2257"/>
      <c r="NLF38" s="2257"/>
      <c r="NLG38" s="2257"/>
      <c r="NLH38" s="2257"/>
      <c r="NLI38" s="2257"/>
      <c r="NLJ38" s="2257"/>
      <c r="NLK38" s="2257"/>
      <c r="NLL38" s="2257"/>
      <c r="NLM38" s="2257"/>
      <c r="NLN38" s="2257"/>
      <c r="NLO38" s="2257"/>
      <c r="NLP38" s="2257"/>
      <c r="NLQ38" s="2257"/>
      <c r="NLR38" s="2257"/>
      <c r="NLS38" s="2257"/>
      <c r="NLT38" s="2257"/>
      <c r="NLU38" s="2257"/>
      <c r="NLV38" s="2257"/>
      <c r="NLW38" s="2257"/>
      <c r="NLX38" s="2257"/>
      <c r="NLY38" s="2257"/>
      <c r="NLZ38" s="2257"/>
      <c r="NMA38" s="2257"/>
      <c r="NMB38" s="2257"/>
      <c r="NMC38" s="2257"/>
      <c r="NMD38" s="2257"/>
      <c r="NME38" s="2257"/>
      <c r="NMF38" s="2257"/>
      <c r="NMG38" s="2257"/>
      <c r="NMH38" s="2257"/>
      <c r="NMI38" s="2257"/>
      <c r="NMJ38" s="2257"/>
      <c r="NMK38" s="2257"/>
      <c r="NML38" s="2257"/>
      <c r="NMM38" s="2257"/>
      <c r="NMN38" s="2257"/>
      <c r="NMO38" s="2257"/>
      <c r="NMP38" s="2257"/>
      <c r="NMQ38" s="2257"/>
      <c r="NMR38" s="2257"/>
      <c r="NMS38" s="2257"/>
      <c r="NMT38" s="2257"/>
      <c r="NMU38" s="2257"/>
      <c r="NMV38" s="2257"/>
      <c r="NMW38" s="2257"/>
      <c r="NMX38" s="2257"/>
      <c r="NMY38" s="2257"/>
      <c r="NMZ38" s="2257"/>
      <c r="NNA38" s="2257"/>
      <c r="NNB38" s="2257"/>
      <c r="NNC38" s="2257"/>
      <c r="NND38" s="2257"/>
      <c r="NNE38" s="2257"/>
      <c r="NNF38" s="2257"/>
      <c r="NNG38" s="2257"/>
      <c r="NNH38" s="2257"/>
      <c r="NNI38" s="2257"/>
      <c r="NNJ38" s="2257"/>
      <c r="NNK38" s="2257"/>
      <c r="NNL38" s="2257"/>
      <c r="NNM38" s="2257"/>
      <c r="NNN38" s="2257"/>
      <c r="NNO38" s="2257"/>
      <c r="NNP38" s="2257"/>
      <c r="NNQ38" s="2257"/>
      <c r="NNR38" s="2257"/>
      <c r="NNS38" s="2257"/>
      <c r="NNT38" s="2257"/>
      <c r="NNU38" s="2257"/>
      <c r="NNV38" s="2257"/>
      <c r="NNW38" s="2257"/>
      <c r="NNX38" s="2257"/>
      <c r="NNY38" s="2257"/>
      <c r="NNZ38" s="2257"/>
      <c r="NOA38" s="2257"/>
      <c r="NOB38" s="2257"/>
      <c r="NOC38" s="2257"/>
      <c r="NOD38" s="2257"/>
      <c r="NOE38" s="2257"/>
      <c r="NOF38" s="2257"/>
      <c r="NOG38" s="2257"/>
      <c r="NOH38" s="2257"/>
      <c r="NOI38" s="2257"/>
      <c r="NOJ38" s="2257"/>
      <c r="NOK38" s="2257"/>
      <c r="NOL38" s="2257"/>
      <c r="NOM38" s="2257"/>
      <c r="NON38" s="2257"/>
      <c r="NOO38" s="2257"/>
      <c r="NOP38" s="2257"/>
      <c r="NOQ38" s="2257"/>
      <c r="NOR38" s="2257"/>
      <c r="NOS38" s="2257"/>
      <c r="NOT38" s="2257"/>
      <c r="NOU38" s="2257"/>
      <c r="NOV38" s="2257"/>
      <c r="NOW38" s="2257"/>
      <c r="NOX38" s="2257"/>
      <c r="NOY38" s="2257"/>
      <c r="NOZ38" s="2257"/>
      <c r="NPA38" s="2257"/>
      <c r="NPB38" s="2257"/>
      <c r="NPC38" s="2257"/>
      <c r="NPD38" s="2257"/>
      <c r="NPE38" s="2257"/>
      <c r="NPF38" s="2257"/>
      <c r="NPG38" s="2257"/>
      <c r="NPH38" s="2257"/>
      <c r="NPI38" s="2257"/>
      <c r="NPJ38" s="2257"/>
      <c r="NPK38" s="2257"/>
      <c r="NPL38" s="2257"/>
      <c r="NPM38" s="2257"/>
      <c r="NPN38" s="2257"/>
      <c r="NPO38" s="2257"/>
      <c r="NPP38" s="2257"/>
      <c r="NPQ38" s="2257"/>
      <c r="NPR38" s="2257"/>
      <c r="NPS38" s="2257"/>
      <c r="NPT38" s="2257"/>
      <c r="NPU38" s="2257"/>
      <c r="NPV38" s="2257"/>
      <c r="NPW38" s="2257"/>
      <c r="NPX38" s="2257"/>
      <c r="NPY38" s="2257"/>
      <c r="NPZ38" s="2257"/>
      <c r="NQA38" s="2257"/>
      <c r="NQB38" s="2257"/>
      <c r="NQC38" s="2257"/>
      <c r="NQD38" s="2257"/>
      <c r="NQE38" s="2257"/>
      <c r="NQF38" s="2257"/>
      <c r="NQG38" s="2257"/>
      <c r="NQH38" s="2257"/>
      <c r="NQI38" s="2257"/>
      <c r="NQJ38" s="2257"/>
      <c r="NQK38" s="2257"/>
      <c r="NQL38" s="2257"/>
      <c r="NQM38" s="2257"/>
      <c r="NQN38" s="2257"/>
      <c r="NQO38" s="2257"/>
      <c r="NQP38" s="2257"/>
      <c r="NQQ38" s="2257"/>
      <c r="NQR38" s="2257"/>
      <c r="NQS38" s="2257"/>
      <c r="NQT38" s="2257"/>
      <c r="NQU38" s="2257"/>
      <c r="NQV38" s="2257"/>
      <c r="NQW38" s="2257"/>
      <c r="NQX38" s="2257"/>
      <c r="NQY38" s="2257"/>
      <c r="NQZ38" s="2257"/>
      <c r="NRA38" s="2257"/>
      <c r="NRB38" s="2257"/>
      <c r="NRC38" s="2257"/>
      <c r="NRD38" s="2257"/>
      <c r="NRE38" s="2257"/>
      <c r="NRF38" s="2257"/>
      <c r="NRG38" s="2257"/>
      <c r="NRH38" s="2257"/>
      <c r="NRI38" s="2257"/>
      <c r="NRJ38" s="2257"/>
      <c r="NRK38" s="2257"/>
      <c r="NRL38" s="2257"/>
      <c r="NRM38" s="2257"/>
      <c r="NRN38" s="2257"/>
      <c r="NRO38" s="2257"/>
      <c r="NRP38" s="2257"/>
      <c r="NRQ38" s="2257"/>
      <c r="NRR38" s="2257"/>
      <c r="NRS38" s="2257"/>
      <c r="NRT38" s="2257"/>
      <c r="NRU38" s="2257"/>
      <c r="NRV38" s="2257"/>
      <c r="NRW38" s="2257"/>
      <c r="NRX38" s="2257"/>
      <c r="NRY38" s="2257"/>
      <c r="NRZ38" s="2257"/>
      <c r="NSA38" s="2257"/>
      <c r="NSB38" s="2257"/>
      <c r="NSC38" s="2257"/>
      <c r="NSD38" s="2257"/>
      <c r="NSE38" s="2257"/>
      <c r="NSF38" s="2257"/>
      <c r="NSG38" s="2257"/>
      <c r="NSH38" s="2257"/>
      <c r="NSI38" s="2257"/>
      <c r="NSJ38" s="2257"/>
      <c r="NSK38" s="2257"/>
      <c r="NSL38" s="2257"/>
      <c r="NSM38" s="2257"/>
      <c r="NSN38" s="2257"/>
      <c r="NSO38" s="2257"/>
      <c r="NSP38" s="2257"/>
      <c r="NSQ38" s="2257"/>
      <c r="NSR38" s="2257"/>
      <c r="NSS38" s="2257"/>
      <c r="NST38" s="2257"/>
      <c r="NSU38" s="2257"/>
      <c r="NSV38" s="2257"/>
      <c r="NSW38" s="2257"/>
      <c r="NSX38" s="2257"/>
      <c r="NSY38" s="2257"/>
      <c r="NSZ38" s="2257"/>
      <c r="NTA38" s="2257"/>
      <c r="NTB38" s="2257"/>
      <c r="NTC38" s="2257"/>
      <c r="NTD38" s="2257"/>
      <c r="NTE38" s="2257"/>
      <c r="NTF38" s="2257"/>
      <c r="NTG38" s="2257"/>
      <c r="NTH38" s="2257"/>
      <c r="NTI38" s="2257"/>
      <c r="NTJ38" s="2257"/>
      <c r="NTK38" s="2257"/>
      <c r="NTL38" s="2257"/>
      <c r="NTM38" s="2257"/>
      <c r="NTN38" s="2257"/>
      <c r="NTO38" s="2257"/>
      <c r="NTP38" s="2257"/>
      <c r="NTQ38" s="2257"/>
      <c r="NTR38" s="2257"/>
      <c r="NTS38" s="2257"/>
      <c r="NTT38" s="2257"/>
      <c r="NTU38" s="2257"/>
      <c r="NTV38" s="2257"/>
      <c r="NTW38" s="2257"/>
      <c r="NTX38" s="2257"/>
      <c r="NTY38" s="2257"/>
      <c r="NTZ38" s="2257"/>
      <c r="NUA38" s="2257"/>
      <c r="NUB38" s="2257"/>
      <c r="NUC38" s="2257"/>
      <c r="NUD38" s="2257"/>
      <c r="NUE38" s="2257"/>
      <c r="NUF38" s="2257"/>
      <c r="NUG38" s="2257"/>
      <c r="NUH38" s="2257"/>
      <c r="NUI38" s="2257"/>
      <c r="NUJ38" s="2257"/>
      <c r="NUK38" s="2257"/>
      <c r="NUL38" s="2257"/>
      <c r="NUM38" s="2257"/>
      <c r="NUN38" s="2257"/>
      <c r="NUO38" s="2257"/>
      <c r="NUP38" s="2257"/>
      <c r="NUQ38" s="2257"/>
      <c r="NUR38" s="2257"/>
      <c r="NUS38" s="2257"/>
      <c r="NUT38" s="2257"/>
      <c r="NUU38" s="2257"/>
      <c r="NUV38" s="2257"/>
      <c r="NUW38" s="2257"/>
      <c r="NUX38" s="2257"/>
      <c r="NUY38" s="2257"/>
      <c r="NUZ38" s="2257"/>
      <c r="NVA38" s="2257"/>
      <c r="NVB38" s="2257"/>
      <c r="NVC38" s="2257"/>
      <c r="NVD38" s="2257"/>
      <c r="NVE38" s="2257"/>
      <c r="NVF38" s="2257"/>
      <c r="NVG38" s="2257"/>
      <c r="NVH38" s="2257"/>
      <c r="NVI38" s="2257"/>
      <c r="NVJ38" s="2257"/>
      <c r="NVK38" s="2257"/>
      <c r="NVL38" s="2257"/>
      <c r="NVM38" s="2257"/>
      <c r="NVN38" s="2257"/>
      <c r="NVO38" s="2257"/>
      <c r="NVP38" s="2257"/>
      <c r="NVQ38" s="2257"/>
      <c r="NVR38" s="2257"/>
      <c r="NVS38" s="2257"/>
      <c r="NVT38" s="2257"/>
      <c r="NVU38" s="2257"/>
      <c r="NVV38" s="2257"/>
      <c r="NVW38" s="2257"/>
      <c r="NVX38" s="2257"/>
      <c r="NVY38" s="2257"/>
      <c r="NVZ38" s="2257"/>
      <c r="NWA38" s="2257"/>
      <c r="NWB38" s="2257"/>
      <c r="NWC38" s="2257"/>
      <c r="NWD38" s="2257"/>
      <c r="NWE38" s="2257"/>
      <c r="NWF38" s="2257"/>
      <c r="NWG38" s="2257"/>
      <c r="NWH38" s="2257"/>
      <c r="NWI38" s="2257"/>
      <c r="NWJ38" s="2257"/>
      <c r="NWK38" s="2257"/>
      <c r="NWL38" s="2257"/>
      <c r="NWM38" s="2257"/>
      <c r="NWN38" s="2257"/>
      <c r="NWO38" s="2257"/>
      <c r="NWP38" s="2257"/>
      <c r="NWQ38" s="2257"/>
      <c r="NWR38" s="2257"/>
      <c r="NWS38" s="2257"/>
      <c r="NWT38" s="2257"/>
      <c r="NWU38" s="2257"/>
      <c r="NWV38" s="2257"/>
      <c r="NWW38" s="2257"/>
      <c r="NWX38" s="2257"/>
      <c r="NWY38" s="2257"/>
      <c r="NWZ38" s="2257"/>
      <c r="NXA38" s="2257"/>
      <c r="NXB38" s="2257"/>
      <c r="NXC38" s="2257"/>
      <c r="NXD38" s="2257"/>
      <c r="NXE38" s="2257"/>
      <c r="NXF38" s="2257"/>
      <c r="NXG38" s="2257"/>
      <c r="NXH38" s="2257"/>
      <c r="NXI38" s="2257"/>
      <c r="NXJ38" s="2257"/>
      <c r="NXK38" s="2257"/>
      <c r="NXL38" s="2257"/>
      <c r="NXM38" s="2257"/>
      <c r="NXN38" s="2257"/>
      <c r="NXO38" s="2257"/>
      <c r="NXP38" s="2257"/>
      <c r="NXQ38" s="2257"/>
      <c r="NXR38" s="2257"/>
      <c r="NXS38" s="2257"/>
      <c r="NXT38" s="2257"/>
      <c r="NXU38" s="2257"/>
      <c r="NXV38" s="2257"/>
      <c r="NXW38" s="2257"/>
      <c r="NXX38" s="2257"/>
      <c r="NXY38" s="2257"/>
      <c r="NXZ38" s="2257"/>
      <c r="NYA38" s="2257"/>
      <c r="NYB38" s="2257"/>
      <c r="NYC38" s="2257"/>
      <c r="NYD38" s="2257"/>
      <c r="NYE38" s="2257"/>
      <c r="NYF38" s="2257"/>
      <c r="NYG38" s="2257"/>
      <c r="NYH38" s="2257"/>
      <c r="NYI38" s="2257"/>
      <c r="NYJ38" s="2257"/>
      <c r="NYK38" s="2257"/>
      <c r="NYL38" s="2257"/>
      <c r="NYM38" s="2257"/>
      <c r="NYN38" s="2257"/>
      <c r="NYO38" s="2257"/>
      <c r="NYP38" s="2257"/>
      <c r="NYQ38" s="2257"/>
      <c r="NYR38" s="2257"/>
      <c r="NYS38" s="2257"/>
      <c r="NYT38" s="2257"/>
      <c r="NYU38" s="2257"/>
      <c r="NYV38" s="2257"/>
      <c r="NYW38" s="2257"/>
      <c r="NYX38" s="2257"/>
      <c r="NYY38" s="2257"/>
      <c r="NYZ38" s="2257"/>
      <c r="NZA38" s="2257"/>
      <c r="NZB38" s="2257"/>
      <c r="NZC38" s="2257"/>
      <c r="NZD38" s="2257"/>
      <c r="NZE38" s="2257"/>
      <c r="NZF38" s="2257"/>
      <c r="NZG38" s="2257"/>
      <c r="NZH38" s="2257"/>
      <c r="NZI38" s="2257"/>
      <c r="NZJ38" s="2257"/>
      <c r="NZK38" s="2257"/>
      <c r="NZL38" s="2257"/>
      <c r="NZM38" s="2257"/>
      <c r="NZN38" s="2257"/>
      <c r="NZO38" s="2257"/>
      <c r="NZP38" s="2257"/>
      <c r="NZQ38" s="2257"/>
      <c r="NZR38" s="2257"/>
      <c r="NZS38" s="2257"/>
      <c r="NZT38" s="2257"/>
      <c r="NZU38" s="2257"/>
      <c r="NZV38" s="2257"/>
      <c r="NZW38" s="2257"/>
      <c r="NZX38" s="2257"/>
      <c r="NZY38" s="2257"/>
      <c r="NZZ38" s="2257"/>
      <c r="OAA38" s="2257"/>
      <c r="OAB38" s="2257"/>
      <c r="OAC38" s="2257"/>
      <c r="OAD38" s="2257"/>
      <c r="OAE38" s="2257"/>
      <c r="OAF38" s="2257"/>
      <c r="OAG38" s="2257"/>
      <c r="OAH38" s="2257"/>
      <c r="OAI38" s="2257"/>
      <c r="OAJ38" s="2257"/>
      <c r="OAK38" s="2257"/>
      <c r="OAL38" s="2257"/>
      <c r="OAM38" s="2257"/>
      <c r="OAN38" s="2257"/>
      <c r="OAO38" s="2257"/>
      <c r="OAP38" s="2257"/>
      <c r="OAQ38" s="2257"/>
      <c r="OAR38" s="2257"/>
      <c r="OAS38" s="2257"/>
      <c r="OAT38" s="2257"/>
      <c r="OAU38" s="2257"/>
      <c r="OAV38" s="2257"/>
      <c r="OAW38" s="2257"/>
      <c r="OAX38" s="2257"/>
      <c r="OAY38" s="2257"/>
      <c r="OAZ38" s="2257"/>
      <c r="OBA38" s="2257"/>
      <c r="OBB38" s="2257"/>
      <c r="OBC38" s="2257"/>
      <c r="OBD38" s="2257"/>
      <c r="OBE38" s="2257"/>
      <c r="OBF38" s="2257"/>
      <c r="OBG38" s="2257"/>
      <c r="OBH38" s="2257"/>
      <c r="OBI38" s="2257"/>
      <c r="OBJ38" s="2257"/>
      <c r="OBK38" s="2257"/>
      <c r="OBL38" s="2257"/>
      <c r="OBM38" s="2257"/>
      <c r="OBN38" s="2257"/>
      <c r="OBO38" s="2257"/>
      <c r="OBP38" s="2257"/>
      <c r="OBQ38" s="2257"/>
      <c r="OBR38" s="2257"/>
      <c r="OBS38" s="2257"/>
      <c r="OBT38" s="2257"/>
      <c r="OBU38" s="2257"/>
      <c r="OBV38" s="2257"/>
      <c r="OBW38" s="2257"/>
      <c r="OBX38" s="2257"/>
      <c r="OBY38" s="2257"/>
      <c r="OBZ38" s="2257"/>
      <c r="OCA38" s="2257"/>
      <c r="OCB38" s="2257"/>
      <c r="OCC38" s="2257"/>
      <c r="OCD38" s="2257"/>
      <c r="OCE38" s="2257"/>
      <c r="OCF38" s="2257"/>
      <c r="OCG38" s="2257"/>
      <c r="OCH38" s="2257"/>
      <c r="OCI38" s="2257"/>
      <c r="OCJ38" s="2257"/>
      <c r="OCK38" s="2257"/>
      <c r="OCL38" s="2257"/>
      <c r="OCM38" s="2257"/>
      <c r="OCN38" s="2257"/>
      <c r="OCO38" s="2257"/>
      <c r="OCP38" s="2257"/>
      <c r="OCQ38" s="2257"/>
      <c r="OCR38" s="2257"/>
      <c r="OCS38" s="2257"/>
      <c r="OCT38" s="2257"/>
      <c r="OCU38" s="2257"/>
      <c r="OCV38" s="2257"/>
      <c r="OCW38" s="2257"/>
      <c r="OCX38" s="2257"/>
      <c r="OCY38" s="2257"/>
      <c r="OCZ38" s="2257"/>
      <c r="ODA38" s="2257"/>
      <c r="ODB38" s="2257"/>
      <c r="ODC38" s="2257"/>
      <c r="ODD38" s="2257"/>
      <c r="ODE38" s="2257"/>
      <c r="ODF38" s="2257"/>
      <c r="ODG38" s="2257"/>
      <c r="ODH38" s="2257"/>
      <c r="ODI38" s="2257"/>
      <c r="ODJ38" s="2257"/>
      <c r="ODK38" s="2257"/>
      <c r="ODL38" s="2257"/>
      <c r="ODM38" s="2257"/>
      <c r="ODN38" s="2257"/>
      <c r="ODO38" s="2257"/>
      <c r="ODP38" s="2257"/>
      <c r="ODQ38" s="2257"/>
      <c r="ODR38" s="2257"/>
      <c r="ODS38" s="2257"/>
      <c r="ODT38" s="2257"/>
      <c r="ODU38" s="2257"/>
      <c r="ODV38" s="2257"/>
      <c r="ODW38" s="2257"/>
      <c r="ODX38" s="2257"/>
      <c r="ODY38" s="2257"/>
      <c r="ODZ38" s="2257"/>
      <c r="OEA38" s="2257"/>
      <c r="OEB38" s="2257"/>
      <c r="OEC38" s="2257"/>
      <c r="OED38" s="2257"/>
      <c r="OEE38" s="2257"/>
      <c r="OEF38" s="2257"/>
      <c r="OEG38" s="2257"/>
      <c r="OEH38" s="2257"/>
      <c r="OEI38" s="2257"/>
      <c r="OEJ38" s="2257"/>
      <c r="OEK38" s="2257"/>
      <c r="OEL38" s="2257"/>
      <c r="OEM38" s="2257"/>
      <c r="OEN38" s="2257"/>
      <c r="OEO38" s="2257"/>
      <c r="OEP38" s="2257"/>
      <c r="OEQ38" s="2257"/>
      <c r="OER38" s="2257"/>
      <c r="OES38" s="2257"/>
      <c r="OET38" s="2257"/>
      <c r="OEU38" s="2257"/>
      <c r="OEV38" s="2257"/>
      <c r="OEW38" s="2257"/>
      <c r="OEX38" s="2257"/>
      <c r="OEY38" s="2257"/>
      <c r="OEZ38" s="2257"/>
      <c r="OFA38" s="2257"/>
      <c r="OFB38" s="2257"/>
      <c r="OFC38" s="2257"/>
      <c r="OFD38" s="2257"/>
      <c r="OFE38" s="2257"/>
      <c r="OFF38" s="2257"/>
      <c r="OFG38" s="2257"/>
      <c r="OFH38" s="2257"/>
      <c r="OFI38" s="2257"/>
      <c r="OFJ38" s="2257"/>
      <c r="OFK38" s="2257"/>
      <c r="OFL38" s="2257"/>
      <c r="OFM38" s="2257"/>
      <c r="OFN38" s="2257"/>
      <c r="OFO38" s="2257"/>
      <c r="OFP38" s="2257"/>
      <c r="OFQ38" s="2257"/>
      <c r="OFR38" s="2257"/>
      <c r="OFS38" s="2257"/>
      <c r="OFT38" s="2257"/>
      <c r="OFU38" s="2257"/>
      <c r="OFV38" s="2257"/>
      <c r="OFW38" s="2257"/>
      <c r="OFX38" s="2257"/>
      <c r="OFY38" s="2257"/>
      <c r="OFZ38" s="2257"/>
      <c r="OGA38" s="2257"/>
      <c r="OGB38" s="2257"/>
      <c r="OGC38" s="2257"/>
      <c r="OGD38" s="2257"/>
      <c r="OGE38" s="2257"/>
      <c r="OGF38" s="2257"/>
      <c r="OGG38" s="2257"/>
      <c r="OGH38" s="2257"/>
      <c r="OGI38" s="2257"/>
      <c r="OGJ38" s="2257"/>
      <c r="OGK38" s="2257"/>
      <c r="OGL38" s="2257"/>
      <c r="OGM38" s="2257"/>
      <c r="OGN38" s="2257"/>
      <c r="OGO38" s="2257"/>
      <c r="OGP38" s="2257"/>
      <c r="OGQ38" s="2257"/>
      <c r="OGR38" s="2257"/>
      <c r="OGS38" s="2257"/>
      <c r="OGT38" s="2257"/>
      <c r="OGU38" s="2257"/>
      <c r="OGV38" s="2257"/>
      <c r="OGW38" s="2257"/>
      <c r="OGX38" s="2257"/>
      <c r="OGY38" s="2257"/>
      <c r="OGZ38" s="2257"/>
      <c r="OHA38" s="2257"/>
      <c r="OHB38" s="2257"/>
      <c r="OHC38" s="2257"/>
      <c r="OHD38" s="2257"/>
      <c r="OHE38" s="2257"/>
      <c r="OHF38" s="2257"/>
      <c r="OHG38" s="2257"/>
      <c r="OHH38" s="2257"/>
      <c r="OHI38" s="2257"/>
      <c r="OHJ38" s="2257"/>
      <c r="OHK38" s="2257"/>
      <c r="OHL38" s="2257"/>
      <c r="OHM38" s="2257"/>
      <c r="OHN38" s="2257"/>
      <c r="OHO38" s="2257"/>
      <c r="OHP38" s="2257"/>
      <c r="OHQ38" s="2257"/>
      <c r="OHR38" s="2257"/>
      <c r="OHS38" s="2257"/>
      <c r="OHT38" s="2257"/>
      <c r="OHU38" s="2257"/>
      <c r="OHV38" s="2257"/>
      <c r="OHW38" s="2257"/>
      <c r="OHX38" s="2257"/>
      <c r="OHY38" s="2257"/>
      <c r="OHZ38" s="2257"/>
      <c r="OIA38" s="2257"/>
      <c r="OIB38" s="2257"/>
      <c r="OIC38" s="2257"/>
      <c r="OID38" s="2257"/>
      <c r="OIE38" s="2257"/>
      <c r="OIF38" s="2257"/>
      <c r="OIG38" s="2257"/>
      <c r="OIH38" s="2257"/>
      <c r="OII38" s="2257"/>
      <c r="OIJ38" s="2257"/>
      <c r="OIK38" s="2257"/>
      <c r="OIL38" s="2257"/>
      <c r="OIM38" s="2257"/>
      <c r="OIN38" s="2257"/>
      <c r="OIO38" s="2257"/>
      <c r="OIP38" s="2257"/>
      <c r="OIQ38" s="2257"/>
      <c r="OIR38" s="2257"/>
      <c r="OIS38" s="2257"/>
      <c r="OIT38" s="2257"/>
      <c r="OIU38" s="2257"/>
      <c r="OIV38" s="2257"/>
      <c r="OIW38" s="2257"/>
      <c r="OIX38" s="2257"/>
      <c r="OIY38" s="2257"/>
      <c r="OIZ38" s="2257"/>
      <c r="OJA38" s="2257"/>
      <c r="OJB38" s="2257"/>
      <c r="OJC38" s="2257"/>
      <c r="OJD38" s="2257"/>
      <c r="OJE38" s="2257"/>
      <c r="OJF38" s="2257"/>
      <c r="OJG38" s="2257"/>
      <c r="OJH38" s="2257"/>
      <c r="OJI38" s="2257"/>
      <c r="OJJ38" s="2257"/>
      <c r="OJK38" s="2257"/>
      <c r="OJL38" s="2257"/>
      <c r="OJM38" s="2257"/>
      <c r="OJN38" s="2257"/>
      <c r="OJO38" s="2257"/>
      <c r="OJP38" s="2257"/>
      <c r="OJQ38" s="2257"/>
      <c r="OJR38" s="2257"/>
      <c r="OJS38" s="2257"/>
      <c r="OJT38" s="2257"/>
      <c r="OJU38" s="2257"/>
      <c r="OJV38" s="2257"/>
      <c r="OJW38" s="2257"/>
      <c r="OJX38" s="2257"/>
      <c r="OJY38" s="2257"/>
      <c r="OJZ38" s="2257"/>
      <c r="OKA38" s="2257"/>
      <c r="OKB38" s="2257"/>
      <c r="OKC38" s="2257"/>
      <c r="OKD38" s="2257"/>
      <c r="OKE38" s="2257"/>
      <c r="OKF38" s="2257"/>
      <c r="OKG38" s="2257"/>
      <c r="OKH38" s="2257"/>
      <c r="OKI38" s="2257"/>
      <c r="OKJ38" s="2257"/>
      <c r="OKK38" s="2257"/>
      <c r="OKL38" s="2257"/>
      <c r="OKM38" s="2257"/>
      <c r="OKN38" s="2257"/>
      <c r="OKO38" s="2257"/>
      <c r="OKP38" s="2257"/>
      <c r="OKQ38" s="2257"/>
      <c r="OKR38" s="2257"/>
      <c r="OKS38" s="2257"/>
      <c r="OKT38" s="2257"/>
      <c r="OKU38" s="2257"/>
      <c r="OKV38" s="2257"/>
      <c r="OKW38" s="2257"/>
      <c r="OKX38" s="2257"/>
      <c r="OKY38" s="2257"/>
      <c r="OKZ38" s="2257"/>
      <c r="OLA38" s="2257"/>
      <c r="OLB38" s="2257"/>
      <c r="OLC38" s="2257"/>
      <c r="OLD38" s="2257"/>
      <c r="OLE38" s="2257"/>
      <c r="OLF38" s="2257"/>
      <c r="OLG38" s="2257"/>
      <c r="OLH38" s="2257"/>
      <c r="OLI38" s="2257"/>
      <c r="OLJ38" s="2257"/>
      <c r="OLK38" s="2257"/>
      <c r="OLL38" s="2257"/>
      <c r="OLM38" s="2257"/>
      <c r="OLN38" s="2257"/>
      <c r="OLO38" s="2257"/>
      <c r="OLP38" s="2257"/>
      <c r="OLQ38" s="2257"/>
      <c r="OLR38" s="2257"/>
      <c r="OLS38" s="2257"/>
      <c r="OLT38" s="2257"/>
      <c r="OLU38" s="2257"/>
      <c r="OLV38" s="2257"/>
      <c r="OLW38" s="2257"/>
      <c r="OLX38" s="2257"/>
      <c r="OLY38" s="2257"/>
      <c r="OLZ38" s="2257"/>
      <c r="OMA38" s="2257"/>
      <c r="OMB38" s="2257"/>
      <c r="OMC38" s="2257"/>
      <c r="OMD38" s="2257"/>
      <c r="OME38" s="2257"/>
      <c r="OMF38" s="2257"/>
      <c r="OMG38" s="2257"/>
      <c r="OMH38" s="2257"/>
      <c r="OMI38" s="2257"/>
      <c r="OMJ38" s="2257"/>
      <c r="OMK38" s="2257"/>
      <c r="OML38" s="2257"/>
      <c r="OMM38" s="2257"/>
      <c r="OMN38" s="2257"/>
      <c r="OMO38" s="2257"/>
      <c r="OMP38" s="2257"/>
      <c r="OMQ38" s="2257"/>
      <c r="OMR38" s="2257"/>
      <c r="OMS38" s="2257"/>
      <c r="OMT38" s="2257"/>
      <c r="OMU38" s="2257"/>
      <c r="OMV38" s="2257"/>
      <c r="OMW38" s="2257"/>
      <c r="OMX38" s="2257"/>
      <c r="OMY38" s="2257"/>
      <c r="OMZ38" s="2257"/>
      <c r="ONA38" s="2257"/>
      <c r="ONB38" s="2257"/>
      <c r="ONC38" s="2257"/>
      <c r="OND38" s="2257"/>
      <c r="ONE38" s="2257"/>
      <c r="ONF38" s="2257"/>
      <c r="ONG38" s="2257"/>
      <c r="ONH38" s="2257"/>
      <c r="ONI38" s="2257"/>
      <c r="ONJ38" s="2257"/>
      <c r="ONK38" s="2257"/>
      <c r="ONL38" s="2257"/>
      <c r="ONM38" s="2257"/>
      <c r="ONN38" s="2257"/>
      <c r="ONO38" s="2257"/>
      <c r="ONP38" s="2257"/>
      <c r="ONQ38" s="2257"/>
      <c r="ONR38" s="2257"/>
      <c r="ONS38" s="2257"/>
      <c r="ONT38" s="2257"/>
      <c r="ONU38" s="2257"/>
      <c r="ONV38" s="2257"/>
      <c r="ONW38" s="2257"/>
      <c r="ONX38" s="2257"/>
      <c r="ONY38" s="2257"/>
      <c r="ONZ38" s="2257"/>
      <c r="OOA38" s="2257"/>
      <c r="OOB38" s="2257"/>
      <c r="OOC38" s="2257"/>
      <c r="OOD38" s="2257"/>
      <c r="OOE38" s="2257"/>
      <c r="OOF38" s="2257"/>
      <c r="OOG38" s="2257"/>
      <c r="OOH38" s="2257"/>
      <c r="OOI38" s="2257"/>
      <c r="OOJ38" s="2257"/>
      <c r="OOK38" s="2257"/>
      <c r="OOL38" s="2257"/>
      <c r="OOM38" s="2257"/>
      <c r="OON38" s="2257"/>
      <c r="OOO38" s="2257"/>
      <c r="OOP38" s="2257"/>
      <c r="OOQ38" s="2257"/>
      <c r="OOR38" s="2257"/>
      <c r="OOS38" s="2257"/>
      <c r="OOT38" s="2257"/>
      <c r="OOU38" s="2257"/>
      <c r="OOV38" s="2257"/>
      <c r="OOW38" s="2257"/>
      <c r="OOX38" s="2257"/>
      <c r="OOY38" s="2257"/>
      <c r="OOZ38" s="2257"/>
      <c r="OPA38" s="2257"/>
      <c r="OPB38" s="2257"/>
      <c r="OPC38" s="2257"/>
      <c r="OPD38" s="2257"/>
      <c r="OPE38" s="2257"/>
      <c r="OPF38" s="2257"/>
      <c r="OPG38" s="2257"/>
      <c r="OPH38" s="2257"/>
      <c r="OPI38" s="2257"/>
      <c r="OPJ38" s="2257"/>
      <c r="OPK38" s="2257"/>
      <c r="OPL38" s="2257"/>
      <c r="OPM38" s="2257"/>
      <c r="OPN38" s="2257"/>
      <c r="OPO38" s="2257"/>
      <c r="OPP38" s="2257"/>
      <c r="OPQ38" s="2257"/>
      <c r="OPR38" s="2257"/>
      <c r="OPS38" s="2257"/>
      <c r="OPT38" s="2257"/>
      <c r="OPU38" s="2257"/>
      <c r="OPV38" s="2257"/>
      <c r="OPW38" s="2257"/>
      <c r="OPX38" s="2257"/>
      <c r="OPY38" s="2257"/>
      <c r="OPZ38" s="2257"/>
      <c r="OQA38" s="2257"/>
      <c r="OQB38" s="2257"/>
      <c r="OQC38" s="2257"/>
      <c r="OQD38" s="2257"/>
      <c r="OQE38" s="2257"/>
      <c r="OQF38" s="2257"/>
      <c r="OQG38" s="2257"/>
      <c r="OQH38" s="2257"/>
      <c r="OQI38" s="2257"/>
      <c r="OQJ38" s="2257"/>
      <c r="OQK38" s="2257"/>
      <c r="OQL38" s="2257"/>
      <c r="OQM38" s="2257"/>
      <c r="OQN38" s="2257"/>
      <c r="OQO38" s="2257"/>
      <c r="OQP38" s="2257"/>
      <c r="OQQ38" s="2257"/>
      <c r="OQR38" s="2257"/>
      <c r="OQS38" s="2257"/>
      <c r="OQT38" s="2257"/>
      <c r="OQU38" s="2257"/>
      <c r="OQV38" s="2257"/>
      <c r="OQW38" s="2257"/>
      <c r="OQX38" s="2257"/>
      <c r="OQY38" s="2257"/>
      <c r="OQZ38" s="2257"/>
      <c r="ORA38" s="2257"/>
      <c r="ORB38" s="2257"/>
      <c r="ORC38" s="2257"/>
      <c r="ORD38" s="2257"/>
      <c r="ORE38" s="2257"/>
      <c r="ORF38" s="2257"/>
      <c r="ORG38" s="2257"/>
      <c r="ORH38" s="2257"/>
      <c r="ORI38" s="2257"/>
      <c r="ORJ38" s="2257"/>
      <c r="ORK38" s="2257"/>
      <c r="ORL38" s="2257"/>
      <c r="ORM38" s="2257"/>
      <c r="ORN38" s="2257"/>
      <c r="ORO38" s="2257"/>
      <c r="ORP38" s="2257"/>
      <c r="ORQ38" s="2257"/>
      <c r="ORR38" s="2257"/>
      <c r="ORS38" s="2257"/>
      <c r="ORT38" s="2257"/>
      <c r="ORU38" s="2257"/>
      <c r="ORV38" s="2257"/>
      <c r="ORW38" s="2257"/>
      <c r="ORX38" s="2257"/>
      <c r="ORY38" s="2257"/>
      <c r="ORZ38" s="2257"/>
      <c r="OSA38" s="2257"/>
      <c r="OSB38" s="2257"/>
      <c r="OSC38" s="2257"/>
      <c r="OSD38" s="2257"/>
      <c r="OSE38" s="2257"/>
      <c r="OSF38" s="2257"/>
      <c r="OSG38" s="2257"/>
      <c r="OSH38" s="2257"/>
      <c r="OSI38" s="2257"/>
      <c r="OSJ38" s="2257"/>
      <c r="OSK38" s="2257"/>
      <c r="OSL38" s="2257"/>
      <c r="OSM38" s="2257"/>
      <c r="OSN38" s="2257"/>
      <c r="OSO38" s="2257"/>
      <c r="OSP38" s="2257"/>
      <c r="OSQ38" s="2257"/>
      <c r="OSR38" s="2257"/>
      <c r="OSS38" s="2257"/>
      <c r="OST38" s="2257"/>
      <c r="OSU38" s="2257"/>
      <c r="OSV38" s="2257"/>
      <c r="OSW38" s="2257"/>
      <c r="OSX38" s="2257"/>
      <c r="OSY38" s="2257"/>
      <c r="OSZ38" s="2257"/>
      <c r="OTA38" s="2257"/>
      <c r="OTB38" s="2257"/>
      <c r="OTC38" s="2257"/>
      <c r="OTD38" s="2257"/>
      <c r="OTE38" s="2257"/>
      <c r="OTF38" s="2257"/>
      <c r="OTG38" s="2257"/>
      <c r="OTH38" s="2257"/>
      <c r="OTI38" s="2257"/>
      <c r="OTJ38" s="2257"/>
      <c r="OTK38" s="2257"/>
      <c r="OTL38" s="2257"/>
      <c r="OTM38" s="2257"/>
      <c r="OTN38" s="2257"/>
      <c r="OTO38" s="2257"/>
      <c r="OTP38" s="2257"/>
      <c r="OTQ38" s="2257"/>
      <c r="OTR38" s="2257"/>
      <c r="OTS38" s="2257"/>
      <c r="OTT38" s="2257"/>
      <c r="OTU38" s="2257"/>
      <c r="OTV38" s="2257"/>
      <c r="OTW38" s="2257"/>
      <c r="OTX38" s="2257"/>
      <c r="OTY38" s="2257"/>
      <c r="OTZ38" s="2257"/>
      <c r="OUA38" s="2257"/>
      <c r="OUB38" s="2257"/>
      <c r="OUC38" s="2257"/>
      <c r="OUD38" s="2257"/>
      <c r="OUE38" s="2257"/>
      <c r="OUF38" s="2257"/>
      <c r="OUG38" s="2257"/>
      <c r="OUH38" s="2257"/>
      <c r="OUI38" s="2257"/>
      <c r="OUJ38" s="2257"/>
      <c r="OUK38" s="2257"/>
      <c r="OUL38" s="2257"/>
      <c r="OUM38" s="2257"/>
      <c r="OUN38" s="2257"/>
      <c r="OUO38" s="2257"/>
      <c r="OUP38" s="2257"/>
      <c r="OUQ38" s="2257"/>
      <c r="OUR38" s="2257"/>
      <c r="OUS38" s="2257"/>
      <c r="OUT38" s="2257"/>
      <c r="OUU38" s="2257"/>
      <c r="OUV38" s="2257"/>
      <c r="OUW38" s="2257"/>
      <c r="OUX38" s="2257"/>
      <c r="OUY38" s="2257"/>
      <c r="OUZ38" s="2257"/>
      <c r="OVA38" s="2257"/>
      <c r="OVB38" s="2257"/>
      <c r="OVC38" s="2257"/>
      <c r="OVD38" s="2257"/>
      <c r="OVE38" s="2257"/>
      <c r="OVF38" s="2257"/>
      <c r="OVG38" s="2257"/>
      <c r="OVH38" s="2257"/>
      <c r="OVI38" s="2257"/>
      <c r="OVJ38" s="2257"/>
      <c r="OVK38" s="2257"/>
      <c r="OVL38" s="2257"/>
      <c r="OVM38" s="2257"/>
      <c r="OVN38" s="2257"/>
      <c r="OVO38" s="2257"/>
      <c r="OVP38" s="2257"/>
      <c r="OVQ38" s="2257"/>
      <c r="OVR38" s="2257"/>
      <c r="OVS38" s="2257"/>
      <c r="OVT38" s="2257"/>
      <c r="OVU38" s="2257"/>
      <c r="OVV38" s="2257"/>
      <c r="OVW38" s="2257"/>
      <c r="OVX38" s="2257"/>
      <c r="OVY38" s="2257"/>
      <c r="OVZ38" s="2257"/>
      <c r="OWA38" s="2257"/>
      <c r="OWB38" s="2257"/>
      <c r="OWC38" s="2257"/>
      <c r="OWD38" s="2257"/>
      <c r="OWE38" s="2257"/>
      <c r="OWF38" s="2257"/>
      <c r="OWG38" s="2257"/>
      <c r="OWH38" s="2257"/>
      <c r="OWI38" s="2257"/>
      <c r="OWJ38" s="2257"/>
      <c r="OWK38" s="2257"/>
      <c r="OWL38" s="2257"/>
      <c r="OWM38" s="2257"/>
      <c r="OWN38" s="2257"/>
      <c r="OWO38" s="2257"/>
      <c r="OWP38" s="2257"/>
      <c r="OWQ38" s="2257"/>
      <c r="OWR38" s="2257"/>
      <c r="OWS38" s="2257"/>
      <c r="OWT38" s="2257"/>
      <c r="OWU38" s="2257"/>
      <c r="OWV38" s="2257"/>
      <c r="OWW38" s="2257"/>
      <c r="OWX38" s="2257"/>
      <c r="OWY38" s="2257"/>
      <c r="OWZ38" s="2257"/>
      <c r="OXA38" s="2257"/>
      <c r="OXB38" s="2257"/>
      <c r="OXC38" s="2257"/>
      <c r="OXD38" s="2257"/>
      <c r="OXE38" s="2257"/>
      <c r="OXF38" s="2257"/>
      <c r="OXG38" s="2257"/>
      <c r="OXH38" s="2257"/>
      <c r="OXI38" s="2257"/>
      <c r="OXJ38" s="2257"/>
      <c r="OXK38" s="2257"/>
      <c r="OXL38" s="2257"/>
      <c r="OXM38" s="2257"/>
      <c r="OXN38" s="2257"/>
      <c r="OXO38" s="2257"/>
      <c r="OXP38" s="2257"/>
      <c r="OXQ38" s="2257"/>
      <c r="OXR38" s="2257"/>
      <c r="OXS38" s="2257"/>
      <c r="OXT38" s="2257"/>
      <c r="OXU38" s="2257"/>
      <c r="OXV38" s="2257"/>
      <c r="OXW38" s="2257"/>
      <c r="OXX38" s="2257"/>
      <c r="OXY38" s="2257"/>
      <c r="OXZ38" s="2257"/>
      <c r="OYA38" s="2257"/>
      <c r="OYB38" s="2257"/>
      <c r="OYC38" s="2257"/>
      <c r="OYD38" s="2257"/>
      <c r="OYE38" s="2257"/>
      <c r="OYF38" s="2257"/>
      <c r="OYG38" s="2257"/>
      <c r="OYH38" s="2257"/>
      <c r="OYI38" s="2257"/>
      <c r="OYJ38" s="2257"/>
      <c r="OYK38" s="2257"/>
      <c r="OYL38" s="2257"/>
      <c r="OYM38" s="2257"/>
      <c r="OYN38" s="2257"/>
      <c r="OYO38" s="2257"/>
      <c r="OYP38" s="2257"/>
      <c r="OYQ38" s="2257"/>
      <c r="OYR38" s="2257"/>
      <c r="OYS38" s="2257"/>
      <c r="OYT38" s="2257"/>
      <c r="OYU38" s="2257"/>
      <c r="OYV38" s="2257"/>
      <c r="OYW38" s="2257"/>
      <c r="OYX38" s="2257"/>
      <c r="OYY38" s="2257"/>
      <c r="OYZ38" s="2257"/>
      <c r="OZA38" s="2257"/>
      <c r="OZB38" s="2257"/>
      <c r="OZC38" s="2257"/>
      <c r="OZD38" s="2257"/>
      <c r="OZE38" s="2257"/>
      <c r="OZF38" s="2257"/>
      <c r="OZG38" s="2257"/>
      <c r="OZH38" s="2257"/>
      <c r="OZI38" s="2257"/>
      <c r="OZJ38" s="2257"/>
      <c r="OZK38" s="2257"/>
      <c r="OZL38" s="2257"/>
      <c r="OZM38" s="2257"/>
      <c r="OZN38" s="2257"/>
      <c r="OZO38" s="2257"/>
      <c r="OZP38" s="2257"/>
      <c r="OZQ38" s="2257"/>
      <c r="OZR38" s="2257"/>
      <c r="OZS38" s="2257"/>
      <c r="OZT38" s="2257"/>
      <c r="OZU38" s="2257"/>
      <c r="OZV38" s="2257"/>
      <c r="OZW38" s="2257"/>
      <c r="OZX38" s="2257"/>
      <c r="OZY38" s="2257"/>
      <c r="OZZ38" s="2257"/>
      <c r="PAA38" s="2257"/>
      <c r="PAB38" s="2257"/>
      <c r="PAC38" s="2257"/>
      <c r="PAD38" s="2257"/>
      <c r="PAE38" s="2257"/>
      <c r="PAF38" s="2257"/>
      <c r="PAG38" s="2257"/>
      <c r="PAH38" s="2257"/>
      <c r="PAI38" s="2257"/>
      <c r="PAJ38" s="2257"/>
      <c r="PAK38" s="2257"/>
      <c r="PAL38" s="2257"/>
      <c r="PAM38" s="2257"/>
      <c r="PAN38" s="2257"/>
      <c r="PAO38" s="2257"/>
      <c r="PAP38" s="2257"/>
      <c r="PAQ38" s="2257"/>
      <c r="PAR38" s="2257"/>
      <c r="PAS38" s="2257"/>
      <c r="PAT38" s="2257"/>
      <c r="PAU38" s="2257"/>
      <c r="PAV38" s="2257"/>
      <c r="PAW38" s="2257"/>
      <c r="PAX38" s="2257"/>
      <c r="PAY38" s="2257"/>
      <c r="PAZ38" s="2257"/>
      <c r="PBA38" s="2257"/>
      <c r="PBB38" s="2257"/>
      <c r="PBC38" s="2257"/>
      <c r="PBD38" s="2257"/>
      <c r="PBE38" s="2257"/>
      <c r="PBF38" s="2257"/>
      <c r="PBG38" s="2257"/>
      <c r="PBH38" s="2257"/>
      <c r="PBI38" s="2257"/>
      <c r="PBJ38" s="2257"/>
      <c r="PBK38" s="2257"/>
      <c r="PBL38" s="2257"/>
      <c r="PBM38" s="2257"/>
      <c r="PBN38" s="2257"/>
      <c r="PBO38" s="2257"/>
      <c r="PBP38" s="2257"/>
      <c r="PBQ38" s="2257"/>
      <c r="PBR38" s="2257"/>
      <c r="PBS38" s="2257"/>
      <c r="PBT38" s="2257"/>
      <c r="PBU38" s="2257"/>
      <c r="PBV38" s="2257"/>
      <c r="PBW38" s="2257"/>
      <c r="PBX38" s="2257"/>
      <c r="PBY38" s="2257"/>
      <c r="PBZ38" s="2257"/>
      <c r="PCA38" s="2257"/>
      <c r="PCB38" s="2257"/>
      <c r="PCC38" s="2257"/>
      <c r="PCD38" s="2257"/>
      <c r="PCE38" s="2257"/>
      <c r="PCF38" s="2257"/>
      <c r="PCG38" s="2257"/>
      <c r="PCH38" s="2257"/>
      <c r="PCI38" s="2257"/>
      <c r="PCJ38" s="2257"/>
      <c r="PCK38" s="2257"/>
      <c r="PCL38" s="2257"/>
      <c r="PCM38" s="2257"/>
      <c r="PCN38" s="2257"/>
      <c r="PCO38" s="2257"/>
      <c r="PCP38" s="2257"/>
      <c r="PCQ38" s="2257"/>
      <c r="PCR38" s="2257"/>
      <c r="PCS38" s="2257"/>
      <c r="PCT38" s="2257"/>
      <c r="PCU38" s="2257"/>
      <c r="PCV38" s="2257"/>
      <c r="PCW38" s="2257"/>
      <c r="PCX38" s="2257"/>
      <c r="PCY38" s="2257"/>
      <c r="PCZ38" s="2257"/>
      <c r="PDA38" s="2257"/>
      <c r="PDB38" s="2257"/>
      <c r="PDC38" s="2257"/>
      <c r="PDD38" s="2257"/>
      <c r="PDE38" s="2257"/>
      <c r="PDF38" s="2257"/>
      <c r="PDG38" s="2257"/>
      <c r="PDH38" s="2257"/>
      <c r="PDI38" s="2257"/>
      <c r="PDJ38" s="2257"/>
      <c r="PDK38" s="2257"/>
      <c r="PDL38" s="2257"/>
      <c r="PDM38" s="2257"/>
      <c r="PDN38" s="2257"/>
      <c r="PDO38" s="2257"/>
      <c r="PDP38" s="2257"/>
      <c r="PDQ38" s="2257"/>
      <c r="PDR38" s="2257"/>
      <c r="PDS38" s="2257"/>
      <c r="PDT38" s="2257"/>
      <c r="PDU38" s="2257"/>
      <c r="PDV38" s="2257"/>
      <c r="PDW38" s="2257"/>
      <c r="PDX38" s="2257"/>
      <c r="PDY38" s="2257"/>
      <c r="PDZ38" s="2257"/>
      <c r="PEA38" s="2257"/>
      <c r="PEB38" s="2257"/>
      <c r="PEC38" s="2257"/>
      <c r="PED38" s="2257"/>
      <c r="PEE38" s="2257"/>
      <c r="PEF38" s="2257"/>
      <c r="PEG38" s="2257"/>
      <c r="PEH38" s="2257"/>
      <c r="PEI38" s="2257"/>
      <c r="PEJ38" s="2257"/>
      <c r="PEK38" s="2257"/>
      <c r="PEL38" s="2257"/>
      <c r="PEM38" s="2257"/>
      <c r="PEN38" s="2257"/>
      <c r="PEO38" s="2257"/>
      <c r="PEP38" s="2257"/>
      <c r="PEQ38" s="2257"/>
      <c r="PER38" s="2257"/>
      <c r="PES38" s="2257"/>
      <c r="PET38" s="2257"/>
      <c r="PEU38" s="2257"/>
      <c r="PEV38" s="2257"/>
      <c r="PEW38" s="2257"/>
      <c r="PEX38" s="2257"/>
      <c r="PEY38" s="2257"/>
      <c r="PEZ38" s="2257"/>
      <c r="PFA38" s="2257"/>
      <c r="PFB38" s="2257"/>
      <c r="PFC38" s="2257"/>
      <c r="PFD38" s="2257"/>
      <c r="PFE38" s="2257"/>
      <c r="PFF38" s="2257"/>
      <c r="PFG38" s="2257"/>
      <c r="PFH38" s="2257"/>
      <c r="PFI38" s="2257"/>
      <c r="PFJ38" s="2257"/>
      <c r="PFK38" s="2257"/>
      <c r="PFL38" s="2257"/>
      <c r="PFM38" s="2257"/>
      <c r="PFN38" s="2257"/>
      <c r="PFO38" s="2257"/>
      <c r="PFP38" s="2257"/>
      <c r="PFQ38" s="2257"/>
      <c r="PFR38" s="2257"/>
      <c r="PFS38" s="2257"/>
      <c r="PFT38" s="2257"/>
      <c r="PFU38" s="2257"/>
      <c r="PFV38" s="2257"/>
      <c r="PFW38" s="2257"/>
      <c r="PFX38" s="2257"/>
      <c r="PFY38" s="2257"/>
      <c r="PFZ38" s="2257"/>
      <c r="PGA38" s="2257"/>
      <c r="PGB38" s="2257"/>
      <c r="PGC38" s="2257"/>
      <c r="PGD38" s="2257"/>
      <c r="PGE38" s="2257"/>
      <c r="PGF38" s="2257"/>
      <c r="PGG38" s="2257"/>
      <c r="PGH38" s="2257"/>
      <c r="PGI38" s="2257"/>
      <c r="PGJ38" s="2257"/>
      <c r="PGK38" s="2257"/>
      <c r="PGL38" s="2257"/>
      <c r="PGM38" s="2257"/>
      <c r="PGN38" s="2257"/>
      <c r="PGO38" s="2257"/>
      <c r="PGP38" s="2257"/>
      <c r="PGQ38" s="2257"/>
      <c r="PGR38" s="2257"/>
      <c r="PGS38" s="2257"/>
      <c r="PGT38" s="2257"/>
      <c r="PGU38" s="2257"/>
      <c r="PGV38" s="2257"/>
      <c r="PGW38" s="2257"/>
      <c r="PGX38" s="2257"/>
      <c r="PGY38" s="2257"/>
      <c r="PGZ38" s="2257"/>
      <c r="PHA38" s="2257"/>
      <c r="PHB38" s="2257"/>
      <c r="PHC38" s="2257"/>
      <c r="PHD38" s="2257"/>
      <c r="PHE38" s="2257"/>
      <c r="PHF38" s="2257"/>
      <c r="PHG38" s="2257"/>
      <c r="PHH38" s="2257"/>
      <c r="PHI38" s="2257"/>
      <c r="PHJ38" s="2257"/>
      <c r="PHK38" s="2257"/>
      <c r="PHL38" s="2257"/>
      <c r="PHM38" s="2257"/>
      <c r="PHN38" s="2257"/>
      <c r="PHO38" s="2257"/>
      <c r="PHP38" s="2257"/>
      <c r="PHQ38" s="2257"/>
      <c r="PHR38" s="2257"/>
      <c r="PHS38" s="2257"/>
      <c r="PHT38" s="2257"/>
      <c r="PHU38" s="2257"/>
      <c r="PHV38" s="2257"/>
      <c r="PHW38" s="2257"/>
      <c r="PHX38" s="2257"/>
      <c r="PHY38" s="2257"/>
      <c r="PHZ38" s="2257"/>
      <c r="PIA38" s="2257"/>
      <c r="PIB38" s="2257"/>
      <c r="PIC38" s="2257"/>
      <c r="PID38" s="2257"/>
      <c r="PIE38" s="2257"/>
      <c r="PIF38" s="2257"/>
      <c r="PIG38" s="2257"/>
      <c r="PIH38" s="2257"/>
      <c r="PII38" s="2257"/>
      <c r="PIJ38" s="2257"/>
      <c r="PIK38" s="2257"/>
      <c r="PIL38" s="2257"/>
      <c r="PIM38" s="2257"/>
      <c r="PIN38" s="2257"/>
      <c r="PIO38" s="2257"/>
      <c r="PIP38" s="2257"/>
      <c r="PIQ38" s="2257"/>
      <c r="PIR38" s="2257"/>
      <c r="PIS38" s="2257"/>
      <c r="PIT38" s="2257"/>
      <c r="PIU38" s="2257"/>
      <c r="PIV38" s="2257"/>
      <c r="PIW38" s="2257"/>
      <c r="PIX38" s="2257"/>
      <c r="PIY38" s="2257"/>
      <c r="PIZ38" s="2257"/>
      <c r="PJA38" s="2257"/>
      <c r="PJB38" s="2257"/>
      <c r="PJC38" s="2257"/>
      <c r="PJD38" s="2257"/>
      <c r="PJE38" s="2257"/>
      <c r="PJF38" s="2257"/>
      <c r="PJG38" s="2257"/>
      <c r="PJH38" s="2257"/>
      <c r="PJI38" s="2257"/>
      <c r="PJJ38" s="2257"/>
      <c r="PJK38" s="2257"/>
      <c r="PJL38" s="2257"/>
      <c r="PJM38" s="2257"/>
      <c r="PJN38" s="2257"/>
      <c r="PJO38" s="2257"/>
      <c r="PJP38" s="2257"/>
      <c r="PJQ38" s="2257"/>
      <c r="PJR38" s="2257"/>
      <c r="PJS38" s="2257"/>
      <c r="PJT38" s="2257"/>
      <c r="PJU38" s="2257"/>
      <c r="PJV38" s="2257"/>
      <c r="PJW38" s="2257"/>
      <c r="PJX38" s="2257"/>
      <c r="PJY38" s="2257"/>
      <c r="PJZ38" s="2257"/>
      <c r="PKA38" s="2257"/>
      <c r="PKB38" s="2257"/>
      <c r="PKC38" s="2257"/>
      <c r="PKD38" s="2257"/>
      <c r="PKE38" s="2257"/>
      <c r="PKF38" s="2257"/>
      <c r="PKG38" s="2257"/>
      <c r="PKH38" s="2257"/>
      <c r="PKI38" s="2257"/>
      <c r="PKJ38" s="2257"/>
      <c r="PKK38" s="2257"/>
      <c r="PKL38" s="2257"/>
      <c r="PKM38" s="2257"/>
      <c r="PKN38" s="2257"/>
      <c r="PKO38" s="2257"/>
      <c r="PKP38" s="2257"/>
      <c r="PKQ38" s="2257"/>
      <c r="PKR38" s="2257"/>
      <c r="PKS38" s="2257"/>
      <c r="PKT38" s="2257"/>
      <c r="PKU38" s="2257"/>
      <c r="PKV38" s="2257"/>
      <c r="PKW38" s="2257"/>
      <c r="PKX38" s="2257"/>
      <c r="PKY38" s="2257"/>
      <c r="PKZ38" s="2257"/>
      <c r="PLA38" s="2257"/>
      <c r="PLB38" s="2257"/>
      <c r="PLC38" s="2257"/>
      <c r="PLD38" s="2257"/>
      <c r="PLE38" s="2257"/>
      <c r="PLF38" s="2257"/>
      <c r="PLG38" s="2257"/>
      <c r="PLH38" s="2257"/>
      <c r="PLI38" s="2257"/>
      <c r="PLJ38" s="2257"/>
      <c r="PLK38" s="2257"/>
      <c r="PLL38" s="2257"/>
      <c r="PLM38" s="2257"/>
      <c r="PLN38" s="2257"/>
      <c r="PLO38" s="2257"/>
      <c r="PLP38" s="2257"/>
      <c r="PLQ38" s="2257"/>
      <c r="PLR38" s="2257"/>
      <c r="PLS38" s="2257"/>
      <c r="PLT38" s="2257"/>
      <c r="PLU38" s="2257"/>
      <c r="PLV38" s="2257"/>
      <c r="PLW38" s="2257"/>
      <c r="PLX38" s="2257"/>
      <c r="PLY38" s="2257"/>
      <c r="PLZ38" s="2257"/>
      <c r="PMA38" s="2257"/>
      <c r="PMB38" s="2257"/>
      <c r="PMC38" s="2257"/>
      <c r="PMD38" s="2257"/>
      <c r="PME38" s="2257"/>
      <c r="PMF38" s="2257"/>
      <c r="PMG38" s="2257"/>
      <c r="PMH38" s="2257"/>
      <c r="PMI38" s="2257"/>
      <c r="PMJ38" s="2257"/>
      <c r="PMK38" s="2257"/>
      <c r="PML38" s="2257"/>
      <c r="PMM38" s="2257"/>
      <c r="PMN38" s="2257"/>
      <c r="PMO38" s="2257"/>
      <c r="PMP38" s="2257"/>
      <c r="PMQ38" s="2257"/>
      <c r="PMR38" s="2257"/>
      <c r="PMS38" s="2257"/>
      <c r="PMT38" s="2257"/>
      <c r="PMU38" s="2257"/>
      <c r="PMV38" s="2257"/>
      <c r="PMW38" s="2257"/>
      <c r="PMX38" s="2257"/>
      <c r="PMY38" s="2257"/>
      <c r="PMZ38" s="2257"/>
      <c r="PNA38" s="2257"/>
      <c r="PNB38" s="2257"/>
      <c r="PNC38" s="2257"/>
      <c r="PND38" s="2257"/>
      <c r="PNE38" s="2257"/>
      <c r="PNF38" s="2257"/>
      <c r="PNG38" s="2257"/>
      <c r="PNH38" s="2257"/>
      <c r="PNI38" s="2257"/>
      <c r="PNJ38" s="2257"/>
      <c r="PNK38" s="2257"/>
      <c r="PNL38" s="2257"/>
      <c r="PNM38" s="2257"/>
      <c r="PNN38" s="2257"/>
      <c r="PNO38" s="2257"/>
      <c r="PNP38" s="2257"/>
      <c r="PNQ38" s="2257"/>
      <c r="PNR38" s="2257"/>
      <c r="PNS38" s="2257"/>
      <c r="PNT38" s="2257"/>
      <c r="PNU38" s="2257"/>
      <c r="PNV38" s="2257"/>
      <c r="PNW38" s="2257"/>
      <c r="PNX38" s="2257"/>
      <c r="PNY38" s="2257"/>
      <c r="PNZ38" s="2257"/>
      <c r="POA38" s="2257"/>
      <c r="POB38" s="2257"/>
      <c r="POC38" s="2257"/>
      <c r="POD38" s="2257"/>
      <c r="POE38" s="2257"/>
      <c r="POF38" s="2257"/>
      <c r="POG38" s="2257"/>
      <c r="POH38" s="2257"/>
      <c r="POI38" s="2257"/>
      <c r="POJ38" s="2257"/>
      <c r="POK38" s="2257"/>
      <c r="POL38" s="2257"/>
      <c r="POM38" s="2257"/>
      <c r="PON38" s="2257"/>
      <c r="POO38" s="2257"/>
      <c r="POP38" s="2257"/>
      <c r="POQ38" s="2257"/>
      <c r="POR38" s="2257"/>
      <c r="POS38" s="2257"/>
      <c r="POT38" s="2257"/>
      <c r="POU38" s="2257"/>
      <c r="POV38" s="2257"/>
      <c r="POW38" s="2257"/>
      <c r="POX38" s="2257"/>
      <c r="POY38" s="2257"/>
      <c r="POZ38" s="2257"/>
      <c r="PPA38" s="2257"/>
      <c r="PPB38" s="2257"/>
      <c r="PPC38" s="2257"/>
      <c r="PPD38" s="2257"/>
      <c r="PPE38" s="2257"/>
      <c r="PPF38" s="2257"/>
      <c r="PPG38" s="2257"/>
      <c r="PPH38" s="2257"/>
      <c r="PPI38" s="2257"/>
      <c r="PPJ38" s="2257"/>
      <c r="PPK38" s="2257"/>
      <c r="PPL38" s="2257"/>
      <c r="PPM38" s="2257"/>
      <c r="PPN38" s="2257"/>
      <c r="PPO38" s="2257"/>
      <c r="PPP38" s="2257"/>
      <c r="PPQ38" s="2257"/>
      <c r="PPR38" s="2257"/>
      <c r="PPS38" s="2257"/>
      <c r="PPT38" s="2257"/>
      <c r="PPU38" s="2257"/>
      <c r="PPV38" s="2257"/>
      <c r="PPW38" s="2257"/>
      <c r="PPX38" s="2257"/>
      <c r="PPY38" s="2257"/>
      <c r="PPZ38" s="2257"/>
      <c r="PQA38" s="2257"/>
      <c r="PQB38" s="2257"/>
      <c r="PQC38" s="2257"/>
      <c r="PQD38" s="2257"/>
      <c r="PQE38" s="2257"/>
      <c r="PQF38" s="2257"/>
      <c r="PQG38" s="2257"/>
      <c r="PQH38" s="2257"/>
      <c r="PQI38" s="2257"/>
      <c r="PQJ38" s="2257"/>
      <c r="PQK38" s="2257"/>
      <c r="PQL38" s="2257"/>
      <c r="PQM38" s="2257"/>
      <c r="PQN38" s="2257"/>
      <c r="PQO38" s="2257"/>
      <c r="PQP38" s="2257"/>
      <c r="PQQ38" s="2257"/>
      <c r="PQR38" s="2257"/>
      <c r="PQS38" s="2257"/>
      <c r="PQT38" s="2257"/>
      <c r="PQU38" s="2257"/>
      <c r="PQV38" s="2257"/>
      <c r="PQW38" s="2257"/>
      <c r="PQX38" s="2257"/>
      <c r="PQY38" s="2257"/>
      <c r="PQZ38" s="2257"/>
      <c r="PRA38" s="2257"/>
      <c r="PRB38" s="2257"/>
      <c r="PRC38" s="2257"/>
      <c r="PRD38" s="2257"/>
      <c r="PRE38" s="2257"/>
      <c r="PRF38" s="2257"/>
      <c r="PRG38" s="2257"/>
      <c r="PRH38" s="2257"/>
      <c r="PRI38" s="2257"/>
      <c r="PRJ38" s="2257"/>
      <c r="PRK38" s="2257"/>
      <c r="PRL38" s="2257"/>
      <c r="PRM38" s="2257"/>
      <c r="PRN38" s="2257"/>
      <c r="PRO38" s="2257"/>
      <c r="PRP38" s="2257"/>
      <c r="PRQ38" s="2257"/>
      <c r="PRR38" s="2257"/>
      <c r="PRS38" s="2257"/>
      <c r="PRT38" s="2257"/>
      <c r="PRU38" s="2257"/>
      <c r="PRV38" s="2257"/>
      <c r="PRW38" s="2257"/>
      <c r="PRX38" s="2257"/>
      <c r="PRY38" s="2257"/>
      <c r="PRZ38" s="2257"/>
      <c r="PSA38" s="2257"/>
      <c r="PSB38" s="2257"/>
      <c r="PSC38" s="2257"/>
      <c r="PSD38" s="2257"/>
      <c r="PSE38" s="2257"/>
      <c r="PSF38" s="2257"/>
      <c r="PSG38" s="2257"/>
      <c r="PSH38" s="2257"/>
      <c r="PSI38" s="2257"/>
      <c r="PSJ38" s="2257"/>
      <c r="PSK38" s="2257"/>
      <c r="PSL38" s="2257"/>
      <c r="PSM38" s="2257"/>
      <c r="PSN38" s="2257"/>
      <c r="PSO38" s="2257"/>
      <c r="PSP38" s="2257"/>
      <c r="PSQ38" s="2257"/>
      <c r="PSR38" s="2257"/>
      <c r="PSS38" s="2257"/>
      <c r="PST38" s="2257"/>
      <c r="PSU38" s="2257"/>
      <c r="PSV38" s="2257"/>
      <c r="PSW38" s="2257"/>
      <c r="PSX38" s="2257"/>
      <c r="PSY38" s="2257"/>
      <c r="PSZ38" s="2257"/>
      <c r="PTA38" s="2257"/>
      <c r="PTB38" s="2257"/>
      <c r="PTC38" s="2257"/>
      <c r="PTD38" s="2257"/>
      <c r="PTE38" s="2257"/>
      <c r="PTF38" s="2257"/>
      <c r="PTG38" s="2257"/>
      <c r="PTH38" s="2257"/>
      <c r="PTI38" s="2257"/>
      <c r="PTJ38" s="2257"/>
      <c r="PTK38" s="2257"/>
      <c r="PTL38" s="2257"/>
      <c r="PTM38" s="2257"/>
      <c r="PTN38" s="2257"/>
      <c r="PTO38" s="2257"/>
      <c r="PTP38" s="2257"/>
      <c r="PTQ38" s="2257"/>
      <c r="PTR38" s="2257"/>
      <c r="PTS38" s="2257"/>
      <c r="PTT38" s="2257"/>
      <c r="PTU38" s="2257"/>
      <c r="PTV38" s="2257"/>
      <c r="PTW38" s="2257"/>
      <c r="PTX38" s="2257"/>
      <c r="PTY38" s="2257"/>
      <c r="PTZ38" s="2257"/>
      <c r="PUA38" s="2257"/>
      <c r="PUB38" s="2257"/>
      <c r="PUC38" s="2257"/>
      <c r="PUD38" s="2257"/>
      <c r="PUE38" s="2257"/>
      <c r="PUF38" s="2257"/>
      <c r="PUG38" s="2257"/>
      <c r="PUH38" s="2257"/>
      <c r="PUI38" s="2257"/>
      <c r="PUJ38" s="2257"/>
      <c r="PUK38" s="2257"/>
      <c r="PUL38" s="2257"/>
      <c r="PUM38" s="2257"/>
      <c r="PUN38" s="2257"/>
      <c r="PUO38" s="2257"/>
      <c r="PUP38" s="2257"/>
      <c r="PUQ38" s="2257"/>
      <c r="PUR38" s="2257"/>
      <c r="PUS38" s="2257"/>
      <c r="PUT38" s="2257"/>
      <c r="PUU38" s="2257"/>
      <c r="PUV38" s="2257"/>
      <c r="PUW38" s="2257"/>
      <c r="PUX38" s="2257"/>
      <c r="PUY38" s="2257"/>
      <c r="PUZ38" s="2257"/>
      <c r="PVA38" s="2257"/>
      <c r="PVB38" s="2257"/>
      <c r="PVC38" s="2257"/>
      <c r="PVD38" s="2257"/>
      <c r="PVE38" s="2257"/>
      <c r="PVF38" s="2257"/>
      <c r="PVG38" s="2257"/>
      <c r="PVH38" s="2257"/>
      <c r="PVI38" s="2257"/>
      <c r="PVJ38" s="2257"/>
      <c r="PVK38" s="2257"/>
      <c r="PVL38" s="2257"/>
      <c r="PVM38" s="2257"/>
      <c r="PVN38" s="2257"/>
      <c r="PVO38" s="2257"/>
      <c r="PVP38" s="2257"/>
      <c r="PVQ38" s="2257"/>
      <c r="PVR38" s="2257"/>
      <c r="PVS38" s="2257"/>
      <c r="PVT38" s="2257"/>
      <c r="PVU38" s="2257"/>
      <c r="PVV38" s="2257"/>
      <c r="PVW38" s="2257"/>
      <c r="PVX38" s="2257"/>
      <c r="PVY38" s="2257"/>
      <c r="PVZ38" s="2257"/>
      <c r="PWA38" s="2257"/>
      <c r="PWB38" s="2257"/>
      <c r="PWC38" s="2257"/>
      <c r="PWD38" s="2257"/>
      <c r="PWE38" s="2257"/>
      <c r="PWF38" s="2257"/>
      <c r="PWG38" s="2257"/>
      <c r="PWH38" s="2257"/>
      <c r="PWI38" s="2257"/>
      <c r="PWJ38" s="2257"/>
      <c r="PWK38" s="2257"/>
      <c r="PWL38" s="2257"/>
      <c r="PWM38" s="2257"/>
      <c r="PWN38" s="2257"/>
      <c r="PWO38" s="2257"/>
      <c r="PWP38" s="2257"/>
      <c r="PWQ38" s="2257"/>
      <c r="PWR38" s="2257"/>
      <c r="PWS38" s="2257"/>
      <c r="PWT38" s="2257"/>
      <c r="PWU38" s="2257"/>
      <c r="PWV38" s="2257"/>
      <c r="PWW38" s="2257"/>
      <c r="PWX38" s="2257"/>
      <c r="PWY38" s="2257"/>
      <c r="PWZ38" s="2257"/>
      <c r="PXA38" s="2257"/>
      <c r="PXB38" s="2257"/>
      <c r="PXC38" s="2257"/>
      <c r="PXD38" s="2257"/>
      <c r="PXE38" s="2257"/>
      <c r="PXF38" s="2257"/>
      <c r="PXG38" s="2257"/>
      <c r="PXH38" s="2257"/>
      <c r="PXI38" s="2257"/>
      <c r="PXJ38" s="2257"/>
      <c r="PXK38" s="2257"/>
      <c r="PXL38" s="2257"/>
      <c r="PXM38" s="2257"/>
      <c r="PXN38" s="2257"/>
      <c r="PXO38" s="2257"/>
      <c r="PXP38" s="2257"/>
      <c r="PXQ38" s="2257"/>
      <c r="PXR38" s="2257"/>
      <c r="PXS38" s="2257"/>
      <c r="PXT38" s="2257"/>
      <c r="PXU38" s="2257"/>
      <c r="PXV38" s="2257"/>
      <c r="PXW38" s="2257"/>
      <c r="PXX38" s="2257"/>
      <c r="PXY38" s="2257"/>
      <c r="PXZ38" s="2257"/>
      <c r="PYA38" s="2257"/>
      <c r="PYB38" s="2257"/>
      <c r="PYC38" s="2257"/>
      <c r="PYD38" s="2257"/>
      <c r="PYE38" s="2257"/>
      <c r="PYF38" s="2257"/>
      <c r="PYG38" s="2257"/>
      <c r="PYH38" s="2257"/>
      <c r="PYI38" s="2257"/>
      <c r="PYJ38" s="2257"/>
      <c r="PYK38" s="2257"/>
      <c r="PYL38" s="2257"/>
      <c r="PYM38" s="2257"/>
      <c r="PYN38" s="2257"/>
      <c r="PYO38" s="2257"/>
      <c r="PYP38" s="2257"/>
      <c r="PYQ38" s="2257"/>
      <c r="PYR38" s="2257"/>
      <c r="PYS38" s="2257"/>
      <c r="PYT38" s="2257"/>
      <c r="PYU38" s="2257"/>
      <c r="PYV38" s="2257"/>
      <c r="PYW38" s="2257"/>
      <c r="PYX38" s="2257"/>
      <c r="PYY38" s="2257"/>
      <c r="PYZ38" s="2257"/>
      <c r="PZA38" s="2257"/>
      <c r="PZB38" s="2257"/>
      <c r="PZC38" s="2257"/>
      <c r="PZD38" s="2257"/>
      <c r="PZE38" s="2257"/>
      <c r="PZF38" s="2257"/>
      <c r="PZG38" s="2257"/>
      <c r="PZH38" s="2257"/>
      <c r="PZI38" s="2257"/>
      <c r="PZJ38" s="2257"/>
      <c r="PZK38" s="2257"/>
      <c r="PZL38" s="2257"/>
      <c r="PZM38" s="2257"/>
      <c r="PZN38" s="2257"/>
      <c r="PZO38" s="2257"/>
      <c r="PZP38" s="2257"/>
      <c r="PZQ38" s="2257"/>
      <c r="PZR38" s="2257"/>
      <c r="PZS38" s="2257"/>
      <c r="PZT38" s="2257"/>
      <c r="PZU38" s="2257"/>
      <c r="PZV38" s="2257"/>
      <c r="PZW38" s="2257"/>
      <c r="PZX38" s="2257"/>
      <c r="PZY38" s="2257"/>
      <c r="PZZ38" s="2257"/>
      <c r="QAA38" s="2257"/>
      <c r="QAB38" s="2257"/>
      <c r="QAC38" s="2257"/>
      <c r="QAD38" s="2257"/>
      <c r="QAE38" s="2257"/>
      <c r="QAF38" s="2257"/>
      <c r="QAG38" s="2257"/>
      <c r="QAH38" s="2257"/>
      <c r="QAI38" s="2257"/>
      <c r="QAJ38" s="2257"/>
      <c r="QAK38" s="2257"/>
      <c r="QAL38" s="2257"/>
      <c r="QAM38" s="2257"/>
      <c r="QAN38" s="2257"/>
      <c r="QAO38" s="2257"/>
      <c r="QAP38" s="2257"/>
      <c r="QAQ38" s="2257"/>
      <c r="QAR38" s="2257"/>
      <c r="QAS38" s="2257"/>
      <c r="QAT38" s="2257"/>
      <c r="QAU38" s="2257"/>
      <c r="QAV38" s="2257"/>
      <c r="QAW38" s="2257"/>
      <c r="QAX38" s="2257"/>
      <c r="QAY38" s="2257"/>
      <c r="QAZ38" s="2257"/>
      <c r="QBA38" s="2257"/>
      <c r="QBB38" s="2257"/>
      <c r="QBC38" s="2257"/>
      <c r="QBD38" s="2257"/>
      <c r="QBE38" s="2257"/>
      <c r="QBF38" s="2257"/>
      <c r="QBG38" s="2257"/>
      <c r="QBH38" s="2257"/>
      <c r="QBI38" s="2257"/>
      <c r="QBJ38" s="2257"/>
      <c r="QBK38" s="2257"/>
      <c r="QBL38" s="2257"/>
      <c r="QBM38" s="2257"/>
      <c r="QBN38" s="2257"/>
      <c r="QBO38" s="2257"/>
      <c r="QBP38" s="2257"/>
      <c r="QBQ38" s="2257"/>
      <c r="QBR38" s="2257"/>
      <c r="QBS38" s="2257"/>
      <c r="QBT38" s="2257"/>
      <c r="QBU38" s="2257"/>
      <c r="QBV38" s="2257"/>
      <c r="QBW38" s="2257"/>
      <c r="QBX38" s="2257"/>
      <c r="QBY38" s="2257"/>
      <c r="QBZ38" s="2257"/>
      <c r="QCA38" s="2257"/>
      <c r="QCB38" s="2257"/>
      <c r="QCC38" s="2257"/>
      <c r="QCD38" s="2257"/>
      <c r="QCE38" s="2257"/>
      <c r="QCF38" s="2257"/>
      <c r="QCG38" s="2257"/>
      <c r="QCH38" s="2257"/>
      <c r="QCI38" s="2257"/>
      <c r="QCJ38" s="2257"/>
      <c r="QCK38" s="2257"/>
      <c r="QCL38" s="2257"/>
      <c r="QCM38" s="2257"/>
      <c r="QCN38" s="2257"/>
      <c r="QCO38" s="2257"/>
      <c r="QCP38" s="2257"/>
      <c r="QCQ38" s="2257"/>
      <c r="QCR38" s="2257"/>
      <c r="QCS38" s="2257"/>
      <c r="QCT38" s="2257"/>
      <c r="QCU38" s="2257"/>
      <c r="QCV38" s="2257"/>
      <c r="QCW38" s="2257"/>
      <c r="QCX38" s="2257"/>
      <c r="QCY38" s="2257"/>
      <c r="QCZ38" s="2257"/>
      <c r="QDA38" s="2257"/>
      <c r="QDB38" s="2257"/>
      <c r="QDC38" s="2257"/>
      <c r="QDD38" s="2257"/>
      <c r="QDE38" s="2257"/>
      <c r="QDF38" s="2257"/>
      <c r="QDG38" s="2257"/>
      <c r="QDH38" s="2257"/>
      <c r="QDI38" s="2257"/>
      <c r="QDJ38" s="2257"/>
      <c r="QDK38" s="2257"/>
      <c r="QDL38" s="2257"/>
      <c r="QDM38" s="2257"/>
      <c r="QDN38" s="2257"/>
      <c r="QDO38" s="2257"/>
      <c r="QDP38" s="2257"/>
      <c r="QDQ38" s="2257"/>
      <c r="QDR38" s="2257"/>
      <c r="QDS38" s="2257"/>
      <c r="QDT38" s="2257"/>
      <c r="QDU38" s="2257"/>
      <c r="QDV38" s="2257"/>
      <c r="QDW38" s="2257"/>
      <c r="QDX38" s="2257"/>
      <c r="QDY38" s="2257"/>
      <c r="QDZ38" s="2257"/>
      <c r="QEA38" s="2257"/>
      <c r="QEB38" s="2257"/>
      <c r="QEC38" s="2257"/>
      <c r="QED38" s="2257"/>
      <c r="QEE38" s="2257"/>
      <c r="QEF38" s="2257"/>
      <c r="QEG38" s="2257"/>
      <c r="QEH38" s="2257"/>
      <c r="QEI38" s="2257"/>
      <c r="QEJ38" s="2257"/>
      <c r="QEK38" s="2257"/>
      <c r="QEL38" s="2257"/>
      <c r="QEM38" s="2257"/>
      <c r="QEN38" s="2257"/>
      <c r="QEO38" s="2257"/>
      <c r="QEP38" s="2257"/>
      <c r="QEQ38" s="2257"/>
      <c r="QER38" s="2257"/>
      <c r="QES38" s="2257"/>
      <c r="QET38" s="2257"/>
      <c r="QEU38" s="2257"/>
      <c r="QEV38" s="2257"/>
      <c r="QEW38" s="2257"/>
      <c r="QEX38" s="2257"/>
      <c r="QEY38" s="2257"/>
      <c r="QEZ38" s="2257"/>
      <c r="QFA38" s="2257"/>
      <c r="QFB38" s="2257"/>
      <c r="QFC38" s="2257"/>
      <c r="QFD38" s="2257"/>
      <c r="QFE38" s="2257"/>
      <c r="QFF38" s="2257"/>
      <c r="QFG38" s="2257"/>
      <c r="QFH38" s="2257"/>
      <c r="QFI38" s="2257"/>
      <c r="QFJ38" s="2257"/>
      <c r="QFK38" s="2257"/>
      <c r="QFL38" s="2257"/>
      <c r="QFM38" s="2257"/>
      <c r="QFN38" s="2257"/>
      <c r="QFO38" s="2257"/>
      <c r="QFP38" s="2257"/>
      <c r="QFQ38" s="2257"/>
      <c r="QFR38" s="2257"/>
      <c r="QFS38" s="2257"/>
      <c r="QFT38" s="2257"/>
      <c r="QFU38" s="2257"/>
      <c r="QFV38" s="2257"/>
      <c r="QFW38" s="2257"/>
      <c r="QFX38" s="2257"/>
      <c r="QFY38" s="2257"/>
      <c r="QFZ38" s="2257"/>
      <c r="QGA38" s="2257"/>
      <c r="QGB38" s="2257"/>
      <c r="QGC38" s="2257"/>
      <c r="QGD38" s="2257"/>
      <c r="QGE38" s="2257"/>
      <c r="QGF38" s="2257"/>
      <c r="QGG38" s="2257"/>
      <c r="QGH38" s="2257"/>
      <c r="QGI38" s="2257"/>
      <c r="QGJ38" s="2257"/>
      <c r="QGK38" s="2257"/>
      <c r="QGL38" s="2257"/>
      <c r="QGM38" s="2257"/>
      <c r="QGN38" s="2257"/>
      <c r="QGO38" s="2257"/>
      <c r="QGP38" s="2257"/>
      <c r="QGQ38" s="2257"/>
      <c r="QGR38" s="2257"/>
      <c r="QGS38" s="2257"/>
      <c r="QGT38" s="2257"/>
      <c r="QGU38" s="2257"/>
      <c r="QGV38" s="2257"/>
      <c r="QGW38" s="2257"/>
      <c r="QGX38" s="2257"/>
      <c r="QGY38" s="2257"/>
      <c r="QGZ38" s="2257"/>
      <c r="QHA38" s="2257"/>
      <c r="QHB38" s="2257"/>
      <c r="QHC38" s="2257"/>
      <c r="QHD38" s="2257"/>
      <c r="QHE38" s="2257"/>
      <c r="QHF38" s="2257"/>
      <c r="QHG38" s="2257"/>
      <c r="QHH38" s="2257"/>
      <c r="QHI38" s="2257"/>
      <c r="QHJ38" s="2257"/>
      <c r="QHK38" s="2257"/>
      <c r="QHL38" s="2257"/>
      <c r="QHM38" s="2257"/>
      <c r="QHN38" s="2257"/>
      <c r="QHO38" s="2257"/>
      <c r="QHP38" s="2257"/>
      <c r="QHQ38" s="2257"/>
      <c r="QHR38" s="2257"/>
      <c r="QHS38" s="2257"/>
      <c r="QHT38" s="2257"/>
      <c r="QHU38" s="2257"/>
      <c r="QHV38" s="2257"/>
      <c r="QHW38" s="2257"/>
      <c r="QHX38" s="2257"/>
      <c r="QHY38" s="2257"/>
      <c r="QHZ38" s="2257"/>
      <c r="QIA38" s="2257"/>
      <c r="QIB38" s="2257"/>
      <c r="QIC38" s="2257"/>
      <c r="QID38" s="2257"/>
      <c r="QIE38" s="2257"/>
      <c r="QIF38" s="2257"/>
      <c r="QIG38" s="2257"/>
      <c r="QIH38" s="2257"/>
      <c r="QII38" s="2257"/>
      <c r="QIJ38" s="2257"/>
      <c r="QIK38" s="2257"/>
      <c r="QIL38" s="2257"/>
      <c r="QIM38" s="2257"/>
      <c r="QIN38" s="2257"/>
      <c r="QIO38" s="2257"/>
      <c r="QIP38" s="2257"/>
      <c r="QIQ38" s="2257"/>
      <c r="QIR38" s="2257"/>
      <c r="QIS38" s="2257"/>
      <c r="QIT38" s="2257"/>
      <c r="QIU38" s="2257"/>
      <c r="QIV38" s="2257"/>
      <c r="QIW38" s="2257"/>
      <c r="QIX38" s="2257"/>
      <c r="QIY38" s="2257"/>
      <c r="QIZ38" s="2257"/>
      <c r="QJA38" s="2257"/>
      <c r="QJB38" s="2257"/>
      <c r="QJC38" s="2257"/>
      <c r="QJD38" s="2257"/>
      <c r="QJE38" s="2257"/>
      <c r="QJF38" s="2257"/>
      <c r="QJG38" s="2257"/>
      <c r="QJH38" s="2257"/>
      <c r="QJI38" s="2257"/>
      <c r="QJJ38" s="2257"/>
      <c r="QJK38" s="2257"/>
      <c r="QJL38" s="2257"/>
      <c r="QJM38" s="2257"/>
      <c r="QJN38" s="2257"/>
      <c r="QJO38" s="2257"/>
      <c r="QJP38" s="2257"/>
      <c r="QJQ38" s="2257"/>
      <c r="QJR38" s="2257"/>
      <c r="QJS38" s="2257"/>
      <c r="QJT38" s="2257"/>
      <c r="QJU38" s="2257"/>
      <c r="QJV38" s="2257"/>
      <c r="QJW38" s="2257"/>
      <c r="QJX38" s="2257"/>
      <c r="QJY38" s="2257"/>
      <c r="QJZ38" s="2257"/>
      <c r="QKA38" s="2257"/>
      <c r="QKB38" s="2257"/>
      <c r="QKC38" s="2257"/>
      <c r="QKD38" s="2257"/>
      <c r="QKE38" s="2257"/>
      <c r="QKF38" s="2257"/>
      <c r="QKG38" s="2257"/>
      <c r="QKH38" s="2257"/>
      <c r="QKI38" s="2257"/>
      <c r="QKJ38" s="2257"/>
      <c r="QKK38" s="2257"/>
      <c r="QKL38" s="2257"/>
      <c r="QKM38" s="2257"/>
      <c r="QKN38" s="2257"/>
      <c r="QKO38" s="2257"/>
      <c r="QKP38" s="2257"/>
      <c r="QKQ38" s="2257"/>
      <c r="QKR38" s="2257"/>
      <c r="QKS38" s="2257"/>
      <c r="QKT38" s="2257"/>
      <c r="QKU38" s="2257"/>
      <c r="QKV38" s="2257"/>
      <c r="QKW38" s="2257"/>
      <c r="QKX38" s="2257"/>
      <c r="QKY38" s="2257"/>
      <c r="QKZ38" s="2257"/>
      <c r="QLA38" s="2257"/>
      <c r="QLB38" s="2257"/>
      <c r="QLC38" s="2257"/>
      <c r="QLD38" s="2257"/>
      <c r="QLE38" s="2257"/>
      <c r="QLF38" s="2257"/>
      <c r="QLG38" s="2257"/>
      <c r="QLH38" s="2257"/>
      <c r="QLI38" s="2257"/>
      <c r="QLJ38" s="2257"/>
      <c r="QLK38" s="2257"/>
      <c r="QLL38" s="2257"/>
      <c r="QLM38" s="2257"/>
      <c r="QLN38" s="2257"/>
      <c r="QLO38" s="2257"/>
      <c r="QLP38" s="2257"/>
      <c r="QLQ38" s="2257"/>
      <c r="QLR38" s="2257"/>
      <c r="QLS38" s="2257"/>
      <c r="QLT38" s="2257"/>
      <c r="QLU38" s="2257"/>
      <c r="QLV38" s="2257"/>
      <c r="QLW38" s="2257"/>
      <c r="QLX38" s="2257"/>
      <c r="QLY38" s="2257"/>
      <c r="QLZ38" s="2257"/>
      <c r="QMA38" s="2257"/>
      <c r="QMB38" s="2257"/>
      <c r="QMC38" s="2257"/>
      <c r="QMD38" s="2257"/>
      <c r="QME38" s="2257"/>
      <c r="QMF38" s="2257"/>
      <c r="QMG38" s="2257"/>
      <c r="QMH38" s="2257"/>
      <c r="QMI38" s="2257"/>
      <c r="QMJ38" s="2257"/>
      <c r="QMK38" s="2257"/>
      <c r="QML38" s="2257"/>
      <c r="QMM38" s="2257"/>
      <c r="QMN38" s="2257"/>
      <c r="QMO38" s="2257"/>
      <c r="QMP38" s="2257"/>
      <c r="QMQ38" s="2257"/>
      <c r="QMR38" s="2257"/>
      <c r="QMS38" s="2257"/>
      <c r="QMT38" s="2257"/>
      <c r="QMU38" s="2257"/>
      <c r="QMV38" s="2257"/>
      <c r="QMW38" s="2257"/>
      <c r="QMX38" s="2257"/>
      <c r="QMY38" s="2257"/>
      <c r="QMZ38" s="2257"/>
      <c r="QNA38" s="2257"/>
      <c r="QNB38" s="2257"/>
      <c r="QNC38" s="2257"/>
      <c r="QND38" s="2257"/>
      <c r="QNE38" s="2257"/>
      <c r="QNF38" s="2257"/>
      <c r="QNG38" s="2257"/>
      <c r="QNH38" s="2257"/>
      <c r="QNI38" s="2257"/>
      <c r="QNJ38" s="2257"/>
      <c r="QNK38" s="2257"/>
      <c r="QNL38" s="2257"/>
      <c r="QNM38" s="2257"/>
      <c r="QNN38" s="2257"/>
      <c r="QNO38" s="2257"/>
      <c r="QNP38" s="2257"/>
      <c r="QNQ38" s="2257"/>
      <c r="QNR38" s="2257"/>
      <c r="QNS38" s="2257"/>
      <c r="QNT38" s="2257"/>
      <c r="QNU38" s="2257"/>
      <c r="QNV38" s="2257"/>
      <c r="QNW38" s="2257"/>
      <c r="QNX38" s="2257"/>
      <c r="QNY38" s="2257"/>
      <c r="QNZ38" s="2257"/>
      <c r="QOA38" s="2257"/>
      <c r="QOB38" s="2257"/>
      <c r="QOC38" s="2257"/>
      <c r="QOD38" s="2257"/>
      <c r="QOE38" s="2257"/>
      <c r="QOF38" s="2257"/>
      <c r="QOG38" s="2257"/>
      <c r="QOH38" s="2257"/>
      <c r="QOI38" s="2257"/>
      <c r="QOJ38" s="2257"/>
      <c r="QOK38" s="2257"/>
      <c r="QOL38" s="2257"/>
      <c r="QOM38" s="2257"/>
      <c r="QON38" s="2257"/>
      <c r="QOO38" s="2257"/>
      <c r="QOP38" s="2257"/>
      <c r="QOQ38" s="2257"/>
      <c r="QOR38" s="2257"/>
      <c r="QOS38" s="2257"/>
      <c r="QOT38" s="2257"/>
      <c r="QOU38" s="2257"/>
      <c r="QOV38" s="2257"/>
      <c r="QOW38" s="2257"/>
      <c r="QOX38" s="2257"/>
      <c r="QOY38" s="2257"/>
      <c r="QOZ38" s="2257"/>
      <c r="QPA38" s="2257"/>
      <c r="QPB38" s="2257"/>
      <c r="QPC38" s="2257"/>
      <c r="QPD38" s="2257"/>
      <c r="QPE38" s="2257"/>
      <c r="QPF38" s="2257"/>
      <c r="QPG38" s="2257"/>
      <c r="QPH38" s="2257"/>
      <c r="QPI38" s="2257"/>
      <c r="QPJ38" s="2257"/>
      <c r="QPK38" s="2257"/>
      <c r="QPL38" s="2257"/>
      <c r="QPM38" s="2257"/>
      <c r="QPN38" s="2257"/>
      <c r="QPO38" s="2257"/>
      <c r="QPP38" s="2257"/>
      <c r="QPQ38" s="2257"/>
      <c r="QPR38" s="2257"/>
      <c r="QPS38" s="2257"/>
      <c r="QPT38" s="2257"/>
      <c r="QPU38" s="2257"/>
      <c r="QPV38" s="2257"/>
      <c r="QPW38" s="2257"/>
      <c r="QPX38" s="2257"/>
      <c r="QPY38" s="2257"/>
      <c r="QPZ38" s="2257"/>
      <c r="QQA38" s="2257"/>
      <c r="QQB38" s="2257"/>
      <c r="QQC38" s="2257"/>
      <c r="QQD38" s="2257"/>
      <c r="QQE38" s="2257"/>
      <c r="QQF38" s="2257"/>
      <c r="QQG38" s="2257"/>
      <c r="QQH38" s="2257"/>
      <c r="QQI38" s="2257"/>
      <c r="QQJ38" s="2257"/>
      <c r="QQK38" s="2257"/>
      <c r="QQL38" s="2257"/>
      <c r="QQM38" s="2257"/>
      <c r="QQN38" s="2257"/>
      <c r="QQO38" s="2257"/>
      <c r="QQP38" s="2257"/>
      <c r="QQQ38" s="2257"/>
      <c r="QQR38" s="2257"/>
      <c r="QQS38" s="2257"/>
      <c r="QQT38" s="2257"/>
      <c r="QQU38" s="2257"/>
      <c r="QQV38" s="2257"/>
      <c r="QQW38" s="2257"/>
      <c r="QQX38" s="2257"/>
      <c r="QQY38" s="2257"/>
      <c r="QQZ38" s="2257"/>
      <c r="QRA38" s="2257"/>
      <c r="QRB38" s="2257"/>
      <c r="QRC38" s="2257"/>
      <c r="QRD38" s="2257"/>
      <c r="QRE38" s="2257"/>
      <c r="QRF38" s="2257"/>
      <c r="QRG38" s="2257"/>
      <c r="QRH38" s="2257"/>
      <c r="QRI38" s="2257"/>
      <c r="QRJ38" s="2257"/>
      <c r="QRK38" s="2257"/>
      <c r="QRL38" s="2257"/>
      <c r="QRM38" s="2257"/>
      <c r="QRN38" s="2257"/>
      <c r="QRO38" s="2257"/>
      <c r="QRP38" s="2257"/>
      <c r="QRQ38" s="2257"/>
      <c r="QRR38" s="2257"/>
      <c r="QRS38" s="2257"/>
      <c r="QRT38" s="2257"/>
      <c r="QRU38" s="2257"/>
      <c r="QRV38" s="2257"/>
      <c r="QRW38" s="2257"/>
      <c r="QRX38" s="2257"/>
      <c r="QRY38" s="2257"/>
      <c r="QRZ38" s="2257"/>
      <c r="QSA38" s="2257"/>
      <c r="QSB38" s="2257"/>
      <c r="QSC38" s="2257"/>
      <c r="QSD38" s="2257"/>
      <c r="QSE38" s="2257"/>
      <c r="QSF38" s="2257"/>
      <c r="QSG38" s="2257"/>
      <c r="QSH38" s="2257"/>
      <c r="QSI38" s="2257"/>
      <c r="QSJ38" s="2257"/>
      <c r="QSK38" s="2257"/>
      <c r="QSL38" s="2257"/>
      <c r="QSM38" s="2257"/>
      <c r="QSN38" s="2257"/>
      <c r="QSO38" s="2257"/>
      <c r="QSP38" s="2257"/>
      <c r="QSQ38" s="2257"/>
      <c r="QSR38" s="2257"/>
      <c r="QSS38" s="2257"/>
      <c r="QST38" s="2257"/>
      <c r="QSU38" s="2257"/>
      <c r="QSV38" s="2257"/>
      <c r="QSW38" s="2257"/>
      <c r="QSX38" s="2257"/>
      <c r="QSY38" s="2257"/>
      <c r="QSZ38" s="2257"/>
      <c r="QTA38" s="2257"/>
      <c r="QTB38" s="2257"/>
      <c r="QTC38" s="2257"/>
      <c r="QTD38" s="2257"/>
      <c r="QTE38" s="2257"/>
      <c r="QTF38" s="2257"/>
      <c r="QTG38" s="2257"/>
      <c r="QTH38" s="2257"/>
      <c r="QTI38" s="2257"/>
      <c r="QTJ38" s="2257"/>
      <c r="QTK38" s="2257"/>
      <c r="QTL38" s="2257"/>
      <c r="QTM38" s="2257"/>
      <c r="QTN38" s="2257"/>
      <c r="QTO38" s="2257"/>
      <c r="QTP38" s="2257"/>
      <c r="QTQ38" s="2257"/>
      <c r="QTR38" s="2257"/>
      <c r="QTS38" s="2257"/>
      <c r="QTT38" s="2257"/>
      <c r="QTU38" s="2257"/>
      <c r="QTV38" s="2257"/>
      <c r="QTW38" s="2257"/>
      <c r="QTX38" s="2257"/>
      <c r="QTY38" s="2257"/>
      <c r="QTZ38" s="2257"/>
      <c r="QUA38" s="2257"/>
      <c r="QUB38" s="2257"/>
      <c r="QUC38" s="2257"/>
      <c r="QUD38" s="2257"/>
      <c r="QUE38" s="2257"/>
      <c r="QUF38" s="2257"/>
      <c r="QUG38" s="2257"/>
      <c r="QUH38" s="2257"/>
      <c r="QUI38" s="2257"/>
      <c r="QUJ38" s="2257"/>
      <c r="QUK38" s="2257"/>
      <c r="QUL38" s="2257"/>
      <c r="QUM38" s="2257"/>
      <c r="QUN38" s="2257"/>
      <c r="QUO38" s="2257"/>
      <c r="QUP38" s="2257"/>
      <c r="QUQ38" s="2257"/>
      <c r="QUR38" s="2257"/>
      <c r="QUS38" s="2257"/>
      <c r="QUT38" s="2257"/>
      <c r="QUU38" s="2257"/>
      <c r="QUV38" s="2257"/>
      <c r="QUW38" s="2257"/>
      <c r="QUX38" s="2257"/>
      <c r="QUY38" s="2257"/>
      <c r="QUZ38" s="2257"/>
      <c r="QVA38" s="2257"/>
      <c r="QVB38" s="2257"/>
      <c r="QVC38" s="2257"/>
      <c r="QVD38" s="2257"/>
      <c r="QVE38" s="2257"/>
      <c r="QVF38" s="2257"/>
      <c r="QVG38" s="2257"/>
      <c r="QVH38" s="2257"/>
      <c r="QVI38" s="2257"/>
      <c r="QVJ38" s="2257"/>
      <c r="QVK38" s="2257"/>
      <c r="QVL38" s="2257"/>
      <c r="QVM38" s="2257"/>
      <c r="QVN38" s="2257"/>
      <c r="QVO38" s="2257"/>
      <c r="QVP38" s="2257"/>
      <c r="QVQ38" s="2257"/>
      <c r="QVR38" s="2257"/>
      <c r="QVS38" s="2257"/>
      <c r="QVT38" s="2257"/>
      <c r="QVU38" s="2257"/>
      <c r="QVV38" s="2257"/>
      <c r="QVW38" s="2257"/>
      <c r="QVX38" s="2257"/>
      <c r="QVY38" s="2257"/>
      <c r="QVZ38" s="2257"/>
      <c r="QWA38" s="2257"/>
      <c r="QWB38" s="2257"/>
      <c r="QWC38" s="2257"/>
      <c r="QWD38" s="2257"/>
      <c r="QWE38" s="2257"/>
      <c r="QWF38" s="2257"/>
      <c r="QWG38" s="2257"/>
      <c r="QWH38" s="2257"/>
      <c r="QWI38" s="2257"/>
      <c r="QWJ38" s="2257"/>
      <c r="QWK38" s="2257"/>
      <c r="QWL38" s="2257"/>
      <c r="QWM38" s="2257"/>
      <c r="QWN38" s="2257"/>
      <c r="QWO38" s="2257"/>
      <c r="QWP38" s="2257"/>
      <c r="QWQ38" s="2257"/>
      <c r="QWR38" s="2257"/>
      <c r="QWS38" s="2257"/>
      <c r="QWT38" s="2257"/>
      <c r="QWU38" s="2257"/>
      <c r="QWV38" s="2257"/>
      <c r="QWW38" s="2257"/>
      <c r="QWX38" s="2257"/>
      <c r="QWY38" s="2257"/>
      <c r="QWZ38" s="2257"/>
      <c r="QXA38" s="2257"/>
      <c r="QXB38" s="2257"/>
      <c r="QXC38" s="2257"/>
      <c r="QXD38" s="2257"/>
      <c r="QXE38" s="2257"/>
      <c r="QXF38" s="2257"/>
      <c r="QXG38" s="2257"/>
      <c r="QXH38" s="2257"/>
      <c r="QXI38" s="2257"/>
      <c r="QXJ38" s="2257"/>
      <c r="QXK38" s="2257"/>
      <c r="QXL38" s="2257"/>
      <c r="QXM38" s="2257"/>
      <c r="QXN38" s="2257"/>
      <c r="QXO38" s="2257"/>
      <c r="QXP38" s="2257"/>
      <c r="QXQ38" s="2257"/>
      <c r="QXR38" s="2257"/>
      <c r="QXS38" s="2257"/>
      <c r="QXT38" s="2257"/>
      <c r="QXU38" s="2257"/>
      <c r="QXV38" s="2257"/>
      <c r="QXW38" s="2257"/>
      <c r="QXX38" s="2257"/>
      <c r="QXY38" s="2257"/>
      <c r="QXZ38" s="2257"/>
      <c r="QYA38" s="2257"/>
      <c r="QYB38" s="2257"/>
      <c r="QYC38" s="2257"/>
      <c r="QYD38" s="2257"/>
      <c r="QYE38" s="2257"/>
      <c r="QYF38" s="2257"/>
      <c r="QYG38" s="2257"/>
      <c r="QYH38" s="2257"/>
      <c r="QYI38" s="2257"/>
      <c r="QYJ38" s="2257"/>
      <c r="QYK38" s="2257"/>
      <c r="QYL38" s="2257"/>
      <c r="QYM38" s="2257"/>
      <c r="QYN38" s="2257"/>
      <c r="QYO38" s="2257"/>
      <c r="QYP38" s="2257"/>
      <c r="QYQ38" s="2257"/>
      <c r="QYR38" s="2257"/>
      <c r="QYS38" s="2257"/>
      <c r="QYT38" s="2257"/>
      <c r="QYU38" s="2257"/>
      <c r="QYV38" s="2257"/>
      <c r="QYW38" s="2257"/>
      <c r="QYX38" s="2257"/>
      <c r="QYY38" s="2257"/>
      <c r="QYZ38" s="2257"/>
      <c r="QZA38" s="2257"/>
      <c r="QZB38" s="2257"/>
      <c r="QZC38" s="2257"/>
      <c r="QZD38" s="2257"/>
      <c r="QZE38" s="2257"/>
      <c r="QZF38" s="2257"/>
      <c r="QZG38" s="2257"/>
      <c r="QZH38" s="2257"/>
      <c r="QZI38" s="2257"/>
      <c r="QZJ38" s="2257"/>
      <c r="QZK38" s="2257"/>
      <c r="QZL38" s="2257"/>
      <c r="QZM38" s="2257"/>
      <c r="QZN38" s="2257"/>
      <c r="QZO38" s="2257"/>
      <c r="QZP38" s="2257"/>
      <c r="QZQ38" s="2257"/>
      <c r="QZR38" s="2257"/>
      <c r="QZS38" s="2257"/>
      <c r="QZT38" s="2257"/>
      <c r="QZU38" s="2257"/>
      <c r="QZV38" s="2257"/>
      <c r="QZW38" s="2257"/>
      <c r="QZX38" s="2257"/>
      <c r="QZY38" s="2257"/>
      <c r="QZZ38" s="2257"/>
      <c r="RAA38" s="2257"/>
      <c r="RAB38" s="2257"/>
      <c r="RAC38" s="2257"/>
      <c r="RAD38" s="2257"/>
      <c r="RAE38" s="2257"/>
      <c r="RAF38" s="2257"/>
      <c r="RAG38" s="2257"/>
      <c r="RAH38" s="2257"/>
      <c r="RAI38" s="2257"/>
      <c r="RAJ38" s="2257"/>
      <c r="RAK38" s="2257"/>
      <c r="RAL38" s="2257"/>
      <c r="RAM38" s="2257"/>
      <c r="RAN38" s="2257"/>
      <c r="RAO38" s="2257"/>
      <c r="RAP38" s="2257"/>
      <c r="RAQ38" s="2257"/>
      <c r="RAR38" s="2257"/>
      <c r="RAS38" s="2257"/>
      <c r="RAT38" s="2257"/>
      <c r="RAU38" s="2257"/>
      <c r="RAV38" s="2257"/>
      <c r="RAW38" s="2257"/>
      <c r="RAX38" s="2257"/>
      <c r="RAY38" s="2257"/>
      <c r="RAZ38" s="2257"/>
      <c r="RBA38" s="2257"/>
      <c r="RBB38" s="2257"/>
      <c r="RBC38" s="2257"/>
      <c r="RBD38" s="2257"/>
      <c r="RBE38" s="2257"/>
      <c r="RBF38" s="2257"/>
      <c r="RBG38" s="2257"/>
      <c r="RBH38" s="2257"/>
      <c r="RBI38" s="2257"/>
      <c r="RBJ38" s="2257"/>
      <c r="RBK38" s="2257"/>
      <c r="RBL38" s="2257"/>
      <c r="RBM38" s="2257"/>
      <c r="RBN38" s="2257"/>
      <c r="RBO38" s="2257"/>
      <c r="RBP38" s="2257"/>
      <c r="RBQ38" s="2257"/>
      <c r="RBR38" s="2257"/>
      <c r="RBS38" s="2257"/>
      <c r="RBT38" s="2257"/>
      <c r="RBU38" s="2257"/>
      <c r="RBV38" s="2257"/>
      <c r="RBW38" s="2257"/>
      <c r="RBX38" s="2257"/>
      <c r="RBY38" s="2257"/>
      <c r="RBZ38" s="2257"/>
      <c r="RCA38" s="2257"/>
      <c r="RCB38" s="2257"/>
      <c r="RCC38" s="2257"/>
      <c r="RCD38" s="2257"/>
      <c r="RCE38" s="2257"/>
      <c r="RCF38" s="2257"/>
      <c r="RCG38" s="2257"/>
      <c r="RCH38" s="2257"/>
      <c r="RCI38" s="2257"/>
      <c r="RCJ38" s="2257"/>
      <c r="RCK38" s="2257"/>
      <c r="RCL38" s="2257"/>
      <c r="RCM38" s="2257"/>
      <c r="RCN38" s="2257"/>
      <c r="RCO38" s="2257"/>
      <c r="RCP38" s="2257"/>
      <c r="RCQ38" s="2257"/>
      <c r="RCR38" s="2257"/>
      <c r="RCS38" s="2257"/>
      <c r="RCT38" s="2257"/>
      <c r="RCU38" s="2257"/>
      <c r="RCV38" s="2257"/>
      <c r="RCW38" s="2257"/>
      <c r="RCX38" s="2257"/>
      <c r="RCY38" s="2257"/>
      <c r="RCZ38" s="2257"/>
      <c r="RDA38" s="2257"/>
      <c r="RDB38" s="2257"/>
      <c r="RDC38" s="2257"/>
      <c r="RDD38" s="2257"/>
      <c r="RDE38" s="2257"/>
      <c r="RDF38" s="2257"/>
      <c r="RDG38" s="2257"/>
      <c r="RDH38" s="2257"/>
      <c r="RDI38" s="2257"/>
      <c r="RDJ38" s="2257"/>
      <c r="RDK38" s="2257"/>
      <c r="RDL38" s="2257"/>
      <c r="RDM38" s="2257"/>
      <c r="RDN38" s="2257"/>
      <c r="RDO38" s="2257"/>
      <c r="RDP38" s="2257"/>
      <c r="RDQ38" s="2257"/>
      <c r="RDR38" s="2257"/>
      <c r="RDS38" s="2257"/>
      <c r="RDT38" s="2257"/>
      <c r="RDU38" s="2257"/>
      <c r="RDV38" s="2257"/>
      <c r="RDW38" s="2257"/>
      <c r="RDX38" s="2257"/>
      <c r="RDY38" s="2257"/>
      <c r="RDZ38" s="2257"/>
      <c r="REA38" s="2257"/>
      <c r="REB38" s="2257"/>
      <c r="REC38" s="2257"/>
      <c r="RED38" s="2257"/>
      <c r="REE38" s="2257"/>
      <c r="REF38" s="2257"/>
      <c r="REG38" s="2257"/>
      <c r="REH38" s="2257"/>
      <c r="REI38" s="2257"/>
      <c r="REJ38" s="2257"/>
      <c r="REK38" s="2257"/>
      <c r="REL38" s="2257"/>
      <c r="REM38" s="2257"/>
      <c r="REN38" s="2257"/>
      <c r="REO38" s="2257"/>
      <c r="REP38" s="2257"/>
      <c r="REQ38" s="2257"/>
      <c r="RER38" s="2257"/>
      <c r="RES38" s="2257"/>
      <c r="RET38" s="2257"/>
      <c r="REU38" s="2257"/>
      <c r="REV38" s="2257"/>
      <c r="REW38" s="2257"/>
      <c r="REX38" s="2257"/>
      <c r="REY38" s="2257"/>
      <c r="REZ38" s="2257"/>
      <c r="RFA38" s="2257"/>
      <c r="RFB38" s="2257"/>
      <c r="RFC38" s="2257"/>
      <c r="RFD38" s="2257"/>
      <c r="RFE38" s="2257"/>
      <c r="RFF38" s="2257"/>
      <c r="RFG38" s="2257"/>
      <c r="RFH38" s="2257"/>
      <c r="RFI38" s="2257"/>
      <c r="RFJ38" s="2257"/>
      <c r="RFK38" s="2257"/>
      <c r="RFL38" s="2257"/>
      <c r="RFM38" s="2257"/>
      <c r="RFN38" s="2257"/>
      <c r="RFO38" s="2257"/>
      <c r="RFP38" s="2257"/>
      <c r="RFQ38" s="2257"/>
      <c r="RFR38" s="2257"/>
      <c r="RFS38" s="2257"/>
      <c r="RFT38" s="2257"/>
      <c r="RFU38" s="2257"/>
      <c r="RFV38" s="2257"/>
      <c r="RFW38" s="2257"/>
      <c r="RFX38" s="2257"/>
      <c r="RFY38" s="2257"/>
      <c r="RFZ38" s="2257"/>
      <c r="RGA38" s="2257"/>
      <c r="RGB38" s="2257"/>
      <c r="RGC38" s="2257"/>
      <c r="RGD38" s="2257"/>
      <c r="RGE38" s="2257"/>
      <c r="RGF38" s="2257"/>
      <c r="RGG38" s="2257"/>
      <c r="RGH38" s="2257"/>
      <c r="RGI38" s="2257"/>
      <c r="RGJ38" s="2257"/>
      <c r="RGK38" s="2257"/>
      <c r="RGL38" s="2257"/>
      <c r="RGM38" s="2257"/>
      <c r="RGN38" s="2257"/>
      <c r="RGO38" s="2257"/>
      <c r="RGP38" s="2257"/>
      <c r="RGQ38" s="2257"/>
      <c r="RGR38" s="2257"/>
      <c r="RGS38" s="2257"/>
      <c r="RGT38" s="2257"/>
      <c r="RGU38" s="2257"/>
      <c r="RGV38" s="2257"/>
      <c r="RGW38" s="2257"/>
      <c r="RGX38" s="2257"/>
      <c r="RGY38" s="2257"/>
      <c r="RGZ38" s="2257"/>
      <c r="RHA38" s="2257"/>
      <c r="RHB38" s="2257"/>
      <c r="RHC38" s="2257"/>
      <c r="RHD38" s="2257"/>
      <c r="RHE38" s="2257"/>
      <c r="RHF38" s="2257"/>
      <c r="RHG38" s="2257"/>
      <c r="RHH38" s="2257"/>
      <c r="RHI38" s="2257"/>
      <c r="RHJ38" s="2257"/>
      <c r="RHK38" s="2257"/>
      <c r="RHL38" s="2257"/>
      <c r="RHM38" s="2257"/>
      <c r="RHN38" s="2257"/>
      <c r="RHO38" s="2257"/>
      <c r="RHP38" s="2257"/>
      <c r="RHQ38" s="2257"/>
      <c r="RHR38" s="2257"/>
      <c r="RHS38" s="2257"/>
      <c r="RHT38" s="2257"/>
      <c r="RHU38" s="2257"/>
      <c r="RHV38" s="2257"/>
      <c r="RHW38" s="2257"/>
      <c r="RHX38" s="2257"/>
      <c r="RHY38" s="2257"/>
      <c r="RHZ38" s="2257"/>
      <c r="RIA38" s="2257"/>
      <c r="RIB38" s="2257"/>
      <c r="RIC38" s="2257"/>
      <c r="RID38" s="2257"/>
      <c r="RIE38" s="2257"/>
      <c r="RIF38" s="2257"/>
      <c r="RIG38" s="2257"/>
      <c r="RIH38" s="2257"/>
      <c r="RII38" s="2257"/>
      <c r="RIJ38" s="2257"/>
      <c r="RIK38" s="2257"/>
      <c r="RIL38" s="2257"/>
      <c r="RIM38" s="2257"/>
      <c r="RIN38" s="2257"/>
      <c r="RIO38" s="2257"/>
      <c r="RIP38" s="2257"/>
      <c r="RIQ38" s="2257"/>
      <c r="RIR38" s="2257"/>
      <c r="RIS38" s="2257"/>
      <c r="RIT38" s="2257"/>
      <c r="RIU38" s="2257"/>
      <c r="RIV38" s="2257"/>
      <c r="RIW38" s="2257"/>
      <c r="RIX38" s="2257"/>
      <c r="RIY38" s="2257"/>
      <c r="RIZ38" s="2257"/>
      <c r="RJA38" s="2257"/>
      <c r="RJB38" s="2257"/>
      <c r="RJC38" s="2257"/>
      <c r="RJD38" s="2257"/>
      <c r="RJE38" s="2257"/>
      <c r="RJF38" s="2257"/>
      <c r="RJG38" s="2257"/>
      <c r="RJH38" s="2257"/>
      <c r="RJI38" s="2257"/>
      <c r="RJJ38" s="2257"/>
      <c r="RJK38" s="2257"/>
      <c r="RJL38" s="2257"/>
      <c r="RJM38" s="2257"/>
      <c r="RJN38" s="2257"/>
      <c r="RJO38" s="2257"/>
      <c r="RJP38" s="2257"/>
      <c r="RJQ38" s="2257"/>
      <c r="RJR38" s="2257"/>
      <c r="RJS38" s="2257"/>
      <c r="RJT38" s="2257"/>
      <c r="RJU38" s="2257"/>
      <c r="RJV38" s="2257"/>
      <c r="RJW38" s="2257"/>
      <c r="RJX38" s="2257"/>
      <c r="RJY38" s="2257"/>
      <c r="RJZ38" s="2257"/>
      <c r="RKA38" s="2257"/>
      <c r="RKB38" s="2257"/>
      <c r="RKC38" s="2257"/>
      <c r="RKD38" s="2257"/>
      <c r="RKE38" s="2257"/>
      <c r="RKF38" s="2257"/>
      <c r="RKG38" s="2257"/>
      <c r="RKH38" s="2257"/>
      <c r="RKI38" s="2257"/>
      <c r="RKJ38" s="2257"/>
      <c r="RKK38" s="2257"/>
      <c r="RKL38" s="2257"/>
      <c r="RKM38" s="2257"/>
      <c r="RKN38" s="2257"/>
      <c r="RKO38" s="2257"/>
      <c r="RKP38" s="2257"/>
      <c r="RKQ38" s="2257"/>
      <c r="RKR38" s="2257"/>
      <c r="RKS38" s="2257"/>
      <c r="RKT38" s="2257"/>
      <c r="RKU38" s="2257"/>
      <c r="RKV38" s="2257"/>
      <c r="RKW38" s="2257"/>
      <c r="RKX38" s="2257"/>
      <c r="RKY38" s="2257"/>
      <c r="RKZ38" s="2257"/>
      <c r="RLA38" s="2257"/>
      <c r="RLB38" s="2257"/>
      <c r="RLC38" s="2257"/>
      <c r="RLD38" s="2257"/>
      <c r="RLE38" s="2257"/>
      <c r="RLF38" s="2257"/>
      <c r="RLG38" s="2257"/>
      <c r="RLH38" s="2257"/>
      <c r="RLI38" s="2257"/>
      <c r="RLJ38" s="2257"/>
      <c r="RLK38" s="2257"/>
      <c r="RLL38" s="2257"/>
      <c r="RLM38" s="2257"/>
      <c r="RLN38" s="2257"/>
      <c r="RLO38" s="2257"/>
      <c r="RLP38" s="2257"/>
      <c r="RLQ38" s="2257"/>
      <c r="RLR38" s="2257"/>
      <c r="RLS38" s="2257"/>
      <c r="RLT38" s="2257"/>
      <c r="RLU38" s="2257"/>
      <c r="RLV38" s="2257"/>
      <c r="RLW38" s="2257"/>
      <c r="RLX38" s="2257"/>
      <c r="RLY38" s="2257"/>
      <c r="RLZ38" s="2257"/>
      <c r="RMA38" s="2257"/>
      <c r="RMB38" s="2257"/>
      <c r="RMC38" s="2257"/>
      <c r="RMD38" s="2257"/>
      <c r="RME38" s="2257"/>
      <c r="RMF38" s="2257"/>
      <c r="RMG38" s="2257"/>
      <c r="RMH38" s="2257"/>
      <c r="RMI38" s="2257"/>
      <c r="RMJ38" s="2257"/>
      <c r="RMK38" s="2257"/>
      <c r="RML38" s="2257"/>
      <c r="RMM38" s="2257"/>
      <c r="RMN38" s="2257"/>
      <c r="RMO38" s="2257"/>
      <c r="RMP38" s="2257"/>
      <c r="RMQ38" s="2257"/>
      <c r="RMR38" s="2257"/>
      <c r="RMS38" s="2257"/>
      <c r="RMT38" s="2257"/>
      <c r="RMU38" s="2257"/>
      <c r="RMV38" s="2257"/>
      <c r="RMW38" s="2257"/>
      <c r="RMX38" s="2257"/>
      <c r="RMY38" s="2257"/>
      <c r="RMZ38" s="2257"/>
      <c r="RNA38" s="2257"/>
      <c r="RNB38" s="2257"/>
      <c r="RNC38" s="2257"/>
      <c r="RND38" s="2257"/>
      <c r="RNE38" s="2257"/>
      <c r="RNF38" s="2257"/>
      <c r="RNG38" s="2257"/>
      <c r="RNH38" s="2257"/>
      <c r="RNI38" s="2257"/>
      <c r="RNJ38" s="2257"/>
      <c r="RNK38" s="2257"/>
      <c r="RNL38" s="2257"/>
      <c r="RNM38" s="2257"/>
      <c r="RNN38" s="2257"/>
      <c r="RNO38" s="2257"/>
      <c r="RNP38" s="2257"/>
      <c r="RNQ38" s="2257"/>
      <c r="RNR38" s="2257"/>
      <c r="RNS38" s="2257"/>
      <c r="RNT38" s="2257"/>
      <c r="RNU38" s="2257"/>
      <c r="RNV38" s="2257"/>
      <c r="RNW38" s="2257"/>
      <c r="RNX38" s="2257"/>
      <c r="RNY38" s="2257"/>
      <c r="RNZ38" s="2257"/>
      <c r="ROA38" s="2257"/>
      <c r="ROB38" s="2257"/>
      <c r="ROC38" s="2257"/>
      <c r="ROD38" s="2257"/>
      <c r="ROE38" s="2257"/>
      <c r="ROF38" s="2257"/>
      <c r="ROG38" s="2257"/>
      <c r="ROH38" s="2257"/>
      <c r="ROI38" s="2257"/>
      <c r="ROJ38" s="2257"/>
      <c r="ROK38" s="2257"/>
      <c r="ROL38" s="2257"/>
      <c r="ROM38" s="2257"/>
      <c r="RON38" s="2257"/>
      <c r="ROO38" s="2257"/>
      <c r="ROP38" s="2257"/>
      <c r="ROQ38" s="2257"/>
      <c r="ROR38" s="2257"/>
      <c r="ROS38" s="2257"/>
      <c r="ROT38" s="2257"/>
      <c r="ROU38" s="2257"/>
      <c r="ROV38" s="2257"/>
      <c r="ROW38" s="2257"/>
      <c r="ROX38" s="2257"/>
      <c r="ROY38" s="2257"/>
      <c r="ROZ38" s="2257"/>
      <c r="RPA38" s="2257"/>
      <c r="RPB38" s="2257"/>
      <c r="RPC38" s="2257"/>
      <c r="RPD38" s="2257"/>
      <c r="RPE38" s="2257"/>
      <c r="RPF38" s="2257"/>
      <c r="RPG38" s="2257"/>
      <c r="RPH38" s="2257"/>
      <c r="RPI38" s="2257"/>
      <c r="RPJ38" s="2257"/>
      <c r="RPK38" s="2257"/>
      <c r="RPL38" s="2257"/>
      <c r="RPM38" s="2257"/>
      <c r="RPN38" s="2257"/>
      <c r="RPO38" s="2257"/>
      <c r="RPP38" s="2257"/>
      <c r="RPQ38" s="2257"/>
      <c r="RPR38" s="2257"/>
      <c r="RPS38" s="2257"/>
      <c r="RPT38" s="2257"/>
      <c r="RPU38" s="2257"/>
      <c r="RPV38" s="2257"/>
      <c r="RPW38" s="2257"/>
      <c r="RPX38" s="2257"/>
      <c r="RPY38" s="2257"/>
      <c r="RPZ38" s="2257"/>
      <c r="RQA38" s="2257"/>
      <c r="RQB38" s="2257"/>
      <c r="RQC38" s="2257"/>
      <c r="RQD38" s="2257"/>
      <c r="RQE38" s="2257"/>
      <c r="RQF38" s="2257"/>
      <c r="RQG38" s="2257"/>
      <c r="RQH38" s="2257"/>
      <c r="RQI38" s="2257"/>
      <c r="RQJ38" s="2257"/>
      <c r="RQK38" s="2257"/>
      <c r="RQL38" s="2257"/>
      <c r="RQM38" s="2257"/>
      <c r="RQN38" s="2257"/>
      <c r="RQO38" s="2257"/>
      <c r="RQP38" s="2257"/>
      <c r="RQQ38" s="2257"/>
      <c r="RQR38" s="2257"/>
      <c r="RQS38" s="2257"/>
      <c r="RQT38" s="2257"/>
      <c r="RQU38" s="2257"/>
      <c r="RQV38" s="2257"/>
      <c r="RQW38" s="2257"/>
      <c r="RQX38" s="2257"/>
      <c r="RQY38" s="2257"/>
      <c r="RQZ38" s="2257"/>
      <c r="RRA38" s="2257"/>
      <c r="RRB38" s="2257"/>
      <c r="RRC38" s="2257"/>
      <c r="RRD38" s="2257"/>
      <c r="RRE38" s="2257"/>
      <c r="RRF38" s="2257"/>
      <c r="RRG38" s="2257"/>
      <c r="RRH38" s="2257"/>
      <c r="RRI38" s="2257"/>
      <c r="RRJ38" s="2257"/>
      <c r="RRK38" s="2257"/>
      <c r="RRL38" s="2257"/>
      <c r="RRM38" s="2257"/>
      <c r="RRN38" s="2257"/>
      <c r="RRO38" s="2257"/>
      <c r="RRP38" s="2257"/>
      <c r="RRQ38" s="2257"/>
      <c r="RRR38" s="2257"/>
      <c r="RRS38" s="2257"/>
      <c r="RRT38" s="2257"/>
      <c r="RRU38" s="2257"/>
      <c r="RRV38" s="2257"/>
      <c r="RRW38" s="2257"/>
      <c r="RRX38" s="2257"/>
      <c r="RRY38" s="2257"/>
      <c r="RRZ38" s="2257"/>
      <c r="RSA38" s="2257"/>
      <c r="RSB38" s="2257"/>
      <c r="RSC38" s="2257"/>
      <c r="RSD38" s="2257"/>
      <c r="RSE38" s="2257"/>
      <c r="RSF38" s="2257"/>
      <c r="RSG38" s="2257"/>
      <c r="RSH38" s="2257"/>
      <c r="RSI38" s="2257"/>
      <c r="RSJ38" s="2257"/>
      <c r="RSK38" s="2257"/>
      <c r="RSL38" s="2257"/>
      <c r="RSM38" s="2257"/>
      <c r="RSN38" s="2257"/>
      <c r="RSO38" s="2257"/>
      <c r="RSP38" s="2257"/>
      <c r="RSQ38" s="2257"/>
      <c r="RSR38" s="2257"/>
      <c r="RSS38" s="2257"/>
      <c r="RST38" s="2257"/>
      <c r="RSU38" s="2257"/>
      <c r="RSV38" s="2257"/>
      <c r="RSW38" s="2257"/>
      <c r="RSX38" s="2257"/>
      <c r="RSY38" s="2257"/>
      <c r="RSZ38" s="2257"/>
      <c r="RTA38" s="2257"/>
      <c r="RTB38" s="2257"/>
      <c r="RTC38" s="2257"/>
      <c r="RTD38" s="2257"/>
      <c r="RTE38" s="2257"/>
      <c r="RTF38" s="2257"/>
      <c r="RTG38" s="2257"/>
      <c r="RTH38" s="2257"/>
      <c r="RTI38" s="2257"/>
      <c r="RTJ38" s="2257"/>
      <c r="RTK38" s="2257"/>
      <c r="RTL38" s="2257"/>
      <c r="RTM38" s="2257"/>
      <c r="RTN38" s="2257"/>
      <c r="RTO38" s="2257"/>
      <c r="RTP38" s="2257"/>
      <c r="RTQ38" s="2257"/>
      <c r="RTR38" s="2257"/>
      <c r="RTS38" s="2257"/>
      <c r="RTT38" s="2257"/>
      <c r="RTU38" s="2257"/>
      <c r="RTV38" s="2257"/>
      <c r="RTW38" s="2257"/>
      <c r="RTX38" s="2257"/>
      <c r="RTY38" s="2257"/>
      <c r="RTZ38" s="2257"/>
      <c r="RUA38" s="2257"/>
      <c r="RUB38" s="2257"/>
      <c r="RUC38" s="2257"/>
      <c r="RUD38" s="2257"/>
      <c r="RUE38" s="2257"/>
      <c r="RUF38" s="2257"/>
      <c r="RUG38" s="2257"/>
      <c r="RUH38" s="2257"/>
      <c r="RUI38" s="2257"/>
      <c r="RUJ38" s="2257"/>
      <c r="RUK38" s="2257"/>
      <c r="RUL38" s="2257"/>
      <c r="RUM38" s="2257"/>
      <c r="RUN38" s="2257"/>
      <c r="RUO38" s="2257"/>
      <c r="RUP38" s="2257"/>
      <c r="RUQ38" s="2257"/>
      <c r="RUR38" s="2257"/>
      <c r="RUS38" s="2257"/>
      <c r="RUT38" s="2257"/>
      <c r="RUU38" s="2257"/>
      <c r="RUV38" s="2257"/>
      <c r="RUW38" s="2257"/>
      <c r="RUX38" s="2257"/>
      <c r="RUY38" s="2257"/>
      <c r="RUZ38" s="2257"/>
      <c r="RVA38" s="2257"/>
      <c r="RVB38" s="2257"/>
      <c r="RVC38" s="2257"/>
      <c r="RVD38" s="2257"/>
      <c r="RVE38" s="2257"/>
      <c r="RVF38" s="2257"/>
      <c r="RVG38" s="2257"/>
      <c r="RVH38" s="2257"/>
      <c r="RVI38" s="2257"/>
      <c r="RVJ38" s="2257"/>
      <c r="RVK38" s="2257"/>
      <c r="RVL38" s="2257"/>
      <c r="RVM38" s="2257"/>
      <c r="RVN38" s="2257"/>
      <c r="RVO38" s="2257"/>
      <c r="RVP38" s="2257"/>
      <c r="RVQ38" s="2257"/>
      <c r="RVR38" s="2257"/>
      <c r="RVS38" s="2257"/>
      <c r="RVT38" s="2257"/>
      <c r="RVU38" s="2257"/>
      <c r="RVV38" s="2257"/>
      <c r="RVW38" s="2257"/>
      <c r="RVX38" s="2257"/>
      <c r="RVY38" s="2257"/>
      <c r="RVZ38" s="2257"/>
      <c r="RWA38" s="2257"/>
      <c r="RWB38" s="2257"/>
      <c r="RWC38" s="2257"/>
      <c r="RWD38" s="2257"/>
      <c r="RWE38" s="2257"/>
      <c r="RWF38" s="2257"/>
      <c r="RWG38" s="2257"/>
      <c r="RWH38" s="2257"/>
      <c r="RWI38" s="2257"/>
      <c r="RWJ38" s="2257"/>
      <c r="RWK38" s="2257"/>
      <c r="RWL38" s="2257"/>
      <c r="RWM38" s="2257"/>
      <c r="RWN38" s="2257"/>
      <c r="RWO38" s="2257"/>
      <c r="RWP38" s="2257"/>
      <c r="RWQ38" s="2257"/>
      <c r="RWR38" s="2257"/>
      <c r="RWS38" s="2257"/>
      <c r="RWT38" s="2257"/>
      <c r="RWU38" s="2257"/>
      <c r="RWV38" s="2257"/>
      <c r="RWW38" s="2257"/>
      <c r="RWX38" s="2257"/>
      <c r="RWY38" s="2257"/>
      <c r="RWZ38" s="2257"/>
      <c r="RXA38" s="2257"/>
      <c r="RXB38" s="2257"/>
      <c r="RXC38" s="2257"/>
      <c r="RXD38" s="2257"/>
      <c r="RXE38" s="2257"/>
      <c r="RXF38" s="2257"/>
      <c r="RXG38" s="2257"/>
      <c r="RXH38" s="2257"/>
      <c r="RXI38" s="2257"/>
      <c r="RXJ38" s="2257"/>
      <c r="RXK38" s="2257"/>
      <c r="RXL38" s="2257"/>
      <c r="RXM38" s="2257"/>
      <c r="RXN38" s="2257"/>
      <c r="RXO38" s="2257"/>
      <c r="RXP38" s="2257"/>
      <c r="RXQ38" s="2257"/>
      <c r="RXR38" s="2257"/>
      <c r="RXS38" s="2257"/>
      <c r="RXT38" s="2257"/>
      <c r="RXU38" s="2257"/>
      <c r="RXV38" s="2257"/>
      <c r="RXW38" s="2257"/>
      <c r="RXX38" s="2257"/>
      <c r="RXY38" s="2257"/>
      <c r="RXZ38" s="2257"/>
      <c r="RYA38" s="2257"/>
      <c r="RYB38" s="2257"/>
      <c r="RYC38" s="2257"/>
      <c r="RYD38" s="2257"/>
      <c r="RYE38" s="2257"/>
      <c r="RYF38" s="2257"/>
      <c r="RYG38" s="2257"/>
      <c r="RYH38" s="2257"/>
      <c r="RYI38" s="2257"/>
      <c r="RYJ38" s="2257"/>
      <c r="RYK38" s="2257"/>
      <c r="RYL38" s="2257"/>
      <c r="RYM38" s="2257"/>
      <c r="RYN38" s="2257"/>
      <c r="RYO38" s="2257"/>
      <c r="RYP38" s="2257"/>
      <c r="RYQ38" s="2257"/>
      <c r="RYR38" s="2257"/>
      <c r="RYS38" s="2257"/>
      <c r="RYT38" s="2257"/>
      <c r="RYU38" s="2257"/>
      <c r="RYV38" s="2257"/>
      <c r="RYW38" s="2257"/>
      <c r="RYX38" s="2257"/>
      <c r="RYY38" s="2257"/>
      <c r="RYZ38" s="2257"/>
      <c r="RZA38" s="2257"/>
      <c r="RZB38" s="2257"/>
      <c r="RZC38" s="2257"/>
      <c r="RZD38" s="2257"/>
      <c r="RZE38" s="2257"/>
      <c r="RZF38" s="2257"/>
      <c r="RZG38" s="2257"/>
      <c r="RZH38" s="2257"/>
      <c r="RZI38" s="2257"/>
      <c r="RZJ38" s="2257"/>
      <c r="RZK38" s="2257"/>
      <c r="RZL38" s="2257"/>
      <c r="RZM38" s="2257"/>
      <c r="RZN38" s="2257"/>
      <c r="RZO38" s="2257"/>
      <c r="RZP38" s="2257"/>
      <c r="RZQ38" s="2257"/>
      <c r="RZR38" s="2257"/>
      <c r="RZS38" s="2257"/>
      <c r="RZT38" s="2257"/>
      <c r="RZU38" s="2257"/>
      <c r="RZV38" s="2257"/>
      <c r="RZW38" s="2257"/>
      <c r="RZX38" s="2257"/>
      <c r="RZY38" s="2257"/>
      <c r="RZZ38" s="2257"/>
      <c r="SAA38" s="2257"/>
      <c r="SAB38" s="2257"/>
      <c r="SAC38" s="2257"/>
      <c r="SAD38" s="2257"/>
      <c r="SAE38" s="2257"/>
      <c r="SAF38" s="2257"/>
      <c r="SAG38" s="2257"/>
      <c r="SAH38" s="2257"/>
      <c r="SAI38" s="2257"/>
      <c r="SAJ38" s="2257"/>
      <c r="SAK38" s="2257"/>
      <c r="SAL38" s="2257"/>
      <c r="SAM38" s="2257"/>
      <c r="SAN38" s="2257"/>
      <c r="SAO38" s="2257"/>
      <c r="SAP38" s="2257"/>
      <c r="SAQ38" s="2257"/>
      <c r="SAR38" s="2257"/>
      <c r="SAS38" s="2257"/>
      <c r="SAT38" s="2257"/>
      <c r="SAU38" s="2257"/>
      <c r="SAV38" s="2257"/>
      <c r="SAW38" s="2257"/>
      <c r="SAX38" s="2257"/>
      <c r="SAY38" s="2257"/>
      <c r="SAZ38" s="2257"/>
      <c r="SBA38" s="2257"/>
      <c r="SBB38" s="2257"/>
      <c r="SBC38" s="2257"/>
      <c r="SBD38" s="2257"/>
      <c r="SBE38" s="2257"/>
      <c r="SBF38" s="2257"/>
      <c r="SBG38" s="2257"/>
      <c r="SBH38" s="2257"/>
      <c r="SBI38" s="2257"/>
      <c r="SBJ38" s="2257"/>
      <c r="SBK38" s="2257"/>
      <c r="SBL38" s="2257"/>
      <c r="SBM38" s="2257"/>
      <c r="SBN38" s="2257"/>
      <c r="SBO38" s="2257"/>
      <c r="SBP38" s="2257"/>
      <c r="SBQ38" s="2257"/>
      <c r="SBR38" s="2257"/>
      <c r="SBS38" s="2257"/>
      <c r="SBT38" s="2257"/>
      <c r="SBU38" s="2257"/>
      <c r="SBV38" s="2257"/>
      <c r="SBW38" s="2257"/>
      <c r="SBX38" s="2257"/>
      <c r="SBY38" s="2257"/>
      <c r="SBZ38" s="2257"/>
      <c r="SCA38" s="2257"/>
      <c r="SCB38" s="2257"/>
      <c r="SCC38" s="2257"/>
      <c r="SCD38" s="2257"/>
      <c r="SCE38" s="2257"/>
      <c r="SCF38" s="2257"/>
      <c r="SCG38" s="2257"/>
      <c r="SCH38" s="2257"/>
      <c r="SCI38" s="2257"/>
      <c r="SCJ38" s="2257"/>
      <c r="SCK38" s="2257"/>
      <c r="SCL38" s="2257"/>
      <c r="SCM38" s="2257"/>
      <c r="SCN38" s="2257"/>
      <c r="SCO38" s="2257"/>
      <c r="SCP38" s="2257"/>
      <c r="SCQ38" s="2257"/>
      <c r="SCR38" s="2257"/>
      <c r="SCS38" s="2257"/>
      <c r="SCT38" s="2257"/>
      <c r="SCU38" s="2257"/>
      <c r="SCV38" s="2257"/>
      <c r="SCW38" s="2257"/>
      <c r="SCX38" s="2257"/>
      <c r="SCY38" s="2257"/>
      <c r="SCZ38" s="2257"/>
      <c r="SDA38" s="2257"/>
      <c r="SDB38" s="2257"/>
      <c r="SDC38" s="2257"/>
      <c r="SDD38" s="2257"/>
      <c r="SDE38" s="2257"/>
      <c r="SDF38" s="2257"/>
      <c r="SDG38" s="2257"/>
      <c r="SDH38" s="2257"/>
      <c r="SDI38" s="2257"/>
      <c r="SDJ38" s="2257"/>
      <c r="SDK38" s="2257"/>
      <c r="SDL38" s="2257"/>
      <c r="SDM38" s="2257"/>
      <c r="SDN38" s="2257"/>
      <c r="SDO38" s="2257"/>
      <c r="SDP38" s="2257"/>
      <c r="SDQ38" s="2257"/>
      <c r="SDR38" s="2257"/>
      <c r="SDS38" s="2257"/>
      <c r="SDT38" s="2257"/>
      <c r="SDU38" s="2257"/>
      <c r="SDV38" s="2257"/>
      <c r="SDW38" s="2257"/>
      <c r="SDX38" s="2257"/>
      <c r="SDY38" s="2257"/>
      <c r="SDZ38" s="2257"/>
      <c r="SEA38" s="2257"/>
      <c r="SEB38" s="2257"/>
      <c r="SEC38" s="2257"/>
      <c r="SED38" s="2257"/>
      <c r="SEE38" s="2257"/>
      <c r="SEF38" s="2257"/>
      <c r="SEG38" s="2257"/>
      <c r="SEH38" s="2257"/>
      <c r="SEI38" s="2257"/>
      <c r="SEJ38" s="2257"/>
      <c r="SEK38" s="2257"/>
      <c r="SEL38" s="2257"/>
      <c r="SEM38" s="2257"/>
      <c r="SEN38" s="2257"/>
      <c r="SEO38" s="2257"/>
      <c r="SEP38" s="2257"/>
      <c r="SEQ38" s="2257"/>
      <c r="SER38" s="2257"/>
      <c r="SES38" s="2257"/>
      <c r="SET38" s="2257"/>
      <c r="SEU38" s="2257"/>
      <c r="SEV38" s="2257"/>
      <c r="SEW38" s="2257"/>
      <c r="SEX38" s="2257"/>
      <c r="SEY38" s="2257"/>
      <c r="SEZ38" s="2257"/>
      <c r="SFA38" s="2257"/>
      <c r="SFB38" s="2257"/>
      <c r="SFC38" s="2257"/>
      <c r="SFD38" s="2257"/>
      <c r="SFE38" s="2257"/>
      <c r="SFF38" s="2257"/>
      <c r="SFG38" s="2257"/>
      <c r="SFH38" s="2257"/>
      <c r="SFI38" s="2257"/>
      <c r="SFJ38" s="2257"/>
      <c r="SFK38" s="2257"/>
      <c r="SFL38" s="2257"/>
      <c r="SFM38" s="2257"/>
      <c r="SFN38" s="2257"/>
      <c r="SFO38" s="2257"/>
      <c r="SFP38" s="2257"/>
      <c r="SFQ38" s="2257"/>
      <c r="SFR38" s="2257"/>
      <c r="SFS38" s="2257"/>
      <c r="SFT38" s="2257"/>
      <c r="SFU38" s="2257"/>
      <c r="SFV38" s="2257"/>
      <c r="SFW38" s="2257"/>
      <c r="SFX38" s="2257"/>
      <c r="SFY38" s="2257"/>
      <c r="SFZ38" s="2257"/>
      <c r="SGA38" s="2257"/>
      <c r="SGB38" s="2257"/>
      <c r="SGC38" s="2257"/>
      <c r="SGD38" s="2257"/>
      <c r="SGE38" s="2257"/>
      <c r="SGF38" s="2257"/>
      <c r="SGG38" s="2257"/>
      <c r="SGH38" s="2257"/>
      <c r="SGI38" s="2257"/>
      <c r="SGJ38" s="2257"/>
      <c r="SGK38" s="2257"/>
      <c r="SGL38" s="2257"/>
      <c r="SGM38" s="2257"/>
      <c r="SGN38" s="2257"/>
      <c r="SGO38" s="2257"/>
      <c r="SGP38" s="2257"/>
      <c r="SGQ38" s="2257"/>
      <c r="SGR38" s="2257"/>
      <c r="SGS38" s="2257"/>
      <c r="SGT38" s="2257"/>
      <c r="SGU38" s="2257"/>
      <c r="SGV38" s="2257"/>
      <c r="SGW38" s="2257"/>
      <c r="SGX38" s="2257"/>
      <c r="SGY38" s="2257"/>
      <c r="SGZ38" s="2257"/>
      <c r="SHA38" s="2257"/>
      <c r="SHB38" s="2257"/>
      <c r="SHC38" s="2257"/>
      <c r="SHD38" s="2257"/>
      <c r="SHE38" s="2257"/>
      <c r="SHF38" s="2257"/>
      <c r="SHG38" s="2257"/>
      <c r="SHH38" s="2257"/>
      <c r="SHI38" s="2257"/>
      <c r="SHJ38" s="2257"/>
      <c r="SHK38" s="2257"/>
      <c r="SHL38" s="2257"/>
      <c r="SHM38" s="2257"/>
      <c r="SHN38" s="2257"/>
      <c r="SHO38" s="2257"/>
      <c r="SHP38" s="2257"/>
      <c r="SHQ38" s="2257"/>
      <c r="SHR38" s="2257"/>
      <c r="SHS38" s="2257"/>
      <c r="SHT38" s="2257"/>
      <c r="SHU38" s="2257"/>
      <c r="SHV38" s="2257"/>
      <c r="SHW38" s="2257"/>
      <c r="SHX38" s="2257"/>
      <c r="SHY38" s="2257"/>
      <c r="SHZ38" s="2257"/>
      <c r="SIA38" s="2257"/>
      <c r="SIB38" s="2257"/>
      <c r="SIC38" s="2257"/>
      <c r="SID38" s="2257"/>
      <c r="SIE38" s="2257"/>
      <c r="SIF38" s="2257"/>
      <c r="SIG38" s="2257"/>
      <c r="SIH38" s="2257"/>
      <c r="SII38" s="2257"/>
      <c r="SIJ38" s="2257"/>
      <c r="SIK38" s="2257"/>
      <c r="SIL38" s="2257"/>
      <c r="SIM38" s="2257"/>
      <c r="SIN38" s="2257"/>
      <c r="SIO38" s="2257"/>
      <c r="SIP38" s="2257"/>
      <c r="SIQ38" s="2257"/>
      <c r="SIR38" s="2257"/>
      <c r="SIS38" s="2257"/>
      <c r="SIT38" s="2257"/>
      <c r="SIU38" s="2257"/>
      <c r="SIV38" s="2257"/>
      <c r="SIW38" s="2257"/>
      <c r="SIX38" s="2257"/>
      <c r="SIY38" s="2257"/>
      <c r="SIZ38" s="2257"/>
      <c r="SJA38" s="2257"/>
      <c r="SJB38" s="2257"/>
      <c r="SJC38" s="2257"/>
      <c r="SJD38" s="2257"/>
      <c r="SJE38" s="2257"/>
      <c r="SJF38" s="2257"/>
      <c r="SJG38" s="2257"/>
      <c r="SJH38" s="2257"/>
      <c r="SJI38" s="2257"/>
      <c r="SJJ38" s="2257"/>
      <c r="SJK38" s="2257"/>
      <c r="SJL38" s="2257"/>
      <c r="SJM38" s="2257"/>
      <c r="SJN38" s="2257"/>
      <c r="SJO38" s="2257"/>
      <c r="SJP38" s="2257"/>
      <c r="SJQ38" s="2257"/>
      <c r="SJR38" s="2257"/>
      <c r="SJS38" s="2257"/>
      <c r="SJT38" s="2257"/>
      <c r="SJU38" s="2257"/>
      <c r="SJV38" s="2257"/>
      <c r="SJW38" s="2257"/>
      <c r="SJX38" s="2257"/>
      <c r="SJY38" s="2257"/>
      <c r="SJZ38" s="2257"/>
      <c r="SKA38" s="2257"/>
      <c r="SKB38" s="2257"/>
      <c r="SKC38" s="2257"/>
      <c r="SKD38" s="2257"/>
      <c r="SKE38" s="2257"/>
      <c r="SKF38" s="2257"/>
      <c r="SKG38" s="2257"/>
      <c r="SKH38" s="2257"/>
      <c r="SKI38" s="2257"/>
      <c r="SKJ38" s="2257"/>
      <c r="SKK38" s="2257"/>
      <c r="SKL38" s="2257"/>
      <c r="SKM38" s="2257"/>
      <c r="SKN38" s="2257"/>
      <c r="SKO38" s="2257"/>
      <c r="SKP38" s="2257"/>
      <c r="SKQ38" s="2257"/>
      <c r="SKR38" s="2257"/>
      <c r="SKS38" s="2257"/>
      <c r="SKT38" s="2257"/>
      <c r="SKU38" s="2257"/>
      <c r="SKV38" s="2257"/>
      <c r="SKW38" s="2257"/>
      <c r="SKX38" s="2257"/>
      <c r="SKY38" s="2257"/>
      <c r="SKZ38" s="2257"/>
      <c r="SLA38" s="2257"/>
      <c r="SLB38" s="2257"/>
      <c r="SLC38" s="2257"/>
      <c r="SLD38" s="2257"/>
      <c r="SLE38" s="2257"/>
      <c r="SLF38" s="2257"/>
      <c r="SLG38" s="2257"/>
      <c r="SLH38" s="2257"/>
      <c r="SLI38" s="2257"/>
      <c r="SLJ38" s="2257"/>
      <c r="SLK38" s="2257"/>
      <c r="SLL38" s="2257"/>
      <c r="SLM38" s="2257"/>
      <c r="SLN38" s="2257"/>
      <c r="SLO38" s="2257"/>
      <c r="SLP38" s="2257"/>
      <c r="SLQ38" s="2257"/>
      <c r="SLR38" s="2257"/>
      <c r="SLS38" s="2257"/>
      <c r="SLT38" s="2257"/>
      <c r="SLU38" s="2257"/>
      <c r="SLV38" s="2257"/>
      <c r="SLW38" s="2257"/>
      <c r="SLX38" s="2257"/>
      <c r="SLY38" s="2257"/>
      <c r="SLZ38" s="2257"/>
      <c r="SMA38" s="2257"/>
      <c r="SMB38" s="2257"/>
      <c r="SMC38" s="2257"/>
      <c r="SMD38" s="2257"/>
      <c r="SME38" s="2257"/>
      <c r="SMF38" s="2257"/>
      <c r="SMG38" s="2257"/>
      <c r="SMH38" s="2257"/>
      <c r="SMI38" s="2257"/>
      <c r="SMJ38" s="2257"/>
      <c r="SMK38" s="2257"/>
      <c r="SML38" s="2257"/>
      <c r="SMM38" s="2257"/>
      <c r="SMN38" s="2257"/>
      <c r="SMO38" s="2257"/>
      <c r="SMP38" s="2257"/>
      <c r="SMQ38" s="2257"/>
      <c r="SMR38" s="2257"/>
      <c r="SMS38" s="2257"/>
      <c r="SMT38" s="2257"/>
      <c r="SMU38" s="2257"/>
      <c r="SMV38" s="2257"/>
      <c r="SMW38" s="2257"/>
      <c r="SMX38" s="2257"/>
      <c r="SMY38" s="2257"/>
      <c r="SMZ38" s="2257"/>
      <c r="SNA38" s="2257"/>
      <c r="SNB38" s="2257"/>
      <c r="SNC38" s="2257"/>
      <c r="SND38" s="2257"/>
      <c r="SNE38" s="2257"/>
      <c r="SNF38" s="2257"/>
      <c r="SNG38" s="2257"/>
      <c r="SNH38" s="2257"/>
      <c r="SNI38" s="2257"/>
      <c r="SNJ38" s="2257"/>
      <c r="SNK38" s="2257"/>
      <c r="SNL38" s="2257"/>
      <c r="SNM38" s="2257"/>
      <c r="SNN38" s="2257"/>
      <c r="SNO38" s="2257"/>
      <c r="SNP38" s="2257"/>
      <c r="SNQ38" s="2257"/>
      <c r="SNR38" s="2257"/>
      <c r="SNS38" s="2257"/>
      <c r="SNT38" s="2257"/>
      <c r="SNU38" s="2257"/>
      <c r="SNV38" s="2257"/>
      <c r="SNW38" s="2257"/>
      <c r="SNX38" s="2257"/>
      <c r="SNY38" s="2257"/>
      <c r="SNZ38" s="2257"/>
      <c r="SOA38" s="2257"/>
      <c r="SOB38" s="2257"/>
      <c r="SOC38" s="2257"/>
      <c r="SOD38" s="2257"/>
      <c r="SOE38" s="2257"/>
      <c r="SOF38" s="2257"/>
      <c r="SOG38" s="2257"/>
      <c r="SOH38" s="2257"/>
      <c r="SOI38" s="2257"/>
      <c r="SOJ38" s="2257"/>
      <c r="SOK38" s="2257"/>
      <c r="SOL38" s="2257"/>
      <c r="SOM38" s="2257"/>
      <c r="SON38" s="2257"/>
      <c r="SOO38" s="2257"/>
      <c r="SOP38" s="2257"/>
      <c r="SOQ38" s="2257"/>
      <c r="SOR38" s="2257"/>
      <c r="SOS38" s="2257"/>
      <c r="SOT38" s="2257"/>
      <c r="SOU38" s="2257"/>
      <c r="SOV38" s="2257"/>
      <c r="SOW38" s="2257"/>
      <c r="SOX38" s="2257"/>
      <c r="SOY38" s="2257"/>
      <c r="SOZ38" s="2257"/>
      <c r="SPA38" s="2257"/>
      <c r="SPB38" s="2257"/>
      <c r="SPC38" s="2257"/>
      <c r="SPD38" s="2257"/>
      <c r="SPE38" s="2257"/>
      <c r="SPF38" s="2257"/>
      <c r="SPG38" s="2257"/>
      <c r="SPH38" s="2257"/>
      <c r="SPI38" s="2257"/>
      <c r="SPJ38" s="2257"/>
      <c r="SPK38" s="2257"/>
      <c r="SPL38" s="2257"/>
      <c r="SPM38" s="2257"/>
      <c r="SPN38" s="2257"/>
      <c r="SPO38" s="2257"/>
      <c r="SPP38" s="2257"/>
      <c r="SPQ38" s="2257"/>
      <c r="SPR38" s="2257"/>
      <c r="SPS38" s="2257"/>
      <c r="SPT38" s="2257"/>
      <c r="SPU38" s="2257"/>
      <c r="SPV38" s="2257"/>
      <c r="SPW38" s="2257"/>
      <c r="SPX38" s="2257"/>
      <c r="SPY38" s="2257"/>
      <c r="SPZ38" s="2257"/>
      <c r="SQA38" s="2257"/>
      <c r="SQB38" s="2257"/>
      <c r="SQC38" s="2257"/>
      <c r="SQD38" s="2257"/>
      <c r="SQE38" s="2257"/>
      <c r="SQF38" s="2257"/>
      <c r="SQG38" s="2257"/>
      <c r="SQH38" s="2257"/>
      <c r="SQI38" s="2257"/>
      <c r="SQJ38" s="2257"/>
      <c r="SQK38" s="2257"/>
      <c r="SQL38" s="2257"/>
      <c r="SQM38" s="2257"/>
      <c r="SQN38" s="2257"/>
      <c r="SQO38" s="2257"/>
      <c r="SQP38" s="2257"/>
      <c r="SQQ38" s="2257"/>
      <c r="SQR38" s="2257"/>
      <c r="SQS38" s="2257"/>
      <c r="SQT38" s="2257"/>
      <c r="SQU38" s="2257"/>
      <c r="SQV38" s="2257"/>
      <c r="SQW38" s="2257"/>
      <c r="SQX38" s="2257"/>
      <c r="SQY38" s="2257"/>
      <c r="SQZ38" s="2257"/>
      <c r="SRA38" s="2257"/>
      <c r="SRB38" s="2257"/>
      <c r="SRC38" s="2257"/>
      <c r="SRD38" s="2257"/>
      <c r="SRE38" s="2257"/>
      <c r="SRF38" s="2257"/>
      <c r="SRG38" s="2257"/>
      <c r="SRH38" s="2257"/>
      <c r="SRI38" s="2257"/>
      <c r="SRJ38" s="2257"/>
      <c r="SRK38" s="2257"/>
      <c r="SRL38" s="2257"/>
      <c r="SRM38" s="2257"/>
      <c r="SRN38" s="2257"/>
      <c r="SRO38" s="2257"/>
      <c r="SRP38" s="2257"/>
      <c r="SRQ38" s="2257"/>
      <c r="SRR38" s="2257"/>
      <c r="SRS38" s="2257"/>
      <c r="SRT38" s="2257"/>
      <c r="SRU38" s="2257"/>
      <c r="SRV38" s="2257"/>
      <c r="SRW38" s="2257"/>
      <c r="SRX38" s="2257"/>
      <c r="SRY38" s="2257"/>
      <c r="SRZ38" s="2257"/>
      <c r="SSA38" s="2257"/>
      <c r="SSB38" s="2257"/>
      <c r="SSC38" s="2257"/>
      <c r="SSD38" s="2257"/>
      <c r="SSE38" s="2257"/>
      <c r="SSF38" s="2257"/>
      <c r="SSG38" s="2257"/>
      <c r="SSH38" s="2257"/>
      <c r="SSI38" s="2257"/>
      <c r="SSJ38" s="2257"/>
      <c r="SSK38" s="2257"/>
      <c r="SSL38" s="2257"/>
      <c r="SSM38" s="2257"/>
      <c r="SSN38" s="2257"/>
      <c r="SSO38" s="2257"/>
      <c r="SSP38" s="2257"/>
      <c r="SSQ38" s="2257"/>
      <c r="SSR38" s="2257"/>
      <c r="SSS38" s="2257"/>
      <c r="SST38" s="2257"/>
      <c r="SSU38" s="2257"/>
      <c r="SSV38" s="2257"/>
      <c r="SSW38" s="2257"/>
      <c r="SSX38" s="2257"/>
      <c r="SSY38" s="2257"/>
      <c r="SSZ38" s="2257"/>
      <c r="STA38" s="2257"/>
      <c r="STB38" s="2257"/>
      <c r="STC38" s="2257"/>
      <c r="STD38" s="2257"/>
      <c r="STE38" s="2257"/>
      <c r="STF38" s="2257"/>
      <c r="STG38" s="2257"/>
      <c r="STH38" s="2257"/>
      <c r="STI38" s="2257"/>
      <c r="STJ38" s="2257"/>
      <c r="STK38" s="2257"/>
      <c r="STL38" s="2257"/>
      <c r="STM38" s="2257"/>
      <c r="STN38" s="2257"/>
      <c r="STO38" s="2257"/>
      <c r="STP38" s="2257"/>
      <c r="STQ38" s="2257"/>
      <c r="STR38" s="2257"/>
      <c r="STS38" s="2257"/>
      <c r="STT38" s="2257"/>
      <c r="STU38" s="2257"/>
      <c r="STV38" s="2257"/>
      <c r="STW38" s="2257"/>
      <c r="STX38" s="2257"/>
      <c r="STY38" s="2257"/>
      <c r="STZ38" s="2257"/>
      <c r="SUA38" s="2257"/>
      <c r="SUB38" s="2257"/>
      <c r="SUC38" s="2257"/>
      <c r="SUD38" s="2257"/>
      <c r="SUE38" s="2257"/>
      <c r="SUF38" s="2257"/>
      <c r="SUG38" s="2257"/>
      <c r="SUH38" s="2257"/>
      <c r="SUI38" s="2257"/>
      <c r="SUJ38" s="2257"/>
      <c r="SUK38" s="2257"/>
      <c r="SUL38" s="2257"/>
      <c r="SUM38" s="2257"/>
      <c r="SUN38" s="2257"/>
      <c r="SUO38" s="2257"/>
      <c r="SUP38" s="2257"/>
      <c r="SUQ38" s="2257"/>
      <c r="SUR38" s="2257"/>
      <c r="SUS38" s="2257"/>
      <c r="SUT38" s="2257"/>
      <c r="SUU38" s="2257"/>
      <c r="SUV38" s="2257"/>
      <c r="SUW38" s="2257"/>
      <c r="SUX38" s="2257"/>
      <c r="SUY38" s="2257"/>
      <c r="SUZ38" s="2257"/>
      <c r="SVA38" s="2257"/>
      <c r="SVB38" s="2257"/>
      <c r="SVC38" s="2257"/>
      <c r="SVD38" s="2257"/>
      <c r="SVE38" s="2257"/>
      <c r="SVF38" s="2257"/>
      <c r="SVG38" s="2257"/>
      <c r="SVH38" s="2257"/>
      <c r="SVI38" s="2257"/>
      <c r="SVJ38" s="2257"/>
      <c r="SVK38" s="2257"/>
      <c r="SVL38" s="2257"/>
      <c r="SVM38" s="2257"/>
      <c r="SVN38" s="2257"/>
      <c r="SVO38" s="2257"/>
      <c r="SVP38" s="2257"/>
      <c r="SVQ38" s="2257"/>
      <c r="SVR38" s="2257"/>
      <c r="SVS38" s="2257"/>
      <c r="SVT38" s="2257"/>
      <c r="SVU38" s="2257"/>
      <c r="SVV38" s="2257"/>
      <c r="SVW38" s="2257"/>
      <c r="SVX38" s="2257"/>
      <c r="SVY38" s="2257"/>
      <c r="SVZ38" s="2257"/>
      <c r="SWA38" s="2257"/>
      <c r="SWB38" s="2257"/>
      <c r="SWC38" s="2257"/>
      <c r="SWD38" s="2257"/>
      <c r="SWE38" s="2257"/>
      <c r="SWF38" s="2257"/>
      <c r="SWG38" s="2257"/>
      <c r="SWH38" s="2257"/>
      <c r="SWI38" s="2257"/>
      <c r="SWJ38" s="2257"/>
      <c r="SWK38" s="2257"/>
      <c r="SWL38" s="2257"/>
      <c r="SWM38" s="2257"/>
      <c r="SWN38" s="2257"/>
      <c r="SWO38" s="2257"/>
      <c r="SWP38" s="2257"/>
      <c r="SWQ38" s="2257"/>
      <c r="SWR38" s="2257"/>
      <c r="SWS38" s="2257"/>
      <c r="SWT38" s="2257"/>
      <c r="SWU38" s="2257"/>
      <c r="SWV38" s="2257"/>
      <c r="SWW38" s="2257"/>
      <c r="SWX38" s="2257"/>
      <c r="SWY38" s="2257"/>
      <c r="SWZ38" s="2257"/>
      <c r="SXA38" s="2257"/>
      <c r="SXB38" s="2257"/>
      <c r="SXC38" s="2257"/>
      <c r="SXD38" s="2257"/>
      <c r="SXE38" s="2257"/>
      <c r="SXF38" s="2257"/>
      <c r="SXG38" s="2257"/>
      <c r="SXH38" s="2257"/>
      <c r="SXI38" s="2257"/>
      <c r="SXJ38" s="2257"/>
      <c r="SXK38" s="2257"/>
      <c r="SXL38" s="2257"/>
      <c r="SXM38" s="2257"/>
      <c r="SXN38" s="2257"/>
      <c r="SXO38" s="2257"/>
      <c r="SXP38" s="2257"/>
      <c r="SXQ38" s="2257"/>
      <c r="SXR38" s="2257"/>
      <c r="SXS38" s="2257"/>
      <c r="SXT38" s="2257"/>
      <c r="SXU38" s="2257"/>
      <c r="SXV38" s="2257"/>
      <c r="SXW38" s="2257"/>
      <c r="SXX38" s="2257"/>
      <c r="SXY38" s="2257"/>
      <c r="SXZ38" s="2257"/>
      <c r="SYA38" s="2257"/>
      <c r="SYB38" s="2257"/>
      <c r="SYC38" s="2257"/>
      <c r="SYD38" s="2257"/>
      <c r="SYE38" s="2257"/>
      <c r="SYF38" s="2257"/>
      <c r="SYG38" s="2257"/>
      <c r="SYH38" s="2257"/>
      <c r="SYI38" s="2257"/>
      <c r="SYJ38" s="2257"/>
      <c r="SYK38" s="2257"/>
      <c r="SYL38" s="2257"/>
      <c r="SYM38" s="2257"/>
      <c r="SYN38" s="2257"/>
      <c r="SYO38" s="2257"/>
      <c r="SYP38" s="2257"/>
      <c r="SYQ38" s="2257"/>
      <c r="SYR38" s="2257"/>
      <c r="SYS38" s="2257"/>
      <c r="SYT38" s="2257"/>
      <c r="SYU38" s="2257"/>
      <c r="SYV38" s="2257"/>
      <c r="SYW38" s="2257"/>
      <c r="SYX38" s="2257"/>
      <c r="SYY38" s="2257"/>
      <c r="SYZ38" s="2257"/>
      <c r="SZA38" s="2257"/>
      <c r="SZB38" s="2257"/>
      <c r="SZC38" s="2257"/>
      <c r="SZD38" s="2257"/>
      <c r="SZE38" s="2257"/>
      <c r="SZF38" s="2257"/>
      <c r="SZG38" s="2257"/>
      <c r="SZH38" s="2257"/>
      <c r="SZI38" s="2257"/>
      <c r="SZJ38" s="2257"/>
      <c r="SZK38" s="2257"/>
      <c r="SZL38" s="2257"/>
      <c r="SZM38" s="2257"/>
      <c r="SZN38" s="2257"/>
      <c r="SZO38" s="2257"/>
      <c r="SZP38" s="2257"/>
      <c r="SZQ38" s="2257"/>
      <c r="SZR38" s="2257"/>
      <c r="SZS38" s="2257"/>
      <c r="SZT38" s="2257"/>
      <c r="SZU38" s="2257"/>
      <c r="SZV38" s="2257"/>
      <c r="SZW38" s="2257"/>
      <c r="SZX38" s="2257"/>
      <c r="SZY38" s="2257"/>
      <c r="SZZ38" s="2257"/>
      <c r="TAA38" s="2257"/>
      <c r="TAB38" s="2257"/>
      <c r="TAC38" s="2257"/>
      <c r="TAD38" s="2257"/>
      <c r="TAE38" s="2257"/>
      <c r="TAF38" s="2257"/>
      <c r="TAG38" s="2257"/>
      <c r="TAH38" s="2257"/>
      <c r="TAI38" s="2257"/>
      <c r="TAJ38" s="2257"/>
      <c r="TAK38" s="2257"/>
      <c r="TAL38" s="2257"/>
      <c r="TAM38" s="2257"/>
      <c r="TAN38" s="2257"/>
      <c r="TAO38" s="2257"/>
      <c r="TAP38" s="2257"/>
      <c r="TAQ38" s="2257"/>
      <c r="TAR38" s="2257"/>
      <c r="TAS38" s="2257"/>
      <c r="TAT38" s="2257"/>
      <c r="TAU38" s="2257"/>
      <c r="TAV38" s="2257"/>
      <c r="TAW38" s="2257"/>
      <c r="TAX38" s="2257"/>
      <c r="TAY38" s="2257"/>
      <c r="TAZ38" s="2257"/>
      <c r="TBA38" s="2257"/>
      <c r="TBB38" s="2257"/>
      <c r="TBC38" s="2257"/>
      <c r="TBD38" s="2257"/>
      <c r="TBE38" s="2257"/>
      <c r="TBF38" s="2257"/>
      <c r="TBG38" s="2257"/>
      <c r="TBH38" s="2257"/>
      <c r="TBI38" s="2257"/>
      <c r="TBJ38" s="2257"/>
      <c r="TBK38" s="2257"/>
      <c r="TBL38" s="2257"/>
      <c r="TBM38" s="2257"/>
      <c r="TBN38" s="2257"/>
      <c r="TBO38" s="2257"/>
      <c r="TBP38" s="2257"/>
      <c r="TBQ38" s="2257"/>
      <c r="TBR38" s="2257"/>
      <c r="TBS38" s="2257"/>
      <c r="TBT38" s="2257"/>
      <c r="TBU38" s="2257"/>
      <c r="TBV38" s="2257"/>
      <c r="TBW38" s="2257"/>
      <c r="TBX38" s="2257"/>
      <c r="TBY38" s="2257"/>
      <c r="TBZ38" s="2257"/>
      <c r="TCA38" s="2257"/>
      <c r="TCB38" s="2257"/>
      <c r="TCC38" s="2257"/>
      <c r="TCD38" s="2257"/>
      <c r="TCE38" s="2257"/>
      <c r="TCF38" s="2257"/>
      <c r="TCG38" s="2257"/>
      <c r="TCH38" s="2257"/>
      <c r="TCI38" s="2257"/>
      <c r="TCJ38" s="2257"/>
      <c r="TCK38" s="2257"/>
      <c r="TCL38" s="2257"/>
      <c r="TCM38" s="2257"/>
      <c r="TCN38" s="2257"/>
      <c r="TCO38" s="2257"/>
      <c r="TCP38" s="2257"/>
      <c r="TCQ38" s="2257"/>
      <c r="TCR38" s="2257"/>
      <c r="TCS38" s="2257"/>
      <c r="TCT38" s="2257"/>
      <c r="TCU38" s="2257"/>
      <c r="TCV38" s="2257"/>
      <c r="TCW38" s="2257"/>
      <c r="TCX38" s="2257"/>
      <c r="TCY38" s="2257"/>
      <c r="TCZ38" s="2257"/>
      <c r="TDA38" s="2257"/>
      <c r="TDB38" s="2257"/>
      <c r="TDC38" s="2257"/>
      <c r="TDD38" s="2257"/>
      <c r="TDE38" s="2257"/>
      <c r="TDF38" s="2257"/>
      <c r="TDG38" s="2257"/>
      <c r="TDH38" s="2257"/>
      <c r="TDI38" s="2257"/>
      <c r="TDJ38" s="2257"/>
      <c r="TDK38" s="2257"/>
      <c r="TDL38" s="2257"/>
      <c r="TDM38" s="2257"/>
      <c r="TDN38" s="2257"/>
      <c r="TDO38" s="2257"/>
      <c r="TDP38" s="2257"/>
      <c r="TDQ38" s="2257"/>
      <c r="TDR38" s="2257"/>
      <c r="TDS38" s="2257"/>
      <c r="TDT38" s="2257"/>
      <c r="TDU38" s="2257"/>
      <c r="TDV38" s="2257"/>
      <c r="TDW38" s="2257"/>
      <c r="TDX38" s="2257"/>
      <c r="TDY38" s="2257"/>
      <c r="TDZ38" s="2257"/>
      <c r="TEA38" s="2257"/>
      <c r="TEB38" s="2257"/>
      <c r="TEC38" s="2257"/>
      <c r="TED38" s="2257"/>
      <c r="TEE38" s="2257"/>
      <c r="TEF38" s="2257"/>
      <c r="TEG38" s="2257"/>
      <c r="TEH38" s="2257"/>
      <c r="TEI38" s="2257"/>
      <c r="TEJ38" s="2257"/>
      <c r="TEK38" s="2257"/>
      <c r="TEL38" s="2257"/>
      <c r="TEM38" s="2257"/>
      <c r="TEN38" s="2257"/>
      <c r="TEO38" s="2257"/>
      <c r="TEP38" s="2257"/>
      <c r="TEQ38" s="2257"/>
      <c r="TER38" s="2257"/>
      <c r="TES38" s="2257"/>
      <c r="TET38" s="2257"/>
      <c r="TEU38" s="2257"/>
      <c r="TEV38" s="2257"/>
      <c r="TEW38" s="2257"/>
      <c r="TEX38" s="2257"/>
      <c r="TEY38" s="2257"/>
      <c r="TEZ38" s="2257"/>
      <c r="TFA38" s="2257"/>
      <c r="TFB38" s="2257"/>
      <c r="TFC38" s="2257"/>
      <c r="TFD38" s="2257"/>
      <c r="TFE38" s="2257"/>
      <c r="TFF38" s="2257"/>
      <c r="TFG38" s="2257"/>
      <c r="TFH38" s="2257"/>
      <c r="TFI38" s="2257"/>
      <c r="TFJ38" s="2257"/>
      <c r="TFK38" s="2257"/>
      <c r="TFL38" s="2257"/>
      <c r="TFM38" s="2257"/>
      <c r="TFN38" s="2257"/>
      <c r="TFO38" s="2257"/>
      <c r="TFP38" s="2257"/>
      <c r="TFQ38" s="2257"/>
      <c r="TFR38" s="2257"/>
      <c r="TFS38" s="2257"/>
      <c r="TFT38" s="2257"/>
      <c r="TFU38" s="2257"/>
      <c r="TFV38" s="2257"/>
      <c r="TFW38" s="2257"/>
      <c r="TFX38" s="2257"/>
      <c r="TFY38" s="2257"/>
      <c r="TFZ38" s="2257"/>
      <c r="TGA38" s="2257"/>
      <c r="TGB38" s="2257"/>
      <c r="TGC38" s="2257"/>
      <c r="TGD38" s="2257"/>
      <c r="TGE38" s="2257"/>
      <c r="TGF38" s="2257"/>
      <c r="TGG38" s="2257"/>
      <c r="TGH38" s="2257"/>
      <c r="TGI38" s="2257"/>
      <c r="TGJ38" s="2257"/>
      <c r="TGK38" s="2257"/>
      <c r="TGL38" s="2257"/>
      <c r="TGM38" s="2257"/>
      <c r="TGN38" s="2257"/>
      <c r="TGO38" s="2257"/>
      <c r="TGP38" s="2257"/>
      <c r="TGQ38" s="2257"/>
      <c r="TGR38" s="2257"/>
      <c r="TGS38" s="2257"/>
      <c r="TGT38" s="2257"/>
      <c r="TGU38" s="2257"/>
      <c r="TGV38" s="2257"/>
      <c r="TGW38" s="2257"/>
      <c r="TGX38" s="2257"/>
      <c r="TGY38" s="2257"/>
      <c r="TGZ38" s="2257"/>
      <c r="THA38" s="2257"/>
      <c r="THB38" s="2257"/>
      <c r="THC38" s="2257"/>
      <c r="THD38" s="2257"/>
      <c r="THE38" s="2257"/>
      <c r="THF38" s="2257"/>
      <c r="THG38" s="2257"/>
      <c r="THH38" s="2257"/>
      <c r="THI38" s="2257"/>
      <c r="THJ38" s="2257"/>
      <c r="THK38" s="2257"/>
      <c r="THL38" s="2257"/>
      <c r="THM38" s="2257"/>
      <c r="THN38" s="2257"/>
      <c r="THO38" s="2257"/>
      <c r="THP38" s="2257"/>
      <c r="THQ38" s="2257"/>
      <c r="THR38" s="2257"/>
      <c r="THS38" s="2257"/>
      <c r="THT38" s="2257"/>
      <c r="THU38" s="2257"/>
      <c r="THV38" s="2257"/>
      <c r="THW38" s="2257"/>
      <c r="THX38" s="2257"/>
      <c r="THY38" s="2257"/>
      <c r="THZ38" s="2257"/>
      <c r="TIA38" s="2257"/>
      <c r="TIB38" s="2257"/>
      <c r="TIC38" s="2257"/>
      <c r="TID38" s="2257"/>
      <c r="TIE38" s="2257"/>
      <c r="TIF38" s="2257"/>
      <c r="TIG38" s="2257"/>
      <c r="TIH38" s="2257"/>
      <c r="TII38" s="2257"/>
      <c r="TIJ38" s="2257"/>
      <c r="TIK38" s="2257"/>
      <c r="TIL38" s="2257"/>
      <c r="TIM38" s="2257"/>
      <c r="TIN38" s="2257"/>
      <c r="TIO38" s="2257"/>
      <c r="TIP38" s="2257"/>
      <c r="TIQ38" s="2257"/>
      <c r="TIR38" s="2257"/>
      <c r="TIS38" s="2257"/>
      <c r="TIT38" s="2257"/>
      <c r="TIU38" s="2257"/>
      <c r="TIV38" s="2257"/>
      <c r="TIW38" s="2257"/>
      <c r="TIX38" s="2257"/>
      <c r="TIY38" s="2257"/>
      <c r="TIZ38" s="2257"/>
      <c r="TJA38" s="2257"/>
      <c r="TJB38" s="2257"/>
      <c r="TJC38" s="2257"/>
      <c r="TJD38" s="2257"/>
      <c r="TJE38" s="2257"/>
      <c r="TJF38" s="2257"/>
      <c r="TJG38" s="2257"/>
      <c r="TJH38" s="2257"/>
      <c r="TJI38" s="2257"/>
      <c r="TJJ38" s="2257"/>
      <c r="TJK38" s="2257"/>
      <c r="TJL38" s="2257"/>
      <c r="TJM38" s="2257"/>
      <c r="TJN38" s="2257"/>
      <c r="TJO38" s="2257"/>
      <c r="TJP38" s="2257"/>
      <c r="TJQ38" s="2257"/>
      <c r="TJR38" s="2257"/>
      <c r="TJS38" s="2257"/>
      <c r="TJT38" s="2257"/>
      <c r="TJU38" s="2257"/>
      <c r="TJV38" s="2257"/>
      <c r="TJW38" s="2257"/>
      <c r="TJX38" s="2257"/>
      <c r="TJY38" s="2257"/>
      <c r="TJZ38" s="2257"/>
      <c r="TKA38" s="2257"/>
      <c r="TKB38" s="2257"/>
      <c r="TKC38" s="2257"/>
      <c r="TKD38" s="2257"/>
      <c r="TKE38" s="2257"/>
      <c r="TKF38" s="2257"/>
      <c r="TKG38" s="2257"/>
      <c r="TKH38" s="2257"/>
      <c r="TKI38" s="2257"/>
      <c r="TKJ38" s="2257"/>
      <c r="TKK38" s="2257"/>
      <c r="TKL38" s="2257"/>
      <c r="TKM38" s="2257"/>
      <c r="TKN38" s="2257"/>
      <c r="TKO38" s="2257"/>
      <c r="TKP38" s="2257"/>
      <c r="TKQ38" s="2257"/>
      <c r="TKR38" s="2257"/>
      <c r="TKS38" s="2257"/>
      <c r="TKT38" s="2257"/>
      <c r="TKU38" s="2257"/>
      <c r="TKV38" s="2257"/>
      <c r="TKW38" s="2257"/>
      <c r="TKX38" s="2257"/>
      <c r="TKY38" s="2257"/>
      <c r="TKZ38" s="2257"/>
      <c r="TLA38" s="2257"/>
      <c r="TLB38" s="2257"/>
      <c r="TLC38" s="2257"/>
      <c r="TLD38" s="2257"/>
      <c r="TLE38" s="2257"/>
      <c r="TLF38" s="2257"/>
      <c r="TLG38" s="2257"/>
      <c r="TLH38" s="2257"/>
      <c r="TLI38" s="2257"/>
      <c r="TLJ38" s="2257"/>
      <c r="TLK38" s="2257"/>
      <c r="TLL38" s="2257"/>
      <c r="TLM38" s="2257"/>
      <c r="TLN38" s="2257"/>
      <c r="TLO38" s="2257"/>
      <c r="TLP38" s="2257"/>
      <c r="TLQ38" s="2257"/>
      <c r="TLR38" s="2257"/>
      <c r="TLS38" s="2257"/>
      <c r="TLT38" s="2257"/>
      <c r="TLU38" s="2257"/>
      <c r="TLV38" s="2257"/>
      <c r="TLW38" s="2257"/>
      <c r="TLX38" s="2257"/>
      <c r="TLY38" s="2257"/>
      <c r="TLZ38" s="2257"/>
      <c r="TMA38" s="2257"/>
      <c r="TMB38" s="2257"/>
      <c r="TMC38" s="2257"/>
      <c r="TMD38" s="2257"/>
      <c r="TME38" s="2257"/>
      <c r="TMF38" s="2257"/>
      <c r="TMG38" s="2257"/>
      <c r="TMH38" s="2257"/>
      <c r="TMI38" s="2257"/>
      <c r="TMJ38" s="2257"/>
      <c r="TMK38" s="2257"/>
      <c r="TML38" s="2257"/>
      <c r="TMM38" s="2257"/>
      <c r="TMN38" s="2257"/>
      <c r="TMO38" s="2257"/>
      <c r="TMP38" s="2257"/>
      <c r="TMQ38" s="2257"/>
      <c r="TMR38" s="2257"/>
      <c r="TMS38" s="2257"/>
      <c r="TMT38" s="2257"/>
      <c r="TMU38" s="2257"/>
      <c r="TMV38" s="2257"/>
      <c r="TMW38" s="2257"/>
      <c r="TMX38" s="2257"/>
      <c r="TMY38" s="2257"/>
      <c r="TMZ38" s="2257"/>
      <c r="TNA38" s="2257"/>
      <c r="TNB38" s="2257"/>
      <c r="TNC38" s="2257"/>
      <c r="TND38" s="2257"/>
      <c r="TNE38" s="2257"/>
      <c r="TNF38" s="2257"/>
      <c r="TNG38" s="2257"/>
      <c r="TNH38" s="2257"/>
      <c r="TNI38" s="2257"/>
      <c r="TNJ38" s="2257"/>
      <c r="TNK38" s="2257"/>
      <c r="TNL38" s="2257"/>
      <c r="TNM38" s="2257"/>
      <c r="TNN38" s="2257"/>
      <c r="TNO38" s="2257"/>
      <c r="TNP38" s="2257"/>
      <c r="TNQ38" s="2257"/>
      <c r="TNR38" s="2257"/>
      <c r="TNS38" s="2257"/>
      <c r="TNT38" s="2257"/>
      <c r="TNU38" s="2257"/>
      <c r="TNV38" s="2257"/>
      <c r="TNW38" s="2257"/>
      <c r="TNX38" s="2257"/>
      <c r="TNY38" s="2257"/>
      <c r="TNZ38" s="2257"/>
      <c r="TOA38" s="2257"/>
      <c r="TOB38" s="2257"/>
      <c r="TOC38" s="2257"/>
      <c r="TOD38" s="2257"/>
      <c r="TOE38" s="2257"/>
      <c r="TOF38" s="2257"/>
      <c r="TOG38" s="2257"/>
      <c r="TOH38" s="2257"/>
      <c r="TOI38" s="2257"/>
      <c r="TOJ38" s="2257"/>
      <c r="TOK38" s="2257"/>
      <c r="TOL38" s="2257"/>
      <c r="TOM38" s="2257"/>
      <c r="TON38" s="2257"/>
      <c r="TOO38" s="2257"/>
      <c r="TOP38" s="2257"/>
      <c r="TOQ38" s="2257"/>
      <c r="TOR38" s="2257"/>
      <c r="TOS38" s="2257"/>
      <c r="TOT38" s="2257"/>
      <c r="TOU38" s="2257"/>
      <c r="TOV38" s="2257"/>
      <c r="TOW38" s="2257"/>
      <c r="TOX38" s="2257"/>
      <c r="TOY38" s="2257"/>
      <c r="TOZ38" s="2257"/>
      <c r="TPA38" s="2257"/>
      <c r="TPB38" s="2257"/>
      <c r="TPC38" s="2257"/>
      <c r="TPD38" s="2257"/>
      <c r="TPE38" s="2257"/>
      <c r="TPF38" s="2257"/>
      <c r="TPG38" s="2257"/>
      <c r="TPH38" s="2257"/>
      <c r="TPI38" s="2257"/>
      <c r="TPJ38" s="2257"/>
      <c r="TPK38" s="2257"/>
      <c r="TPL38" s="2257"/>
      <c r="TPM38" s="2257"/>
      <c r="TPN38" s="2257"/>
      <c r="TPO38" s="2257"/>
      <c r="TPP38" s="2257"/>
      <c r="TPQ38" s="2257"/>
      <c r="TPR38" s="2257"/>
      <c r="TPS38" s="2257"/>
      <c r="TPT38" s="2257"/>
      <c r="TPU38" s="2257"/>
      <c r="TPV38" s="2257"/>
      <c r="TPW38" s="2257"/>
      <c r="TPX38" s="2257"/>
      <c r="TPY38" s="2257"/>
      <c r="TPZ38" s="2257"/>
      <c r="TQA38" s="2257"/>
      <c r="TQB38" s="2257"/>
      <c r="TQC38" s="2257"/>
      <c r="TQD38" s="2257"/>
      <c r="TQE38" s="2257"/>
      <c r="TQF38" s="2257"/>
      <c r="TQG38" s="2257"/>
      <c r="TQH38" s="2257"/>
      <c r="TQI38" s="2257"/>
      <c r="TQJ38" s="2257"/>
      <c r="TQK38" s="2257"/>
      <c r="TQL38" s="2257"/>
      <c r="TQM38" s="2257"/>
      <c r="TQN38" s="2257"/>
      <c r="TQO38" s="2257"/>
      <c r="TQP38" s="2257"/>
      <c r="TQQ38" s="2257"/>
      <c r="TQR38" s="2257"/>
      <c r="TQS38" s="2257"/>
      <c r="TQT38" s="2257"/>
      <c r="TQU38" s="2257"/>
      <c r="TQV38" s="2257"/>
      <c r="TQW38" s="2257"/>
      <c r="TQX38" s="2257"/>
      <c r="TQY38" s="2257"/>
      <c r="TQZ38" s="2257"/>
      <c r="TRA38" s="2257"/>
      <c r="TRB38" s="2257"/>
      <c r="TRC38" s="2257"/>
      <c r="TRD38" s="2257"/>
      <c r="TRE38" s="2257"/>
      <c r="TRF38" s="2257"/>
      <c r="TRG38" s="2257"/>
      <c r="TRH38" s="2257"/>
      <c r="TRI38" s="2257"/>
      <c r="TRJ38" s="2257"/>
      <c r="TRK38" s="2257"/>
      <c r="TRL38" s="2257"/>
      <c r="TRM38" s="2257"/>
      <c r="TRN38" s="2257"/>
      <c r="TRO38" s="2257"/>
      <c r="TRP38" s="2257"/>
      <c r="TRQ38" s="2257"/>
      <c r="TRR38" s="2257"/>
      <c r="TRS38" s="2257"/>
      <c r="TRT38" s="2257"/>
      <c r="TRU38" s="2257"/>
      <c r="TRV38" s="2257"/>
      <c r="TRW38" s="2257"/>
      <c r="TRX38" s="2257"/>
      <c r="TRY38" s="2257"/>
      <c r="TRZ38" s="2257"/>
      <c r="TSA38" s="2257"/>
      <c r="TSB38" s="2257"/>
      <c r="TSC38" s="2257"/>
      <c r="TSD38" s="2257"/>
      <c r="TSE38" s="2257"/>
      <c r="TSF38" s="2257"/>
      <c r="TSG38" s="2257"/>
      <c r="TSH38" s="2257"/>
      <c r="TSI38" s="2257"/>
      <c r="TSJ38" s="2257"/>
      <c r="TSK38" s="2257"/>
      <c r="TSL38" s="2257"/>
      <c r="TSM38" s="2257"/>
      <c r="TSN38" s="2257"/>
      <c r="TSO38" s="2257"/>
      <c r="TSP38" s="2257"/>
      <c r="TSQ38" s="2257"/>
      <c r="TSR38" s="2257"/>
      <c r="TSS38" s="2257"/>
      <c r="TST38" s="2257"/>
      <c r="TSU38" s="2257"/>
      <c r="TSV38" s="2257"/>
      <c r="TSW38" s="2257"/>
      <c r="TSX38" s="2257"/>
      <c r="TSY38" s="2257"/>
      <c r="TSZ38" s="2257"/>
      <c r="TTA38" s="2257"/>
      <c r="TTB38" s="2257"/>
      <c r="TTC38" s="2257"/>
      <c r="TTD38" s="2257"/>
      <c r="TTE38" s="2257"/>
      <c r="TTF38" s="2257"/>
      <c r="TTG38" s="2257"/>
      <c r="TTH38" s="2257"/>
      <c r="TTI38" s="2257"/>
      <c r="TTJ38" s="2257"/>
      <c r="TTK38" s="2257"/>
      <c r="TTL38" s="2257"/>
      <c r="TTM38" s="2257"/>
      <c r="TTN38" s="2257"/>
      <c r="TTO38" s="2257"/>
      <c r="TTP38" s="2257"/>
      <c r="TTQ38" s="2257"/>
      <c r="TTR38" s="2257"/>
      <c r="TTS38" s="2257"/>
      <c r="TTT38" s="2257"/>
      <c r="TTU38" s="2257"/>
      <c r="TTV38" s="2257"/>
      <c r="TTW38" s="2257"/>
      <c r="TTX38" s="2257"/>
      <c r="TTY38" s="2257"/>
      <c r="TTZ38" s="2257"/>
      <c r="TUA38" s="2257"/>
      <c r="TUB38" s="2257"/>
      <c r="TUC38" s="2257"/>
      <c r="TUD38" s="2257"/>
      <c r="TUE38" s="2257"/>
      <c r="TUF38" s="2257"/>
      <c r="TUG38" s="2257"/>
      <c r="TUH38" s="2257"/>
      <c r="TUI38" s="2257"/>
      <c r="TUJ38" s="2257"/>
      <c r="TUK38" s="2257"/>
      <c r="TUL38" s="2257"/>
      <c r="TUM38" s="2257"/>
      <c r="TUN38" s="2257"/>
      <c r="TUO38" s="2257"/>
      <c r="TUP38" s="2257"/>
      <c r="TUQ38" s="2257"/>
      <c r="TUR38" s="2257"/>
      <c r="TUS38" s="2257"/>
      <c r="TUT38" s="2257"/>
      <c r="TUU38" s="2257"/>
      <c r="TUV38" s="2257"/>
      <c r="TUW38" s="2257"/>
      <c r="TUX38" s="2257"/>
      <c r="TUY38" s="2257"/>
      <c r="TUZ38" s="2257"/>
      <c r="TVA38" s="2257"/>
      <c r="TVB38" s="2257"/>
      <c r="TVC38" s="2257"/>
      <c r="TVD38" s="2257"/>
      <c r="TVE38" s="2257"/>
      <c r="TVF38" s="2257"/>
      <c r="TVG38" s="2257"/>
      <c r="TVH38" s="2257"/>
      <c r="TVI38" s="2257"/>
      <c r="TVJ38" s="2257"/>
      <c r="TVK38" s="2257"/>
      <c r="TVL38" s="2257"/>
      <c r="TVM38" s="2257"/>
      <c r="TVN38" s="2257"/>
      <c r="TVO38" s="2257"/>
      <c r="TVP38" s="2257"/>
      <c r="TVQ38" s="2257"/>
      <c r="TVR38" s="2257"/>
      <c r="TVS38" s="2257"/>
      <c r="TVT38" s="2257"/>
      <c r="TVU38" s="2257"/>
      <c r="TVV38" s="2257"/>
      <c r="TVW38" s="2257"/>
      <c r="TVX38" s="2257"/>
      <c r="TVY38" s="2257"/>
      <c r="TVZ38" s="2257"/>
      <c r="TWA38" s="2257"/>
      <c r="TWB38" s="2257"/>
      <c r="TWC38" s="2257"/>
      <c r="TWD38" s="2257"/>
      <c r="TWE38" s="2257"/>
      <c r="TWF38" s="2257"/>
      <c r="TWG38" s="2257"/>
      <c r="TWH38" s="2257"/>
      <c r="TWI38" s="2257"/>
      <c r="TWJ38" s="2257"/>
      <c r="TWK38" s="2257"/>
      <c r="TWL38" s="2257"/>
      <c r="TWM38" s="2257"/>
      <c r="TWN38" s="2257"/>
      <c r="TWO38" s="2257"/>
      <c r="TWP38" s="2257"/>
      <c r="TWQ38" s="2257"/>
      <c r="TWR38" s="2257"/>
      <c r="TWS38" s="2257"/>
      <c r="TWT38" s="2257"/>
      <c r="TWU38" s="2257"/>
      <c r="TWV38" s="2257"/>
      <c r="TWW38" s="2257"/>
      <c r="TWX38" s="2257"/>
      <c r="TWY38" s="2257"/>
      <c r="TWZ38" s="2257"/>
      <c r="TXA38" s="2257"/>
      <c r="TXB38" s="2257"/>
      <c r="TXC38" s="2257"/>
      <c r="TXD38" s="2257"/>
      <c r="TXE38" s="2257"/>
      <c r="TXF38" s="2257"/>
      <c r="TXG38" s="2257"/>
      <c r="TXH38" s="2257"/>
      <c r="TXI38" s="2257"/>
      <c r="TXJ38" s="2257"/>
      <c r="TXK38" s="2257"/>
      <c r="TXL38" s="2257"/>
      <c r="TXM38" s="2257"/>
      <c r="TXN38" s="2257"/>
      <c r="TXO38" s="2257"/>
      <c r="TXP38" s="2257"/>
      <c r="TXQ38" s="2257"/>
      <c r="TXR38" s="2257"/>
      <c r="TXS38" s="2257"/>
      <c r="TXT38" s="2257"/>
      <c r="TXU38" s="2257"/>
      <c r="TXV38" s="2257"/>
      <c r="TXW38" s="2257"/>
      <c r="TXX38" s="2257"/>
      <c r="TXY38" s="2257"/>
      <c r="TXZ38" s="2257"/>
      <c r="TYA38" s="2257"/>
      <c r="TYB38" s="2257"/>
      <c r="TYC38" s="2257"/>
      <c r="TYD38" s="2257"/>
      <c r="TYE38" s="2257"/>
      <c r="TYF38" s="2257"/>
      <c r="TYG38" s="2257"/>
      <c r="TYH38" s="2257"/>
      <c r="TYI38" s="2257"/>
      <c r="TYJ38" s="2257"/>
      <c r="TYK38" s="2257"/>
      <c r="TYL38" s="2257"/>
      <c r="TYM38" s="2257"/>
      <c r="TYN38" s="2257"/>
      <c r="TYO38" s="2257"/>
      <c r="TYP38" s="2257"/>
      <c r="TYQ38" s="2257"/>
      <c r="TYR38" s="2257"/>
      <c r="TYS38" s="2257"/>
      <c r="TYT38" s="2257"/>
      <c r="TYU38" s="2257"/>
      <c r="TYV38" s="2257"/>
      <c r="TYW38" s="2257"/>
      <c r="TYX38" s="2257"/>
      <c r="TYY38" s="2257"/>
      <c r="TYZ38" s="2257"/>
      <c r="TZA38" s="2257"/>
      <c r="TZB38" s="2257"/>
      <c r="TZC38" s="2257"/>
      <c r="TZD38" s="2257"/>
      <c r="TZE38" s="2257"/>
      <c r="TZF38" s="2257"/>
      <c r="TZG38" s="2257"/>
      <c r="TZH38" s="2257"/>
      <c r="TZI38" s="2257"/>
      <c r="TZJ38" s="2257"/>
      <c r="TZK38" s="2257"/>
      <c r="TZL38" s="2257"/>
      <c r="TZM38" s="2257"/>
      <c r="TZN38" s="2257"/>
      <c r="TZO38" s="2257"/>
      <c r="TZP38" s="2257"/>
      <c r="TZQ38" s="2257"/>
      <c r="TZR38" s="2257"/>
      <c r="TZS38" s="2257"/>
      <c r="TZT38" s="2257"/>
      <c r="TZU38" s="2257"/>
      <c r="TZV38" s="2257"/>
      <c r="TZW38" s="2257"/>
      <c r="TZX38" s="2257"/>
      <c r="TZY38" s="2257"/>
      <c r="TZZ38" s="2257"/>
      <c r="UAA38" s="2257"/>
      <c r="UAB38" s="2257"/>
      <c r="UAC38" s="2257"/>
      <c r="UAD38" s="2257"/>
      <c r="UAE38" s="2257"/>
      <c r="UAF38" s="2257"/>
      <c r="UAG38" s="2257"/>
      <c r="UAH38" s="2257"/>
      <c r="UAI38" s="2257"/>
      <c r="UAJ38" s="2257"/>
      <c r="UAK38" s="2257"/>
      <c r="UAL38" s="2257"/>
      <c r="UAM38" s="2257"/>
      <c r="UAN38" s="2257"/>
      <c r="UAO38" s="2257"/>
      <c r="UAP38" s="2257"/>
      <c r="UAQ38" s="2257"/>
      <c r="UAR38" s="2257"/>
      <c r="UAS38" s="2257"/>
      <c r="UAT38" s="2257"/>
      <c r="UAU38" s="2257"/>
      <c r="UAV38" s="2257"/>
      <c r="UAW38" s="2257"/>
      <c r="UAX38" s="2257"/>
      <c r="UAY38" s="2257"/>
      <c r="UAZ38" s="2257"/>
      <c r="UBA38" s="2257"/>
      <c r="UBB38" s="2257"/>
      <c r="UBC38" s="2257"/>
      <c r="UBD38" s="2257"/>
      <c r="UBE38" s="2257"/>
      <c r="UBF38" s="2257"/>
      <c r="UBG38" s="2257"/>
      <c r="UBH38" s="2257"/>
      <c r="UBI38" s="2257"/>
      <c r="UBJ38" s="2257"/>
      <c r="UBK38" s="2257"/>
      <c r="UBL38" s="2257"/>
      <c r="UBM38" s="2257"/>
      <c r="UBN38" s="2257"/>
      <c r="UBO38" s="2257"/>
      <c r="UBP38" s="2257"/>
      <c r="UBQ38" s="2257"/>
      <c r="UBR38" s="2257"/>
      <c r="UBS38" s="2257"/>
      <c r="UBT38" s="2257"/>
      <c r="UBU38" s="2257"/>
      <c r="UBV38" s="2257"/>
      <c r="UBW38" s="2257"/>
      <c r="UBX38" s="2257"/>
      <c r="UBY38" s="2257"/>
      <c r="UBZ38" s="2257"/>
      <c r="UCA38" s="2257"/>
      <c r="UCB38" s="2257"/>
      <c r="UCC38" s="2257"/>
      <c r="UCD38" s="2257"/>
      <c r="UCE38" s="2257"/>
      <c r="UCF38" s="2257"/>
      <c r="UCG38" s="2257"/>
      <c r="UCH38" s="2257"/>
      <c r="UCI38" s="2257"/>
      <c r="UCJ38" s="2257"/>
      <c r="UCK38" s="2257"/>
      <c r="UCL38" s="2257"/>
      <c r="UCM38" s="2257"/>
      <c r="UCN38" s="2257"/>
      <c r="UCO38" s="2257"/>
      <c r="UCP38" s="2257"/>
      <c r="UCQ38" s="2257"/>
      <c r="UCR38" s="2257"/>
      <c r="UCS38" s="2257"/>
      <c r="UCT38" s="2257"/>
      <c r="UCU38" s="2257"/>
      <c r="UCV38" s="2257"/>
      <c r="UCW38" s="2257"/>
      <c r="UCX38" s="2257"/>
      <c r="UCY38" s="2257"/>
      <c r="UCZ38" s="2257"/>
      <c r="UDA38" s="2257"/>
      <c r="UDB38" s="2257"/>
      <c r="UDC38" s="2257"/>
      <c r="UDD38" s="2257"/>
      <c r="UDE38" s="2257"/>
      <c r="UDF38" s="2257"/>
      <c r="UDG38" s="2257"/>
      <c r="UDH38" s="2257"/>
      <c r="UDI38" s="2257"/>
      <c r="UDJ38" s="2257"/>
      <c r="UDK38" s="2257"/>
      <c r="UDL38" s="2257"/>
      <c r="UDM38" s="2257"/>
      <c r="UDN38" s="2257"/>
      <c r="UDO38" s="2257"/>
      <c r="UDP38" s="2257"/>
      <c r="UDQ38" s="2257"/>
      <c r="UDR38" s="2257"/>
      <c r="UDS38" s="2257"/>
      <c r="UDT38" s="2257"/>
      <c r="UDU38" s="2257"/>
      <c r="UDV38" s="2257"/>
      <c r="UDW38" s="2257"/>
      <c r="UDX38" s="2257"/>
      <c r="UDY38" s="2257"/>
      <c r="UDZ38" s="2257"/>
      <c r="UEA38" s="2257"/>
      <c r="UEB38" s="2257"/>
      <c r="UEC38" s="2257"/>
      <c r="UED38" s="2257"/>
      <c r="UEE38" s="2257"/>
      <c r="UEF38" s="2257"/>
      <c r="UEG38" s="2257"/>
      <c r="UEH38" s="2257"/>
      <c r="UEI38" s="2257"/>
      <c r="UEJ38" s="2257"/>
      <c r="UEK38" s="2257"/>
      <c r="UEL38" s="2257"/>
      <c r="UEM38" s="2257"/>
      <c r="UEN38" s="2257"/>
      <c r="UEO38" s="2257"/>
      <c r="UEP38" s="2257"/>
      <c r="UEQ38" s="2257"/>
      <c r="UER38" s="2257"/>
      <c r="UES38" s="2257"/>
      <c r="UET38" s="2257"/>
      <c r="UEU38" s="2257"/>
      <c r="UEV38" s="2257"/>
      <c r="UEW38" s="2257"/>
      <c r="UEX38" s="2257"/>
      <c r="UEY38" s="2257"/>
      <c r="UEZ38" s="2257"/>
      <c r="UFA38" s="2257"/>
      <c r="UFB38" s="2257"/>
      <c r="UFC38" s="2257"/>
      <c r="UFD38" s="2257"/>
      <c r="UFE38" s="2257"/>
      <c r="UFF38" s="2257"/>
      <c r="UFG38" s="2257"/>
      <c r="UFH38" s="2257"/>
      <c r="UFI38" s="2257"/>
      <c r="UFJ38" s="2257"/>
      <c r="UFK38" s="2257"/>
      <c r="UFL38" s="2257"/>
      <c r="UFM38" s="2257"/>
      <c r="UFN38" s="2257"/>
      <c r="UFO38" s="2257"/>
      <c r="UFP38" s="2257"/>
      <c r="UFQ38" s="2257"/>
      <c r="UFR38" s="2257"/>
      <c r="UFS38" s="2257"/>
      <c r="UFT38" s="2257"/>
      <c r="UFU38" s="2257"/>
      <c r="UFV38" s="2257"/>
      <c r="UFW38" s="2257"/>
      <c r="UFX38" s="2257"/>
      <c r="UFY38" s="2257"/>
      <c r="UFZ38" s="2257"/>
      <c r="UGA38" s="2257"/>
      <c r="UGB38" s="2257"/>
      <c r="UGC38" s="2257"/>
      <c r="UGD38" s="2257"/>
      <c r="UGE38" s="2257"/>
      <c r="UGF38" s="2257"/>
      <c r="UGG38" s="2257"/>
      <c r="UGH38" s="2257"/>
      <c r="UGI38" s="2257"/>
      <c r="UGJ38" s="2257"/>
      <c r="UGK38" s="2257"/>
      <c r="UGL38" s="2257"/>
      <c r="UGM38" s="2257"/>
      <c r="UGN38" s="2257"/>
      <c r="UGO38" s="2257"/>
      <c r="UGP38" s="2257"/>
      <c r="UGQ38" s="2257"/>
      <c r="UGR38" s="2257"/>
      <c r="UGS38" s="2257"/>
      <c r="UGT38" s="2257"/>
      <c r="UGU38" s="2257"/>
      <c r="UGV38" s="2257"/>
      <c r="UGW38" s="2257"/>
      <c r="UGX38" s="2257"/>
      <c r="UGY38" s="2257"/>
      <c r="UGZ38" s="2257"/>
      <c r="UHA38" s="2257"/>
      <c r="UHB38" s="2257"/>
      <c r="UHC38" s="2257"/>
      <c r="UHD38" s="2257"/>
      <c r="UHE38" s="2257"/>
      <c r="UHF38" s="2257"/>
      <c r="UHG38" s="2257"/>
      <c r="UHH38" s="2257"/>
      <c r="UHI38" s="2257"/>
      <c r="UHJ38" s="2257"/>
      <c r="UHK38" s="2257"/>
      <c r="UHL38" s="2257"/>
      <c r="UHM38" s="2257"/>
      <c r="UHN38" s="2257"/>
      <c r="UHO38" s="2257"/>
      <c r="UHP38" s="2257"/>
      <c r="UHQ38" s="2257"/>
      <c r="UHR38" s="2257"/>
      <c r="UHS38" s="2257"/>
      <c r="UHT38" s="2257"/>
      <c r="UHU38" s="2257"/>
      <c r="UHV38" s="2257"/>
      <c r="UHW38" s="2257"/>
      <c r="UHX38" s="2257"/>
      <c r="UHY38" s="2257"/>
      <c r="UHZ38" s="2257"/>
      <c r="UIA38" s="2257"/>
      <c r="UIB38" s="2257"/>
      <c r="UIC38" s="2257"/>
      <c r="UID38" s="2257"/>
      <c r="UIE38" s="2257"/>
      <c r="UIF38" s="2257"/>
      <c r="UIG38" s="2257"/>
      <c r="UIH38" s="2257"/>
      <c r="UII38" s="2257"/>
      <c r="UIJ38" s="2257"/>
      <c r="UIK38" s="2257"/>
      <c r="UIL38" s="2257"/>
      <c r="UIM38" s="2257"/>
      <c r="UIN38" s="2257"/>
      <c r="UIO38" s="2257"/>
      <c r="UIP38" s="2257"/>
      <c r="UIQ38" s="2257"/>
      <c r="UIR38" s="2257"/>
      <c r="UIS38" s="2257"/>
      <c r="UIT38" s="2257"/>
      <c r="UIU38" s="2257"/>
      <c r="UIV38" s="2257"/>
      <c r="UIW38" s="2257"/>
      <c r="UIX38" s="2257"/>
      <c r="UIY38" s="2257"/>
      <c r="UIZ38" s="2257"/>
      <c r="UJA38" s="2257"/>
      <c r="UJB38" s="2257"/>
      <c r="UJC38" s="2257"/>
      <c r="UJD38" s="2257"/>
      <c r="UJE38" s="2257"/>
      <c r="UJF38" s="2257"/>
      <c r="UJG38" s="2257"/>
      <c r="UJH38" s="2257"/>
      <c r="UJI38" s="2257"/>
      <c r="UJJ38" s="2257"/>
      <c r="UJK38" s="2257"/>
      <c r="UJL38" s="2257"/>
      <c r="UJM38" s="2257"/>
      <c r="UJN38" s="2257"/>
      <c r="UJO38" s="2257"/>
      <c r="UJP38" s="2257"/>
      <c r="UJQ38" s="2257"/>
      <c r="UJR38" s="2257"/>
      <c r="UJS38" s="2257"/>
      <c r="UJT38" s="2257"/>
      <c r="UJU38" s="2257"/>
      <c r="UJV38" s="2257"/>
      <c r="UJW38" s="2257"/>
      <c r="UJX38" s="2257"/>
      <c r="UJY38" s="2257"/>
      <c r="UJZ38" s="2257"/>
      <c r="UKA38" s="2257"/>
      <c r="UKB38" s="2257"/>
      <c r="UKC38" s="2257"/>
      <c r="UKD38" s="2257"/>
      <c r="UKE38" s="2257"/>
      <c r="UKF38" s="2257"/>
      <c r="UKG38" s="2257"/>
      <c r="UKH38" s="2257"/>
      <c r="UKI38" s="2257"/>
      <c r="UKJ38" s="2257"/>
      <c r="UKK38" s="2257"/>
      <c r="UKL38" s="2257"/>
      <c r="UKM38" s="2257"/>
      <c r="UKN38" s="2257"/>
      <c r="UKO38" s="2257"/>
      <c r="UKP38" s="2257"/>
      <c r="UKQ38" s="2257"/>
      <c r="UKR38" s="2257"/>
      <c r="UKS38" s="2257"/>
      <c r="UKT38" s="2257"/>
      <c r="UKU38" s="2257"/>
      <c r="UKV38" s="2257"/>
      <c r="UKW38" s="2257"/>
      <c r="UKX38" s="2257"/>
      <c r="UKY38" s="2257"/>
      <c r="UKZ38" s="2257"/>
      <c r="ULA38" s="2257"/>
      <c r="ULB38" s="2257"/>
      <c r="ULC38" s="2257"/>
      <c r="ULD38" s="2257"/>
      <c r="ULE38" s="2257"/>
      <c r="ULF38" s="2257"/>
      <c r="ULG38" s="2257"/>
      <c r="ULH38" s="2257"/>
      <c r="ULI38" s="2257"/>
      <c r="ULJ38" s="2257"/>
      <c r="ULK38" s="2257"/>
      <c r="ULL38" s="2257"/>
      <c r="ULM38" s="2257"/>
      <c r="ULN38" s="2257"/>
      <c r="ULO38" s="2257"/>
      <c r="ULP38" s="2257"/>
      <c r="ULQ38" s="2257"/>
      <c r="ULR38" s="2257"/>
      <c r="ULS38" s="2257"/>
      <c r="ULT38" s="2257"/>
      <c r="ULU38" s="2257"/>
      <c r="ULV38" s="2257"/>
      <c r="ULW38" s="2257"/>
      <c r="ULX38" s="2257"/>
      <c r="ULY38" s="2257"/>
      <c r="ULZ38" s="2257"/>
      <c r="UMA38" s="2257"/>
      <c r="UMB38" s="2257"/>
      <c r="UMC38" s="2257"/>
      <c r="UMD38" s="2257"/>
      <c r="UME38" s="2257"/>
      <c r="UMF38" s="2257"/>
      <c r="UMG38" s="2257"/>
      <c r="UMH38" s="2257"/>
      <c r="UMI38" s="2257"/>
      <c r="UMJ38" s="2257"/>
      <c r="UMK38" s="2257"/>
      <c r="UML38" s="2257"/>
      <c r="UMM38" s="2257"/>
      <c r="UMN38" s="2257"/>
      <c r="UMO38" s="2257"/>
      <c r="UMP38" s="2257"/>
      <c r="UMQ38" s="2257"/>
      <c r="UMR38" s="2257"/>
      <c r="UMS38" s="2257"/>
      <c r="UMT38" s="2257"/>
      <c r="UMU38" s="2257"/>
      <c r="UMV38" s="2257"/>
      <c r="UMW38" s="2257"/>
      <c r="UMX38" s="2257"/>
      <c r="UMY38" s="2257"/>
      <c r="UMZ38" s="2257"/>
      <c r="UNA38" s="2257"/>
      <c r="UNB38" s="2257"/>
      <c r="UNC38" s="2257"/>
      <c r="UND38" s="2257"/>
      <c r="UNE38" s="2257"/>
      <c r="UNF38" s="2257"/>
      <c r="UNG38" s="2257"/>
      <c r="UNH38" s="2257"/>
      <c r="UNI38" s="2257"/>
      <c r="UNJ38" s="2257"/>
      <c r="UNK38" s="2257"/>
      <c r="UNL38" s="2257"/>
      <c r="UNM38" s="2257"/>
      <c r="UNN38" s="2257"/>
      <c r="UNO38" s="2257"/>
      <c r="UNP38" s="2257"/>
      <c r="UNQ38" s="2257"/>
      <c r="UNR38" s="2257"/>
      <c r="UNS38" s="2257"/>
      <c r="UNT38" s="2257"/>
      <c r="UNU38" s="2257"/>
      <c r="UNV38" s="2257"/>
      <c r="UNW38" s="2257"/>
      <c r="UNX38" s="2257"/>
      <c r="UNY38" s="2257"/>
      <c r="UNZ38" s="2257"/>
      <c r="UOA38" s="2257"/>
      <c r="UOB38" s="2257"/>
      <c r="UOC38" s="2257"/>
      <c r="UOD38" s="2257"/>
      <c r="UOE38" s="2257"/>
      <c r="UOF38" s="2257"/>
      <c r="UOG38" s="2257"/>
      <c r="UOH38" s="2257"/>
      <c r="UOI38" s="2257"/>
      <c r="UOJ38" s="2257"/>
      <c r="UOK38" s="2257"/>
      <c r="UOL38" s="2257"/>
      <c r="UOM38" s="2257"/>
      <c r="UON38" s="2257"/>
      <c r="UOO38" s="2257"/>
      <c r="UOP38" s="2257"/>
      <c r="UOQ38" s="2257"/>
      <c r="UOR38" s="2257"/>
      <c r="UOS38" s="2257"/>
      <c r="UOT38" s="2257"/>
      <c r="UOU38" s="2257"/>
      <c r="UOV38" s="2257"/>
      <c r="UOW38" s="2257"/>
      <c r="UOX38" s="2257"/>
      <c r="UOY38" s="2257"/>
      <c r="UOZ38" s="2257"/>
      <c r="UPA38" s="2257"/>
      <c r="UPB38" s="2257"/>
      <c r="UPC38" s="2257"/>
      <c r="UPD38" s="2257"/>
      <c r="UPE38" s="2257"/>
      <c r="UPF38" s="2257"/>
      <c r="UPG38" s="2257"/>
      <c r="UPH38" s="2257"/>
      <c r="UPI38" s="2257"/>
      <c r="UPJ38" s="2257"/>
      <c r="UPK38" s="2257"/>
      <c r="UPL38" s="2257"/>
      <c r="UPM38" s="2257"/>
      <c r="UPN38" s="2257"/>
      <c r="UPO38" s="2257"/>
      <c r="UPP38" s="2257"/>
      <c r="UPQ38" s="2257"/>
      <c r="UPR38" s="2257"/>
      <c r="UPS38" s="2257"/>
      <c r="UPT38" s="2257"/>
      <c r="UPU38" s="2257"/>
      <c r="UPV38" s="2257"/>
      <c r="UPW38" s="2257"/>
      <c r="UPX38" s="2257"/>
      <c r="UPY38" s="2257"/>
      <c r="UPZ38" s="2257"/>
      <c r="UQA38" s="2257"/>
      <c r="UQB38" s="2257"/>
      <c r="UQC38" s="2257"/>
      <c r="UQD38" s="2257"/>
      <c r="UQE38" s="2257"/>
      <c r="UQF38" s="2257"/>
      <c r="UQG38" s="2257"/>
      <c r="UQH38" s="2257"/>
      <c r="UQI38" s="2257"/>
      <c r="UQJ38" s="2257"/>
      <c r="UQK38" s="2257"/>
      <c r="UQL38" s="2257"/>
      <c r="UQM38" s="2257"/>
      <c r="UQN38" s="2257"/>
      <c r="UQO38" s="2257"/>
      <c r="UQP38" s="2257"/>
      <c r="UQQ38" s="2257"/>
      <c r="UQR38" s="2257"/>
      <c r="UQS38" s="2257"/>
      <c r="UQT38" s="2257"/>
      <c r="UQU38" s="2257"/>
      <c r="UQV38" s="2257"/>
      <c r="UQW38" s="2257"/>
      <c r="UQX38" s="2257"/>
      <c r="UQY38" s="2257"/>
      <c r="UQZ38" s="2257"/>
      <c r="URA38" s="2257"/>
      <c r="URB38" s="2257"/>
      <c r="URC38" s="2257"/>
      <c r="URD38" s="2257"/>
      <c r="URE38" s="2257"/>
      <c r="URF38" s="2257"/>
      <c r="URG38" s="2257"/>
      <c r="URH38" s="2257"/>
      <c r="URI38" s="2257"/>
      <c r="URJ38" s="2257"/>
      <c r="URK38" s="2257"/>
      <c r="URL38" s="2257"/>
      <c r="URM38" s="2257"/>
      <c r="URN38" s="2257"/>
      <c r="URO38" s="2257"/>
      <c r="URP38" s="2257"/>
      <c r="URQ38" s="2257"/>
      <c r="URR38" s="2257"/>
      <c r="URS38" s="2257"/>
      <c r="URT38" s="2257"/>
      <c r="URU38" s="2257"/>
      <c r="URV38" s="2257"/>
      <c r="URW38" s="2257"/>
      <c r="URX38" s="2257"/>
      <c r="URY38" s="2257"/>
      <c r="URZ38" s="2257"/>
      <c r="USA38" s="2257"/>
      <c r="USB38" s="2257"/>
      <c r="USC38" s="2257"/>
      <c r="USD38" s="2257"/>
      <c r="USE38" s="2257"/>
      <c r="USF38" s="2257"/>
      <c r="USG38" s="2257"/>
      <c r="USH38" s="2257"/>
      <c r="USI38" s="2257"/>
      <c r="USJ38" s="2257"/>
      <c r="USK38" s="2257"/>
      <c r="USL38" s="2257"/>
      <c r="USM38" s="2257"/>
      <c r="USN38" s="2257"/>
      <c r="USO38" s="2257"/>
      <c r="USP38" s="2257"/>
      <c r="USQ38" s="2257"/>
      <c r="USR38" s="2257"/>
      <c r="USS38" s="2257"/>
      <c r="UST38" s="2257"/>
      <c r="USU38" s="2257"/>
      <c r="USV38" s="2257"/>
      <c r="USW38" s="2257"/>
      <c r="USX38" s="2257"/>
      <c r="USY38" s="2257"/>
      <c r="USZ38" s="2257"/>
      <c r="UTA38" s="2257"/>
      <c r="UTB38" s="2257"/>
      <c r="UTC38" s="2257"/>
      <c r="UTD38" s="2257"/>
      <c r="UTE38" s="2257"/>
      <c r="UTF38" s="2257"/>
      <c r="UTG38" s="2257"/>
      <c r="UTH38" s="2257"/>
      <c r="UTI38" s="2257"/>
      <c r="UTJ38" s="2257"/>
      <c r="UTK38" s="2257"/>
      <c r="UTL38" s="2257"/>
      <c r="UTM38" s="2257"/>
      <c r="UTN38" s="2257"/>
      <c r="UTO38" s="2257"/>
      <c r="UTP38" s="2257"/>
      <c r="UTQ38" s="2257"/>
      <c r="UTR38" s="2257"/>
      <c r="UTS38" s="2257"/>
      <c r="UTT38" s="2257"/>
      <c r="UTU38" s="2257"/>
      <c r="UTV38" s="2257"/>
      <c r="UTW38" s="2257"/>
      <c r="UTX38" s="2257"/>
      <c r="UTY38" s="2257"/>
      <c r="UTZ38" s="2257"/>
      <c r="UUA38" s="2257"/>
      <c r="UUB38" s="2257"/>
      <c r="UUC38" s="2257"/>
      <c r="UUD38" s="2257"/>
      <c r="UUE38" s="2257"/>
      <c r="UUF38" s="2257"/>
      <c r="UUG38" s="2257"/>
      <c r="UUH38" s="2257"/>
      <c r="UUI38" s="2257"/>
      <c r="UUJ38" s="2257"/>
      <c r="UUK38" s="2257"/>
      <c r="UUL38" s="2257"/>
      <c r="UUM38" s="2257"/>
      <c r="UUN38" s="2257"/>
      <c r="UUO38" s="2257"/>
      <c r="UUP38" s="2257"/>
      <c r="UUQ38" s="2257"/>
      <c r="UUR38" s="2257"/>
      <c r="UUS38" s="2257"/>
      <c r="UUT38" s="2257"/>
      <c r="UUU38" s="2257"/>
      <c r="UUV38" s="2257"/>
      <c r="UUW38" s="2257"/>
      <c r="UUX38" s="2257"/>
      <c r="UUY38" s="2257"/>
      <c r="UUZ38" s="2257"/>
      <c r="UVA38" s="2257"/>
      <c r="UVB38" s="2257"/>
      <c r="UVC38" s="2257"/>
      <c r="UVD38" s="2257"/>
      <c r="UVE38" s="2257"/>
      <c r="UVF38" s="2257"/>
      <c r="UVG38" s="2257"/>
      <c r="UVH38" s="2257"/>
      <c r="UVI38" s="2257"/>
      <c r="UVJ38" s="2257"/>
      <c r="UVK38" s="2257"/>
      <c r="UVL38" s="2257"/>
      <c r="UVM38" s="2257"/>
      <c r="UVN38" s="2257"/>
      <c r="UVO38" s="2257"/>
      <c r="UVP38" s="2257"/>
      <c r="UVQ38" s="2257"/>
      <c r="UVR38" s="2257"/>
      <c r="UVS38" s="2257"/>
      <c r="UVT38" s="2257"/>
      <c r="UVU38" s="2257"/>
      <c r="UVV38" s="2257"/>
      <c r="UVW38" s="2257"/>
      <c r="UVX38" s="2257"/>
      <c r="UVY38" s="2257"/>
      <c r="UVZ38" s="2257"/>
      <c r="UWA38" s="2257"/>
      <c r="UWB38" s="2257"/>
      <c r="UWC38" s="2257"/>
      <c r="UWD38" s="2257"/>
      <c r="UWE38" s="2257"/>
      <c r="UWF38" s="2257"/>
      <c r="UWG38" s="2257"/>
      <c r="UWH38" s="2257"/>
      <c r="UWI38" s="2257"/>
      <c r="UWJ38" s="2257"/>
      <c r="UWK38" s="2257"/>
      <c r="UWL38" s="2257"/>
      <c r="UWM38" s="2257"/>
      <c r="UWN38" s="2257"/>
      <c r="UWO38" s="2257"/>
      <c r="UWP38" s="2257"/>
      <c r="UWQ38" s="2257"/>
      <c r="UWR38" s="2257"/>
      <c r="UWS38" s="2257"/>
      <c r="UWT38" s="2257"/>
      <c r="UWU38" s="2257"/>
      <c r="UWV38" s="2257"/>
      <c r="UWW38" s="2257"/>
      <c r="UWX38" s="2257"/>
      <c r="UWY38" s="2257"/>
      <c r="UWZ38" s="2257"/>
      <c r="UXA38" s="2257"/>
      <c r="UXB38" s="2257"/>
      <c r="UXC38" s="2257"/>
      <c r="UXD38" s="2257"/>
      <c r="UXE38" s="2257"/>
      <c r="UXF38" s="2257"/>
      <c r="UXG38" s="2257"/>
      <c r="UXH38" s="2257"/>
      <c r="UXI38" s="2257"/>
      <c r="UXJ38" s="2257"/>
      <c r="UXK38" s="2257"/>
      <c r="UXL38" s="2257"/>
      <c r="UXM38" s="2257"/>
      <c r="UXN38" s="2257"/>
      <c r="UXO38" s="2257"/>
      <c r="UXP38" s="2257"/>
      <c r="UXQ38" s="2257"/>
      <c r="UXR38" s="2257"/>
      <c r="UXS38" s="2257"/>
      <c r="UXT38" s="2257"/>
      <c r="UXU38" s="2257"/>
      <c r="UXV38" s="2257"/>
      <c r="UXW38" s="2257"/>
      <c r="UXX38" s="2257"/>
      <c r="UXY38" s="2257"/>
      <c r="UXZ38" s="2257"/>
      <c r="UYA38" s="2257"/>
      <c r="UYB38" s="2257"/>
      <c r="UYC38" s="2257"/>
      <c r="UYD38" s="2257"/>
      <c r="UYE38" s="2257"/>
      <c r="UYF38" s="2257"/>
      <c r="UYG38" s="2257"/>
      <c r="UYH38" s="2257"/>
      <c r="UYI38" s="2257"/>
      <c r="UYJ38" s="2257"/>
      <c r="UYK38" s="2257"/>
      <c r="UYL38" s="2257"/>
      <c r="UYM38" s="2257"/>
      <c r="UYN38" s="2257"/>
      <c r="UYO38" s="2257"/>
      <c r="UYP38" s="2257"/>
      <c r="UYQ38" s="2257"/>
      <c r="UYR38" s="2257"/>
      <c r="UYS38" s="2257"/>
      <c r="UYT38" s="2257"/>
      <c r="UYU38" s="2257"/>
      <c r="UYV38" s="2257"/>
      <c r="UYW38" s="2257"/>
      <c r="UYX38" s="2257"/>
      <c r="UYY38" s="2257"/>
      <c r="UYZ38" s="2257"/>
      <c r="UZA38" s="2257"/>
      <c r="UZB38" s="2257"/>
      <c r="UZC38" s="2257"/>
      <c r="UZD38" s="2257"/>
      <c r="UZE38" s="2257"/>
      <c r="UZF38" s="2257"/>
      <c r="UZG38" s="2257"/>
      <c r="UZH38" s="2257"/>
      <c r="UZI38" s="2257"/>
      <c r="UZJ38" s="2257"/>
      <c r="UZK38" s="2257"/>
      <c r="UZL38" s="2257"/>
      <c r="UZM38" s="2257"/>
      <c r="UZN38" s="2257"/>
      <c r="UZO38" s="2257"/>
      <c r="UZP38" s="2257"/>
      <c r="UZQ38" s="2257"/>
      <c r="UZR38" s="2257"/>
      <c r="UZS38" s="2257"/>
      <c r="UZT38" s="2257"/>
      <c r="UZU38" s="2257"/>
      <c r="UZV38" s="2257"/>
      <c r="UZW38" s="2257"/>
      <c r="UZX38" s="2257"/>
      <c r="UZY38" s="2257"/>
      <c r="UZZ38" s="2257"/>
      <c r="VAA38" s="2257"/>
      <c r="VAB38" s="2257"/>
      <c r="VAC38" s="2257"/>
      <c r="VAD38" s="2257"/>
      <c r="VAE38" s="2257"/>
      <c r="VAF38" s="2257"/>
      <c r="VAG38" s="2257"/>
      <c r="VAH38" s="2257"/>
      <c r="VAI38" s="2257"/>
      <c r="VAJ38" s="2257"/>
      <c r="VAK38" s="2257"/>
      <c r="VAL38" s="2257"/>
      <c r="VAM38" s="2257"/>
      <c r="VAN38" s="2257"/>
      <c r="VAO38" s="2257"/>
      <c r="VAP38" s="2257"/>
      <c r="VAQ38" s="2257"/>
      <c r="VAR38" s="2257"/>
      <c r="VAS38" s="2257"/>
      <c r="VAT38" s="2257"/>
      <c r="VAU38" s="2257"/>
      <c r="VAV38" s="2257"/>
      <c r="VAW38" s="2257"/>
      <c r="VAX38" s="2257"/>
      <c r="VAY38" s="2257"/>
      <c r="VAZ38" s="2257"/>
      <c r="VBA38" s="2257"/>
      <c r="VBB38" s="2257"/>
      <c r="VBC38" s="2257"/>
      <c r="VBD38" s="2257"/>
      <c r="VBE38" s="2257"/>
      <c r="VBF38" s="2257"/>
      <c r="VBG38" s="2257"/>
      <c r="VBH38" s="2257"/>
      <c r="VBI38" s="2257"/>
      <c r="VBJ38" s="2257"/>
      <c r="VBK38" s="2257"/>
      <c r="VBL38" s="2257"/>
      <c r="VBM38" s="2257"/>
      <c r="VBN38" s="2257"/>
      <c r="VBO38" s="2257"/>
      <c r="VBP38" s="2257"/>
      <c r="VBQ38" s="2257"/>
      <c r="VBR38" s="2257"/>
      <c r="VBS38" s="2257"/>
      <c r="VBT38" s="2257"/>
      <c r="VBU38" s="2257"/>
      <c r="VBV38" s="2257"/>
      <c r="VBW38" s="2257"/>
      <c r="VBX38" s="2257"/>
      <c r="VBY38" s="2257"/>
      <c r="VBZ38" s="2257"/>
      <c r="VCA38" s="2257"/>
      <c r="VCB38" s="2257"/>
      <c r="VCC38" s="2257"/>
      <c r="VCD38" s="2257"/>
      <c r="VCE38" s="2257"/>
      <c r="VCF38" s="2257"/>
      <c r="VCG38" s="2257"/>
      <c r="VCH38" s="2257"/>
      <c r="VCI38" s="2257"/>
      <c r="VCJ38" s="2257"/>
      <c r="VCK38" s="2257"/>
      <c r="VCL38" s="2257"/>
      <c r="VCM38" s="2257"/>
      <c r="VCN38" s="2257"/>
      <c r="VCO38" s="2257"/>
      <c r="VCP38" s="2257"/>
      <c r="VCQ38" s="2257"/>
      <c r="VCR38" s="2257"/>
      <c r="VCS38" s="2257"/>
      <c r="VCT38" s="2257"/>
      <c r="VCU38" s="2257"/>
      <c r="VCV38" s="2257"/>
      <c r="VCW38" s="2257"/>
      <c r="VCX38" s="2257"/>
      <c r="VCY38" s="2257"/>
      <c r="VCZ38" s="2257"/>
      <c r="VDA38" s="2257"/>
      <c r="VDB38" s="2257"/>
      <c r="VDC38" s="2257"/>
      <c r="VDD38" s="2257"/>
      <c r="VDE38" s="2257"/>
      <c r="VDF38" s="2257"/>
      <c r="VDG38" s="2257"/>
      <c r="VDH38" s="2257"/>
      <c r="VDI38" s="2257"/>
      <c r="VDJ38" s="2257"/>
      <c r="VDK38" s="2257"/>
      <c r="VDL38" s="2257"/>
      <c r="VDM38" s="2257"/>
      <c r="VDN38" s="2257"/>
      <c r="VDO38" s="2257"/>
      <c r="VDP38" s="2257"/>
      <c r="VDQ38" s="2257"/>
      <c r="VDR38" s="2257"/>
      <c r="VDS38" s="2257"/>
      <c r="VDT38" s="2257"/>
      <c r="VDU38" s="2257"/>
      <c r="VDV38" s="2257"/>
      <c r="VDW38" s="2257"/>
      <c r="VDX38" s="2257"/>
      <c r="VDY38" s="2257"/>
      <c r="VDZ38" s="2257"/>
      <c r="VEA38" s="2257"/>
      <c r="VEB38" s="2257"/>
      <c r="VEC38" s="2257"/>
      <c r="VED38" s="2257"/>
      <c r="VEE38" s="2257"/>
      <c r="VEF38" s="2257"/>
      <c r="VEG38" s="2257"/>
      <c r="VEH38" s="2257"/>
      <c r="VEI38" s="2257"/>
      <c r="VEJ38" s="2257"/>
      <c r="VEK38" s="2257"/>
      <c r="VEL38" s="2257"/>
      <c r="VEM38" s="2257"/>
      <c r="VEN38" s="2257"/>
      <c r="VEO38" s="2257"/>
      <c r="VEP38" s="2257"/>
      <c r="VEQ38" s="2257"/>
      <c r="VER38" s="2257"/>
      <c r="VES38" s="2257"/>
      <c r="VET38" s="2257"/>
      <c r="VEU38" s="2257"/>
      <c r="VEV38" s="2257"/>
      <c r="VEW38" s="2257"/>
      <c r="VEX38" s="2257"/>
      <c r="VEY38" s="2257"/>
      <c r="VEZ38" s="2257"/>
      <c r="VFA38" s="2257"/>
      <c r="VFB38" s="2257"/>
      <c r="VFC38" s="2257"/>
      <c r="VFD38" s="2257"/>
      <c r="VFE38" s="2257"/>
      <c r="VFF38" s="2257"/>
      <c r="VFG38" s="2257"/>
      <c r="VFH38" s="2257"/>
      <c r="VFI38" s="2257"/>
      <c r="VFJ38" s="2257"/>
      <c r="VFK38" s="2257"/>
      <c r="VFL38" s="2257"/>
      <c r="VFM38" s="2257"/>
      <c r="VFN38" s="2257"/>
      <c r="VFO38" s="2257"/>
      <c r="VFP38" s="2257"/>
      <c r="VFQ38" s="2257"/>
      <c r="VFR38" s="2257"/>
      <c r="VFS38" s="2257"/>
      <c r="VFT38" s="2257"/>
      <c r="VFU38" s="2257"/>
      <c r="VFV38" s="2257"/>
      <c r="VFW38" s="2257"/>
      <c r="VFX38" s="2257"/>
      <c r="VFY38" s="2257"/>
      <c r="VFZ38" s="2257"/>
      <c r="VGA38" s="2257"/>
      <c r="VGB38" s="2257"/>
      <c r="VGC38" s="2257"/>
      <c r="VGD38" s="2257"/>
      <c r="VGE38" s="2257"/>
      <c r="VGF38" s="2257"/>
      <c r="VGG38" s="2257"/>
      <c r="VGH38" s="2257"/>
      <c r="VGI38" s="2257"/>
      <c r="VGJ38" s="2257"/>
      <c r="VGK38" s="2257"/>
      <c r="VGL38" s="2257"/>
      <c r="VGM38" s="2257"/>
      <c r="VGN38" s="2257"/>
      <c r="VGO38" s="2257"/>
      <c r="VGP38" s="2257"/>
      <c r="VGQ38" s="2257"/>
      <c r="VGR38" s="2257"/>
      <c r="VGS38" s="2257"/>
      <c r="VGT38" s="2257"/>
      <c r="VGU38" s="2257"/>
      <c r="VGV38" s="2257"/>
      <c r="VGW38" s="2257"/>
      <c r="VGX38" s="2257"/>
      <c r="VGY38" s="2257"/>
      <c r="VGZ38" s="2257"/>
      <c r="VHA38" s="2257"/>
      <c r="VHB38" s="2257"/>
      <c r="VHC38" s="2257"/>
      <c r="VHD38" s="2257"/>
      <c r="VHE38" s="2257"/>
      <c r="VHF38" s="2257"/>
      <c r="VHG38" s="2257"/>
      <c r="VHH38" s="2257"/>
      <c r="VHI38" s="2257"/>
      <c r="VHJ38" s="2257"/>
      <c r="VHK38" s="2257"/>
      <c r="VHL38" s="2257"/>
      <c r="VHM38" s="2257"/>
      <c r="VHN38" s="2257"/>
      <c r="VHO38" s="2257"/>
      <c r="VHP38" s="2257"/>
      <c r="VHQ38" s="2257"/>
      <c r="VHR38" s="2257"/>
      <c r="VHS38" s="2257"/>
      <c r="VHT38" s="2257"/>
      <c r="VHU38" s="2257"/>
      <c r="VHV38" s="2257"/>
      <c r="VHW38" s="2257"/>
      <c r="VHX38" s="2257"/>
      <c r="VHY38" s="2257"/>
      <c r="VHZ38" s="2257"/>
      <c r="VIA38" s="2257"/>
      <c r="VIB38" s="2257"/>
      <c r="VIC38" s="2257"/>
      <c r="VID38" s="2257"/>
      <c r="VIE38" s="2257"/>
      <c r="VIF38" s="2257"/>
      <c r="VIG38" s="2257"/>
      <c r="VIH38" s="2257"/>
      <c r="VII38" s="2257"/>
      <c r="VIJ38" s="2257"/>
      <c r="VIK38" s="2257"/>
      <c r="VIL38" s="2257"/>
      <c r="VIM38" s="2257"/>
      <c r="VIN38" s="2257"/>
      <c r="VIO38" s="2257"/>
      <c r="VIP38" s="2257"/>
      <c r="VIQ38" s="2257"/>
      <c r="VIR38" s="2257"/>
      <c r="VIS38" s="2257"/>
      <c r="VIT38" s="2257"/>
      <c r="VIU38" s="2257"/>
      <c r="VIV38" s="2257"/>
      <c r="VIW38" s="2257"/>
      <c r="VIX38" s="2257"/>
      <c r="VIY38" s="2257"/>
      <c r="VIZ38" s="2257"/>
      <c r="VJA38" s="2257"/>
      <c r="VJB38" s="2257"/>
      <c r="VJC38" s="2257"/>
      <c r="VJD38" s="2257"/>
      <c r="VJE38" s="2257"/>
      <c r="VJF38" s="2257"/>
      <c r="VJG38" s="2257"/>
      <c r="VJH38" s="2257"/>
      <c r="VJI38" s="2257"/>
      <c r="VJJ38" s="2257"/>
      <c r="VJK38" s="2257"/>
      <c r="VJL38" s="2257"/>
      <c r="VJM38" s="2257"/>
      <c r="VJN38" s="2257"/>
      <c r="VJO38" s="2257"/>
      <c r="VJP38" s="2257"/>
      <c r="VJQ38" s="2257"/>
      <c r="VJR38" s="2257"/>
      <c r="VJS38" s="2257"/>
      <c r="VJT38" s="2257"/>
      <c r="VJU38" s="2257"/>
      <c r="VJV38" s="2257"/>
      <c r="VJW38" s="2257"/>
      <c r="VJX38" s="2257"/>
      <c r="VJY38" s="2257"/>
      <c r="VJZ38" s="2257"/>
      <c r="VKA38" s="2257"/>
      <c r="VKB38" s="2257"/>
      <c r="VKC38" s="2257"/>
      <c r="VKD38" s="2257"/>
      <c r="VKE38" s="2257"/>
      <c r="VKF38" s="2257"/>
      <c r="VKG38" s="2257"/>
      <c r="VKH38" s="2257"/>
      <c r="VKI38" s="2257"/>
      <c r="VKJ38" s="2257"/>
      <c r="VKK38" s="2257"/>
      <c r="VKL38" s="2257"/>
      <c r="VKM38" s="2257"/>
      <c r="VKN38" s="2257"/>
      <c r="VKO38" s="2257"/>
      <c r="VKP38" s="2257"/>
      <c r="VKQ38" s="2257"/>
      <c r="VKR38" s="2257"/>
      <c r="VKS38" s="2257"/>
      <c r="VKT38" s="2257"/>
      <c r="VKU38" s="2257"/>
      <c r="VKV38" s="2257"/>
      <c r="VKW38" s="2257"/>
      <c r="VKX38" s="2257"/>
      <c r="VKY38" s="2257"/>
      <c r="VKZ38" s="2257"/>
      <c r="VLA38" s="2257"/>
      <c r="VLB38" s="2257"/>
      <c r="VLC38" s="2257"/>
      <c r="VLD38" s="2257"/>
      <c r="VLE38" s="2257"/>
      <c r="VLF38" s="2257"/>
      <c r="VLG38" s="2257"/>
      <c r="VLH38" s="2257"/>
      <c r="VLI38" s="2257"/>
      <c r="VLJ38" s="2257"/>
      <c r="VLK38" s="2257"/>
      <c r="VLL38" s="2257"/>
      <c r="VLM38" s="2257"/>
      <c r="VLN38" s="2257"/>
      <c r="VLO38" s="2257"/>
      <c r="VLP38" s="2257"/>
      <c r="VLQ38" s="2257"/>
      <c r="VLR38" s="2257"/>
      <c r="VLS38" s="2257"/>
      <c r="VLT38" s="2257"/>
      <c r="VLU38" s="2257"/>
      <c r="VLV38" s="2257"/>
      <c r="VLW38" s="2257"/>
      <c r="VLX38" s="2257"/>
      <c r="VLY38" s="2257"/>
      <c r="VLZ38" s="2257"/>
      <c r="VMA38" s="2257"/>
      <c r="VMB38" s="2257"/>
      <c r="VMC38" s="2257"/>
      <c r="VMD38" s="2257"/>
      <c r="VME38" s="2257"/>
      <c r="VMF38" s="2257"/>
      <c r="VMG38" s="2257"/>
      <c r="VMH38" s="2257"/>
      <c r="VMI38" s="2257"/>
      <c r="VMJ38" s="2257"/>
      <c r="VMK38" s="2257"/>
      <c r="VML38" s="2257"/>
      <c r="VMM38" s="2257"/>
      <c r="VMN38" s="2257"/>
      <c r="VMO38" s="2257"/>
      <c r="VMP38" s="2257"/>
      <c r="VMQ38" s="2257"/>
      <c r="VMR38" s="2257"/>
      <c r="VMS38" s="2257"/>
      <c r="VMT38" s="2257"/>
      <c r="VMU38" s="2257"/>
      <c r="VMV38" s="2257"/>
      <c r="VMW38" s="2257"/>
      <c r="VMX38" s="2257"/>
      <c r="VMY38" s="2257"/>
      <c r="VMZ38" s="2257"/>
      <c r="VNA38" s="2257"/>
      <c r="VNB38" s="2257"/>
      <c r="VNC38" s="2257"/>
      <c r="VND38" s="2257"/>
      <c r="VNE38" s="2257"/>
      <c r="VNF38" s="2257"/>
      <c r="VNG38" s="2257"/>
      <c r="VNH38" s="2257"/>
      <c r="VNI38" s="2257"/>
      <c r="VNJ38" s="2257"/>
      <c r="VNK38" s="2257"/>
      <c r="VNL38" s="2257"/>
      <c r="VNM38" s="2257"/>
      <c r="VNN38" s="2257"/>
      <c r="VNO38" s="2257"/>
      <c r="VNP38" s="2257"/>
      <c r="VNQ38" s="2257"/>
      <c r="VNR38" s="2257"/>
      <c r="VNS38" s="2257"/>
      <c r="VNT38" s="2257"/>
      <c r="VNU38" s="2257"/>
      <c r="VNV38" s="2257"/>
      <c r="VNW38" s="2257"/>
      <c r="VNX38" s="2257"/>
      <c r="VNY38" s="2257"/>
      <c r="VNZ38" s="2257"/>
      <c r="VOA38" s="2257"/>
      <c r="VOB38" s="2257"/>
      <c r="VOC38" s="2257"/>
      <c r="VOD38" s="2257"/>
      <c r="VOE38" s="2257"/>
      <c r="VOF38" s="2257"/>
      <c r="VOG38" s="2257"/>
      <c r="VOH38" s="2257"/>
      <c r="VOI38" s="2257"/>
      <c r="VOJ38" s="2257"/>
      <c r="VOK38" s="2257"/>
      <c r="VOL38" s="2257"/>
      <c r="VOM38" s="2257"/>
      <c r="VON38" s="2257"/>
      <c r="VOO38" s="2257"/>
      <c r="VOP38" s="2257"/>
      <c r="VOQ38" s="2257"/>
      <c r="VOR38" s="2257"/>
      <c r="VOS38" s="2257"/>
      <c r="VOT38" s="2257"/>
      <c r="VOU38" s="2257"/>
      <c r="VOV38" s="2257"/>
      <c r="VOW38" s="2257"/>
      <c r="VOX38" s="2257"/>
      <c r="VOY38" s="2257"/>
      <c r="VOZ38" s="2257"/>
      <c r="VPA38" s="2257"/>
      <c r="VPB38" s="2257"/>
      <c r="VPC38" s="2257"/>
      <c r="VPD38" s="2257"/>
      <c r="VPE38" s="2257"/>
      <c r="VPF38" s="2257"/>
      <c r="VPG38" s="2257"/>
      <c r="VPH38" s="2257"/>
      <c r="VPI38" s="2257"/>
      <c r="VPJ38" s="2257"/>
      <c r="VPK38" s="2257"/>
      <c r="VPL38" s="2257"/>
      <c r="VPM38" s="2257"/>
      <c r="VPN38" s="2257"/>
      <c r="VPO38" s="2257"/>
      <c r="VPP38" s="2257"/>
      <c r="VPQ38" s="2257"/>
      <c r="VPR38" s="2257"/>
      <c r="VPS38" s="2257"/>
      <c r="VPT38" s="2257"/>
      <c r="VPU38" s="2257"/>
      <c r="VPV38" s="2257"/>
      <c r="VPW38" s="2257"/>
      <c r="VPX38" s="2257"/>
      <c r="VPY38" s="2257"/>
      <c r="VPZ38" s="2257"/>
      <c r="VQA38" s="2257"/>
      <c r="VQB38" s="2257"/>
      <c r="VQC38" s="2257"/>
      <c r="VQD38" s="2257"/>
      <c r="VQE38" s="2257"/>
      <c r="VQF38" s="2257"/>
      <c r="VQG38" s="2257"/>
      <c r="VQH38" s="2257"/>
      <c r="VQI38" s="2257"/>
      <c r="VQJ38" s="2257"/>
      <c r="VQK38" s="2257"/>
      <c r="VQL38" s="2257"/>
      <c r="VQM38" s="2257"/>
      <c r="VQN38" s="2257"/>
      <c r="VQO38" s="2257"/>
      <c r="VQP38" s="2257"/>
      <c r="VQQ38" s="2257"/>
      <c r="VQR38" s="2257"/>
      <c r="VQS38" s="2257"/>
      <c r="VQT38" s="2257"/>
      <c r="VQU38" s="2257"/>
      <c r="VQV38" s="2257"/>
      <c r="VQW38" s="2257"/>
      <c r="VQX38" s="2257"/>
      <c r="VQY38" s="2257"/>
      <c r="VQZ38" s="2257"/>
      <c r="VRA38" s="2257"/>
      <c r="VRB38" s="2257"/>
      <c r="VRC38" s="2257"/>
      <c r="VRD38" s="2257"/>
      <c r="VRE38" s="2257"/>
      <c r="VRF38" s="2257"/>
      <c r="VRG38" s="2257"/>
      <c r="VRH38" s="2257"/>
      <c r="VRI38" s="2257"/>
      <c r="VRJ38" s="2257"/>
      <c r="VRK38" s="2257"/>
      <c r="VRL38" s="2257"/>
      <c r="VRM38" s="2257"/>
      <c r="VRN38" s="2257"/>
      <c r="VRO38" s="2257"/>
      <c r="VRP38" s="2257"/>
      <c r="VRQ38" s="2257"/>
      <c r="VRR38" s="2257"/>
      <c r="VRS38" s="2257"/>
      <c r="VRT38" s="2257"/>
      <c r="VRU38" s="2257"/>
      <c r="VRV38" s="2257"/>
      <c r="VRW38" s="2257"/>
      <c r="VRX38" s="2257"/>
      <c r="VRY38" s="2257"/>
      <c r="VRZ38" s="2257"/>
      <c r="VSA38" s="2257"/>
      <c r="VSB38" s="2257"/>
      <c r="VSC38" s="2257"/>
      <c r="VSD38" s="2257"/>
      <c r="VSE38" s="2257"/>
      <c r="VSF38" s="2257"/>
      <c r="VSG38" s="2257"/>
      <c r="VSH38" s="2257"/>
      <c r="VSI38" s="2257"/>
      <c r="VSJ38" s="2257"/>
      <c r="VSK38" s="2257"/>
      <c r="VSL38" s="2257"/>
      <c r="VSM38" s="2257"/>
      <c r="VSN38" s="2257"/>
      <c r="VSO38" s="2257"/>
      <c r="VSP38" s="2257"/>
      <c r="VSQ38" s="2257"/>
      <c r="VSR38" s="2257"/>
      <c r="VSS38" s="2257"/>
      <c r="VST38" s="2257"/>
      <c r="VSU38" s="2257"/>
      <c r="VSV38" s="2257"/>
      <c r="VSW38" s="2257"/>
      <c r="VSX38" s="2257"/>
      <c r="VSY38" s="2257"/>
      <c r="VSZ38" s="2257"/>
      <c r="VTA38" s="2257"/>
      <c r="VTB38" s="2257"/>
      <c r="VTC38" s="2257"/>
      <c r="VTD38" s="2257"/>
      <c r="VTE38" s="2257"/>
      <c r="VTF38" s="2257"/>
      <c r="VTG38" s="2257"/>
      <c r="VTH38" s="2257"/>
      <c r="VTI38" s="2257"/>
      <c r="VTJ38" s="2257"/>
      <c r="VTK38" s="2257"/>
      <c r="VTL38" s="2257"/>
      <c r="VTM38" s="2257"/>
      <c r="VTN38" s="2257"/>
      <c r="VTO38" s="2257"/>
      <c r="VTP38" s="2257"/>
      <c r="VTQ38" s="2257"/>
      <c r="VTR38" s="2257"/>
      <c r="VTS38" s="2257"/>
      <c r="VTT38" s="2257"/>
      <c r="VTU38" s="2257"/>
      <c r="VTV38" s="2257"/>
      <c r="VTW38" s="2257"/>
      <c r="VTX38" s="2257"/>
      <c r="VTY38" s="2257"/>
      <c r="VTZ38" s="2257"/>
      <c r="VUA38" s="2257"/>
      <c r="VUB38" s="2257"/>
      <c r="VUC38" s="2257"/>
      <c r="VUD38" s="2257"/>
      <c r="VUE38" s="2257"/>
      <c r="VUF38" s="2257"/>
      <c r="VUG38" s="2257"/>
      <c r="VUH38" s="2257"/>
      <c r="VUI38" s="2257"/>
      <c r="VUJ38" s="2257"/>
      <c r="VUK38" s="2257"/>
      <c r="VUL38" s="2257"/>
      <c r="VUM38" s="2257"/>
      <c r="VUN38" s="2257"/>
      <c r="VUO38" s="2257"/>
      <c r="VUP38" s="2257"/>
      <c r="VUQ38" s="2257"/>
      <c r="VUR38" s="2257"/>
      <c r="VUS38" s="2257"/>
      <c r="VUT38" s="2257"/>
      <c r="VUU38" s="2257"/>
      <c r="VUV38" s="2257"/>
      <c r="VUW38" s="2257"/>
      <c r="VUX38" s="2257"/>
      <c r="VUY38" s="2257"/>
      <c r="VUZ38" s="2257"/>
      <c r="VVA38" s="2257"/>
      <c r="VVB38" s="2257"/>
      <c r="VVC38" s="2257"/>
      <c r="VVD38" s="2257"/>
      <c r="VVE38" s="2257"/>
      <c r="VVF38" s="2257"/>
      <c r="VVG38" s="2257"/>
      <c r="VVH38" s="2257"/>
      <c r="VVI38" s="2257"/>
      <c r="VVJ38" s="2257"/>
      <c r="VVK38" s="2257"/>
      <c r="VVL38" s="2257"/>
      <c r="VVM38" s="2257"/>
      <c r="VVN38" s="2257"/>
      <c r="VVO38" s="2257"/>
      <c r="VVP38" s="2257"/>
      <c r="VVQ38" s="2257"/>
      <c r="VVR38" s="2257"/>
      <c r="VVS38" s="2257"/>
      <c r="VVT38" s="2257"/>
      <c r="VVU38" s="2257"/>
      <c r="VVV38" s="2257"/>
      <c r="VVW38" s="2257"/>
      <c r="VVX38" s="2257"/>
      <c r="VVY38" s="2257"/>
      <c r="VVZ38" s="2257"/>
      <c r="VWA38" s="2257"/>
      <c r="VWB38" s="2257"/>
      <c r="VWC38" s="2257"/>
      <c r="VWD38" s="2257"/>
      <c r="VWE38" s="2257"/>
      <c r="VWF38" s="2257"/>
      <c r="VWG38" s="2257"/>
      <c r="VWH38" s="2257"/>
      <c r="VWI38" s="2257"/>
      <c r="VWJ38" s="2257"/>
      <c r="VWK38" s="2257"/>
      <c r="VWL38" s="2257"/>
      <c r="VWM38" s="2257"/>
      <c r="VWN38" s="2257"/>
      <c r="VWO38" s="2257"/>
      <c r="VWP38" s="2257"/>
      <c r="VWQ38" s="2257"/>
      <c r="VWR38" s="2257"/>
      <c r="VWS38" s="2257"/>
      <c r="VWT38" s="2257"/>
      <c r="VWU38" s="2257"/>
      <c r="VWV38" s="2257"/>
      <c r="VWW38" s="2257"/>
      <c r="VWX38" s="2257"/>
      <c r="VWY38" s="2257"/>
      <c r="VWZ38" s="2257"/>
      <c r="VXA38" s="2257"/>
      <c r="VXB38" s="2257"/>
      <c r="VXC38" s="2257"/>
      <c r="VXD38" s="2257"/>
      <c r="VXE38" s="2257"/>
      <c r="VXF38" s="2257"/>
      <c r="VXG38" s="2257"/>
      <c r="VXH38" s="2257"/>
      <c r="VXI38" s="2257"/>
      <c r="VXJ38" s="2257"/>
      <c r="VXK38" s="2257"/>
      <c r="VXL38" s="2257"/>
      <c r="VXM38" s="2257"/>
      <c r="VXN38" s="2257"/>
      <c r="VXO38" s="2257"/>
      <c r="VXP38" s="2257"/>
      <c r="VXQ38" s="2257"/>
      <c r="VXR38" s="2257"/>
      <c r="VXS38" s="2257"/>
      <c r="VXT38" s="2257"/>
      <c r="VXU38" s="2257"/>
      <c r="VXV38" s="2257"/>
      <c r="VXW38" s="2257"/>
      <c r="VXX38" s="2257"/>
      <c r="VXY38" s="2257"/>
      <c r="VXZ38" s="2257"/>
      <c r="VYA38" s="2257"/>
      <c r="VYB38" s="2257"/>
      <c r="VYC38" s="2257"/>
      <c r="VYD38" s="2257"/>
      <c r="VYE38" s="2257"/>
      <c r="VYF38" s="2257"/>
      <c r="VYG38" s="2257"/>
      <c r="VYH38" s="2257"/>
      <c r="VYI38" s="2257"/>
      <c r="VYJ38" s="2257"/>
      <c r="VYK38" s="2257"/>
      <c r="VYL38" s="2257"/>
      <c r="VYM38" s="2257"/>
      <c r="VYN38" s="2257"/>
      <c r="VYO38" s="2257"/>
      <c r="VYP38" s="2257"/>
      <c r="VYQ38" s="2257"/>
      <c r="VYR38" s="2257"/>
      <c r="VYS38" s="2257"/>
      <c r="VYT38" s="2257"/>
      <c r="VYU38" s="2257"/>
      <c r="VYV38" s="2257"/>
      <c r="VYW38" s="2257"/>
      <c r="VYX38" s="2257"/>
      <c r="VYY38" s="2257"/>
      <c r="VYZ38" s="2257"/>
      <c r="VZA38" s="2257"/>
      <c r="VZB38" s="2257"/>
      <c r="VZC38" s="2257"/>
      <c r="VZD38" s="2257"/>
      <c r="VZE38" s="2257"/>
      <c r="VZF38" s="2257"/>
      <c r="VZG38" s="2257"/>
      <c r="VZH38" s="2257"/>
      <c r="VZI38" s="2257"/>
      <c r="VZJ38" s="2257"/>
      <c r="VZK38" s="2257"/>
      <c r="VZL38" s="2257"/>
      <c r="VZM38" s="2257"/>
      <c r="VZN38" s="2257"/>
      <c r="VZO38" s="2257"/>
      <c r="VZP38" s="2257"/>
      <c r="VZQ38" s="2257"/>
      <c r="VZR38" s="2257"/>
      <c r="VZS38" s="2257"/>
      <c r="VZT38" s="2257"/>
      <c r="VZU38" s="2257"/>
      <c r="VZV38" s="2257"/>
      <c r="VZW38" s="2257"/>
      <c r="VZX38" s="2257"/>
      <c r="VZY38" s="2257"/>
      <c r="VZZ38" s="2257"/>
      <c r="WAA38" s="2257"/>
      <c r="WAB38" s="2257"/>
      <c r="WAC38" s="2257"/>
      <c r="WAD38" s="2257"/>
      <c r="WAE38" s="2257"/>
      <c r="WAF38" s="2257"/>
      <c r="WAG38" s="2257"/>
      <c r="WAH38" s="2257"/>
      <c r="WAI38" s="2257"/>
      <c r="WAJ38" s="2257"/>
      <c r="WAK38" s="2257"/>
      <c r="WAL38" s="2257"/>
      <c r="WAM38" s="2257"/>
      <c r="WAN38" s="2257"/>
      <c r="WAO38" s="2257"/>
      <c r="WAP38" s="2257"/>
      <c r="WAQ38" s="2257"/>
      <c r="WAR38" s="2257"/>
      <c r="WAS38" s="2257"/>
      <c r="WAT38" s="2257"/>
      <c r="WAU38" s="2257"/>
      <c r="WAV38" s="2257"/>
      <c r="WAW38" s="2257"/>
      <c r="WAX38" s="2257"/>
      <c r="WAY38" s="2257"/>
      <c r="WAZ38" s="2257"/>
      <c r="WBA38" s="2257"/>
      <c r="WBB38" s="2257"/>
      <c r="WBC38" s="2257"/>
      <c r="WBD38" s="2257"/>
      <c r="WBE38" s="2257"/>
      <c r="WBF38" s="2257"/>
      <c r="WBG38" s="2257"/>
      <c r="WBH38" s="2257"/>
      <c r="WBI38" s="2257"/>
      <c r="WBJ38" s="2257"/>
      <c r="WBK38" s="2257"/>
      <c r="WBL38" s="2257"/>
      <c r="WBM38" s="2257"/>
      <c r="WBN38" s="2257"/>
      <c r="WBO38" s="2257"/>
      <c r="WBP38" s="2257"/>
      <c r="WBQ38" s="2257"/>
      <c r="WBR38" s="2257"/>
      <c r="WBS38" s="2257"/>
      <c r="WBT38" s="2257"/>
      <c r="WBU38" s="2257"/>
      <c r="WBV38" s="2257"/>
      <c r="WBW38" s="2257"/>
      <c r="WBX38" s="2257"/>
      <c r="WBY38" s="2257"/>
      <c r="WBZ38" s="2257"/>
      <c r="WCA38" s="2257"/>
      <c r="WCB38" s="2257"/>
      <c r="WCC38" s="2257"/>
      <c r="WCD38" s="2257"/>
      <c r="WCE38" s="2257"/>
      <c r="WCF38" s="2257"/>
      <c r="WCG38" s="2257"/>
      <c r="WCH38" s="2257"/>
      <c r="WCI38" s="2257"/>
      <c r="WCJ38" s="2257"/>
      <c r="WCK38" s="2257"/>
      <c r="WCL38" s="2257"/>
      <c r="WCM38" s="2257"/>
      <c r="WCN38" s="2257"/>
      <c r="WCO38" s="2257"/>
      <c r="WCP38" s="2257"/>
      <c r="WCQ38" s="2257"/>
      <c r="WCR38" s="2257"/>
      <c r="WCS38" s="2257"/>
      <c r="WCT38" s="2257"/>
      <c r="WCU38" s="2257"/>
      <c r="WCV38" s="2257"/>
      <c r="WCW38" s="2257"/>
      <c r="WCX38" s="2257"/>
      <c r="WCY38" s="2257"/>
      <c r="WCZ38" s="2257"/>
      <c r="WDA38" s="2257"/>
      <c r="WDB38" s="2257"/>
      <c r="WDC38" s="2257"/>
      <c r="WDD38" s="2257"/>
      <c r="WDE38" s="2257"/>
      <c r="WDF38" s="2257"/>
      <c r="WDG38" s="2257"/>
      <c r="WDH38" s="2257"/>
      <c r="WDI38" s="2257"/>
      <c r="WDJ38" s="2257"/>
      <c r="WDK38" s="2257"/>
      <c r="WDL38" s="2257"/>
      <c r="WDM38" s="2257"/>
      <c r="WDN38" s="2257"/>
      <c r="WDO38" s="2257"/>
      <c r="WDP38" s="2257"/>
      <c r="WDQ38" s="2257"/>
      <c r="WDR38" s="2257"/>
      <c r="WDS38" s="2257"/>
      <c r="WDT38" s="2257"/>
      <c r="WDU38" s="2257"/>
      <c r="WDV38" s="2257"/>
      <c r="WDW38" s="2257"/>
      <c r="WDX38" s="2257"/>
      <c r="WDY38" s="2257"/>
      <c r="WDZ38" s="2257"/>
      <c r="WEA38" s="2257"/>
      <c r="WEB38" s="2257"/>
      <c r="WEC38" s="2257"/>
      <c r="WED38" s="2257"/>
      <c r="WEE38" s="2257"/>
      <c r="WEF38" s="2257"/>
      <c r="WEG38" s="2257"/>
      <c r="WEH38" s="2257"/>
      <c r="WEI38" s="2257"/>
      <c r="WEJ38" s="2257"/>
      <c r="WEK38" s="2257"/>
      <c r="WEL38" s="2257"/>
      <c r="WEM38" s="2257"/>
      <c r="WEN38" s="2257"/>
      <c r="WEO38" s="2257"/>
      <c r="WEP38" s="2257"/>
      <c r="WEQ38" s="2257"/>
      <c r="WER38" s="2257"/>
      <c r="WES38" s="2257"/>
      <c r="WET38" s="2257"/>
      <c r="WEU38" s="2257"/>
      <c r="WEV38" s="2257"/>
      <c r="WEW38" s="2257"/>
      <c r="WEX38" s="2257"/>
      <c r="WEY38" s="2257"/>
      <c r="WEZ38" s="2257"/>
      <c r="WFA38" s="2257"/>
      <c r="WFB38" s="2257"/>
      <c r="WFC38" s="2257"/>
      <c r="WFD38" s="2257"/>
      <c r="WFE38" s="2257"/>
      <c r="WFF38" s="2257"/>
      <c r="WFG38" s="2257"/>
      <c r="WFH38" s="2257"/>
      <c r="WFI38" s="2257"/>
      <c r="WFJ38" s="2257"/>
      <c r="WFK38" s="2257"/>
      <c r="WFL38" s="2257"/>
      <c r="WFM38" s="2257"/>
      <c r="WFN38" s="2257"/>
      <c r="WFO38" s="2257"/>
      <c r="WFP38" s="2257"/>
      <c r="WFQ38" s="2257"/>
      <c r="WFR38" s="2257"/>
      <c r="WFS38" s="2257"/>
      <c r="WFT38" s="2257"/>
      <c r="WFU38" s="2257"/>
      <c r="WFV38" s="2257"/>
      <c r="WFW38" s="2257"/>
      <c r="WFX38" s="2257"/>
      <c r="WFY38" s="2257"/>
      <c r="WFZ38" s="2257"/>
      <c r="WGA38" s="2257"/>
      <c r="WGB38" s="2257"/>
      <c r="WGC38" s="2257"/>
      <c r="WGD38" s="2257"/>
      <c r="WGE38" s="2257"/>
      <c r="WGF38" s="2257"/>
      <c r="WGG38" s="2257"/>
      <c r="WGH38" s="2257"/>
      <c r="WGI38" s="2257"/>
      <c r="WGJ38" s="2257"/>
      <c r="WGK38" s="2257"/>
      <c r="WGL38" s="2257"/>
      <c r="WGM38" s="2257"/>
      <c r="WGN38" s="2257"/>
      <c r="WGO38" s="2257"/>
      <c r="WGP38" s="2257"/>
      <c r="WGQ38" s="2257"/>
      <c r="WGR38" s="2257"/>
      <c r="WGS38" s="2257"/>
      <c r="WGT38" s="2257"/>
      <c r="WGU38" s="2257"/>
      <c r="WGV38" s="2257"/>
      <c r="WGW38" s="2257"/>
      <c r="WGX38" s="2257"/>
      <c r="WGY38" s="2257"/>
      <c r="WGZ38" s="2257"/>
      <c r="WHA38" s="2257"/>
      <c r="WHB38" s="2257"/>
      <c r="WHC38" s="2257"/>
      <c r="WHD38" s="2257"/>
      <c r="WHE38" s="2257"/>
      <c r="WHF38" s="2257"/>
      <c r="WHG38" s="2257"/>
      <c r="WHH38" s="2257"/>
      <c r="WHI38" s="2257"/>
      <c r="WHJ38" s="2257"/>
      <c r="WHK38" s="2257"/>
      <c r="WHL38" s="2257"/>
      <c r="WHM38" s="2257"/>
      <c r="WHN38" s="2257"/>
      <c r="WHO38" s="2257"/>
      <c r="WHP38" s="2257"/>
      <c r="WHQ38" s="2257"/>
      <c r="WHR38" s="2257"/>
      <c r="WHS38" s="2257"/>
      <c r="WHT38" s="2257"/>
      <c r="WHU38" s="2257"/>
      <c r="WHV38" s="2257"/>
      <c r="WHW38" s="2257"/>
      <c r="WHX38" s="2257"/>
      <c r="WHY38" s="2257"/>
      <c r="WHZ38" s="2257"/>
      <c r="WIA38" s="2257"/>
      <c r="WIB38" s="2257"/>
      <c r="WIC38" s="2257"/>
      <c r="WID38" s="2257"/>
      <c r="WIE38" s="2257"/>
      <c r="WIF38" s="2257"/>
      <c r="WIG38" s="2257"/>
      <c r="WIH38" s="2257"/>
      <c r="WII38" s="2257"/>
      <c r="WIJ38" s="2257"/>
      <c r="WIK38" s="2257"/>
      <c r="WIL38" s="2257"/>
      <c r="WIM38" s="2257"/>
      <c r="WIN38" s="2257"/>
      <c r="WIO38" s="2257"/>
      <c r="WIP38" s="2257"/>
      <c r="WIQ38" s="2257"/>
      <c r="WIR38" s="2257"/>
      <c r="WIS38" s="2257"/>
      <c r="WIT38" s="2257"/>
      <c r="WIU38" s="2257"/>
      <c r="WIV38" s="2257"/>
      <c r="WIW38" s="2257"/>
      <c r="WIX38" s="2257"/>
      <c r="WIY38" s="2257"/>
      <c r="WIZ38" s="2257"/>
      <c r="WJA38" s="2257"/>
      <c r="WJB38" s="2257"/>
      <c r="WJC38" s="2257"/>
      <c r="WJD38" s="2257"/>
      <c r="WJE38" s="2257"/>
      <c r="WJF38" s="2257"/>
      <c r="WJG38" s="2257"/>
      <c r="WJH38" s="2257"/>
      <c r="WJI38" s="2257"/>
      <c r="WJJ38" s="2257"/>
      <c r="WJK38" s="2257"/>
      <c r="WJL38" s="2257"/>
      <c r="WJM38" s="2257"/>
      <c r="WJN38" s="2257"/>
      <c r="WJO38" s="2257"/>
      <c r="WJP38" s="2257"/>
      <c r="WJQ38" s="2257"/>
      <c r="WJR38" s="2257"/>
      <c r="WJS38" s="2257"/>
      <c r="WJT38" s="2257"/>
      <c r="WJU38" s="2257"/>
      <c r="WJV38" s="2257"/>
      <c r="WJW38" s="2257"/>
      <c r="WJX38" s="2257"/>
      <c r="WJY38" s="2257"/>
      <c r="WJZ38" s="2257"/>
      <c r="WKA38" s="2257"/>
      <c r="WKB38" s="2257"/>
      <c r="WKC38" s="2257"/>
      <c r="WKD38" s="2257"/>
      <c r="WKE38" s="2257"/>
      <c r="WKF38" s="2257"/>
      <c r="WKG38" s="2257"/>
      <c r="WKH38" s="2257"/>
      <c r="WKI38" s="2257"/>
      <c r="WKJ38" s="2257"/>
      <c r="WKK38" s="2257"/>
      <c r="WKL38" s="2257"/>
      <c r="WKM38" s="2257"/>
      <c r="WKN38" s="2257"/>
      <c r="WKO38" s="2257"/>
      <c r="WKP38" s="2257"/>
      <c r="WKQ38" s="2257"/>
      <c r="WKR38" s="2257"/>
      <c r="WKS38" s="2257"/>
      <c r="WKT38" s="2257"/>
      <c r="WKU38" s="2257"/>
      <c r="WKV38" s="2257"/>
      <c r="WKW38" s="2257"/>
      <c r="WKX38" s="2257"/>
      <c r="WKY38" s="2257"/>
      <c r="WKZ38" s="2257"/>
      <c r="WLA38" s="2257"/>
      <c r="WLB38" s="2257"/>
      <c r="WLC38" s="2257"/>
      <c r="WLD38" s="2257"/>
      <c r="WLE38" s="2257"/>
      <c r="WLF38" s="2257"/>
      <c r="WLG38" s="2257"/>
      <c r="WLH38" s="2257"/>
      <c r="WLI38" s="2257"/>
      <c r="WLJ38" s="2257"/>
      <c r="WLK38" s="2257"/>
      <c r="WLL38" s="2257"/>
      <c r="WLM38" s="2257"/>
      <c r="WLN38" s="2257"/>
      <c r="WLO38" s="2257"/>
      <c r="WLP38" s="2257"/>
      <c r="WLQ38" s="2257"/>
      <c r="WLR38" s="2257"/>
      <c r="WLS38" s="2257"/>
      <c r="WLT38" s="2257"/>
      <c r="WLU38" s="2257"/>
      <c r="WLV38" s="2257"/>
      <c r="WLW38" s="2257"/>
      <c r="WLX38" s="2257"/>
      <c r="WLY38" s="2257"/>
      <c r="WLZ38" s="2257"/>
      <c r="WMA38" s="2257"/>
      <c r="WMB38" s="2257"/>
      <c r="WMC38" s="2257"/>
      <c r="WMD38" s="2257"/>
      <c r="WME38" s="2257"/>
      <c r="WMF38" s="2257"/>
      <c r="WMG38" s="2257"/>
      <c r="WMH38" s="2257"/>
      <c r="WMI38" s="2257"/>
      <c r="WMJ38" s="2257"/>
      <c r="WMK38" s="2257"/>
      <c r="WML38" s="2257"/>
      <c r="WMM38" s="2257"/>
      <c r="WMN38" s="2257"/>
      <c r="WMO38" s="2257"/>
      <c r="WMP38" s="2257"/>
      <c r="WMQ38" s="2257"/>
      <c r="WMR38" s="2257"/>
      <c r="WMS38" s="2257"/>
      <c r="WMT38" s="2257"/>
      <c r="WMU38" s="2257"/>
      <c r="WMV38" s="2257"/>
      <c r="WMW38" s="2257"/>
      <c r="WMX38" s="2257"/>
      <c r="WMY38" s="2257"/>
      <c r="WMZ38" s="2257"/>
      <c r="WNA38" s="2257"/>
      <c r="WNB38" s="2257"/>
      <c r="WNC38" s="2257"/>
      <c r="WND38" s="2257"/>
      <c r="WNE38" s="2257"/>
      <c r="WNF38" s="2257"/>
      <c r="WNG38" s="2257"/>
      <c r="WNH38" s="2257"/>
      <c r="WNI38" s="2257"/>
      <c r="WNJ38" s="2257"/>
      <c r="WNK38" s="2257"/>
      <c r="WNL38" s="2257"/>
      <c r="WNM38" s="2257"/>
      <c r="WNN38" s="2257"/>
      <c r="WNO38" s="2257"/>
      <c r="WNP38" s="2257"/>
      <c r="WNQ38" s="2257"/>
      <c r="WNR38" s="2257"/>
      <c r="WNS38" s="2257"/>
      <c r="WNT38" s="2257"/>
      <c r="WNU38" s="2257"/>
      <c r="WNV38" s="2257"/>
      <c r="WNW38" s="2257"/>
      <c r="WNX38" s="2257"/>
      <c r="WNY38" s="2257"/>
      <c r="WNZ38" s="2257"/>
      <c r="WOA38" s="2257"/>
      <c r="WOB38" s="2257"/>
      <c r="WOC38" s="2257"/>
      <c r="WOD38" s="2257"/>
      <c r="WOE38" s="2257"/>
      <c r="WOF38" s="2257"/>
      <c r="WOG38" s="2257"/>
      <c r="WOH38" s="2257"/>
      <c r="WOI38" s="2257"/>
      <c r="WOJ38" s="2257"/>
      <c r="WOK38" s="2257"/>
      <c r="WOL38" s="2257"/>
      <c r="WOM38" s="2257"/>
      <c r="WON38" s="2257"/>
      <c r="WOO38" s="2257"/>
      <c r="WOP38" s="2257"/>
      <c r="WOQ38" s="2257"/>
      <c r="WOR38" s="2257"/>
      <c r="WOS38" s="2257"/>
      <c r="WOT38" s="2257"/>
      <c r="WOU38" s="2257"/>
      <c r="WOV38" s="2257"/>
      <c r="WOW38" s="2257"/>
      <c r="WOX38" s="2257"/>
      <c r="WOY38" s="2257"/>
      <c r="WOZ38" s="2257"/>
      <c r="WPA38" s="2257"/>
      <c r="WPB38" s="2257"/>
      <c r="WPC38" s="2257"/>
      <c r="WPD38" s="2257"/>
      <c r="WPE38" s="2257"/>
      <c r="WPF38" s="2257"/>
      <c r="WPG38" s="2257"/>
      <c r="WPH38" s="2257"/>
      <c r="WPI38" s="2257"/>
      <c r="WPJ38" s="2257"/>
      <c r="WPK38" s="2257"/>
      <c r="WPL38" s="2257"/>
      <c r="WPM38" s="2257"/>
      <c r="WPN38" s="2257"/>
      <c r="WPO38" s="2257"/>
      <c r="WPP38" s="2257"/>
      <c r="WPQ38" s="2257"/>
      <c r="WPR38" s="2257"/>
      <c r="WPS38" s="2257"/>
      <c r="WPT38" s="2257"/>
      <c r="WPU38" s="2257"/>
      <c r="WPV38" s="2257"/>
      <c r="WPW38" s="2257"/>
      <c r="WPX38" s="2257"/>
      <c r="WPY38" s="2257"/>
      <c r="WPZ38" s="2257"/>
      <c r="WQA38" s="2257"/>
      <c r="WQB38" s="2257"/>
      <c r="WQC38" s="2257"/>
      <c r="WQD38" s="2257"/>
      <c r="WQE38" s="2257"/>
      <c r="WQF38" s="2257"/>
      <c r="WQG38" s="2257"/>
      <c r="WQH38" s="2257"/>
      <c r="WQI38" s="2257"/>
      <c r="WQJ38" s="2257"/>
      <c r="WQK38" s="2257"/>
      <c r="WQL38" s="2257"/>
      <c r="WQM38" s="2257"/>
      <c r="WQN38" s="2257"/>
      <c r="WQO38" s="2257"/>
      <c r="WQP38" s="2257"/>
      <c r="WQQ38" s="2257"/>
      <c r="WQR38" s="2257"/>
      <c r="WQS38" s="2257"/>
      <c r="WQT38" s="2257"/>
      <c r="WQU38" s="2257"/>
      <c r="WQV38" s="2257"/>
      <c r="WQW38" s="2257"/>
      <c r="WQX38" s="2257"/>
      <c r="WQY38" s="2257"/>
      <c r="WQZ38" s="2257"/>
      <c r="WRA38" s="2257"/>
      <c r="WRB38" s="2257"/>
      <c r="WRC38" s="2257"/>
      <c r="WRD38" s="2257"/>
      <c r="WRE38" s="2257"/>
      <c r="WRF38" s="2257"/>
      <c r="WRG38" s="2257"/>
      <c r="WRH38" s="2257"/>
      <c r="WRI38" s="2257"/>
      <c r="WRJ38" s="2257"/>
      <c r="WRK38" s="2257"/>
      <c r="WRL38" s="2257"/>
      <c r="WRM38" s="2257"/>
      <c r="WRN38" s="2257"/>
      <c r="WRO38" s="2257"/>
      <c r="WRP38" s="2257"/>
      <c r="WRQ38" s="2257"/>
      <c r="WRR38" s="2257"/>
      <c r="WRS38" s="2257"/>
      <c r="WRT38" s="2257"/>
      <c r="WRU38" s="2257"/>
      <c r="WRV38" s="2257"/>
      <c r="WRW38" s="2257"/>
      <c r="WRX38" s="2257"/>
      <c r="WRY38" s="2257"/>
      <c r="WRZ38" s="2257"/>
      <c r="WSA38" s="2257"/>
      <c r="WSB38" s="2257"/>
      <c r="WSC38" s="2257"/>
      <c r="WSD38" s="2257"/>
      <c r="WSE38" s="2257"/>
      <c r="WSF38" s="2257"/>
      <c r="WSG38" s="2257"/>
      <c r="WSH38" s="2257"/>
      <c r="WSI38" s="2257"/>
      <c r="WSJ38" s="2257"/>
      <c r="WSK38" s="2257"/>
      <c r="WSL38" s="2257"/>
      <c r="WSM38" s="2257"/>
      <c r="WSN38" s="2257"/>
      <c r="WSO38" s="2257"/>
      <c r="WSP38" s="2257"/>
      <c r="WSQ38" s="2257"/>
      <c r="WSR38" s="2257"/>
      <c r="WSS38" s="2257"/>
      <c r="WST38" s="2257"/>
      <c r="WSU38" s="2257"/>
      <c r="WSV38" s="2257"/>
      <c r="WSW38" s="2257"/>
      <c r="WSX38" s="2257"/>
      <c r="WSY38" s="2257"/>
      <c r="WSZ38" s="2257"/>
      <c r="WTA38" s="2257"/>
      <c r="WTB38" s="2257"/>
      <c r="WTC38" s="2257"/>
      <c r="WTD38" s="2257"/>
      <c r="WTE38" s="2257"/>
      <c r="WTF38" s="2257"/>
      <c r="WTG38" s="2257"/>
      <c r="WTH38" s="2257"/>
      <c r="WTI38" s="2257"/>
      <c r="WTJ38" s="2257"/>
      <c r="WTK38" s="2257"/>
      <c r="WTL38" s="2257"/>
      <c r="WTM38" s="2257"/>
      <c r="WTN38" s="2257"/>
      <c r="WTO38" s="2257"/>
      <c r="WTP38" s="2257"/>
      <c r="WTQ38" s="2257"/>
      <c r="WTR38" s="2257"/>
      <c r="WTS38" s="2257"/>
      <c r="WTT38" s="2257"/>
      <c r="WTU38" s="2257"/>
      <c r="WTV38" s="2257"/>
      <c r="WTW38" s="2257"/>
      <c r="WTX38" s="2257"/>
      <c r="WTY38" s="2257"/>
      <c r="WTZ38" s="2257"/>
      <c r="WUA38" s="2257"/>
      <c r="WUB38" s="2257"/>
      <c r="WUC38" s="2257"/>
      <c r="WUD38" s="2257"/>
      <c r="WUE38" s="2257"/>
      <c r="WUF38" s="2257"/>
      <c r="WUG38" s="2257"/>
      <c r="WUH38" s="2257"/>
      <c r="WUI38" s="2257"/>
      <c r="WUJ38" s="2257"/>
      <c r="WUK38" s="2257"/>
      <c r="WUL38" s="2257"/>
      <c r="WUM38" s="2257"/>
      <c r="WUN38" s="2257"/>
      <c r="WUO38" s="2257"/>
      <c r="WUP38" s="2257"/>
      <c r="WUQ38" s="2257"/>
      <c r="WUR38" s="2257"/>
      <c r="WUS38" s="2257"/>
      <c r="WUT38" s="2257"/>
      <c r="WUU38" s="2257"/>
      <c r="WUV38" s="2257"/>
      <c r="WUW38" s="2257"/>
      <c r="WUX38" s="2257"/>
      <c r="WUY38" s="2257"/>
      <c r="WUZ38" s="2257"/>
      <c r="WVA38" s="2257"/>
      <c r="WVB38" s="2257"/>
      <c r="WVC38" s="2257"/>
      <c r="WVD38" s="2257"/>
      <c r="WVE38" s="2257"/>
      <c r="WVF38" s="2257"/>
      <c r="WVG38" s="2257"/>
      <c r="WVH38" s="2257"/>
      <c r="WVI38" s="2257"/>
      <c r="WVJ38" s="2257"/>
      <c r="WVK38" s="2257"/>
      <c r="WVL38" s="2257"/>
      <c r="WVM38" s="2257"/>
      <c r="WVN38" s="2257"/>
      <c r="WVO38" s="2257"/>
      <c r="WVP38" s="2257"/>
      <c r="WVQ38" s="2257"/>
      <c r="WVR38" s="2257"/>
      <c r="WVS38" s="2257"/>
      <c r="WVT38" s="2257"/>
      <c r="WVU38" s="2257"/>
      <c r="WVV38" s="2257"/>
      <c r="WVW38" s="2257"/>
      <c r="WVX38" s="2257"/>
      <c r="WVY38" s="2257"/>
      <c r="WVZ38" s="2257"/>
      <c r="WWA38" s="2257"/>
      <c r="WWB38" s="2257"/>
      <c r="WWC38" s="2257"/>
      <c r="WWD38" s="2257"/>
      <c r="WWE38" s="2257"/>
      <c r="WWF38" s="2257"/>
      <c r="WWG38" s="2257"/>
      <c r="WWH38" s="2257"/>
      <c r="WWI38" s="2257"/>
      <c r="WWJ38" s="2257"/>
      <c r="WWK38" s="2257"/>
      <c r="WWL38" s="2257"/>
      <c r="WWM38" s="2257"/>
      <c r="WWN38" s="2257"/>
      <c r="WWO38" s="2257"/>
      <c r="WWP38" s="2257"/>
      <c r="WWQ38" s="2257"/>
      <c r="WWR38" s="2257"/>
      <c r="WWS38" s="2257"/>
      <c r="WWT38" s="2257"/>
      <c r="WWU38" s="2257"/>
      <c r="WWV38" s="2257"/>
      <c r="WWW38" s="2257"/>
      <c r="WWX38" s="2257"/>
      <c r="WWY38" s="2257"/>
      <c r="WWZ38" s="2257"/>
      <c r="WXA38" s="2257"/>
      <c r="WXB38" s="2257"/>
      <c r="WXC38" s="2257"/>
      <c r="WXD38" s="2257"/>
      <c r="WXE38" s="2257"/>
      <c r="WXF38" s="2257"/>
      <c r="WXG38" s="2257"/>
      <c r="WXH38" s="2257"/>
      <c r="WXI38" s="2257"/>
      <c r="WXJ38" s="2257"/>
      <c r="WXK38" s="2257"/>
      <c r="WXL38" s="2257"/>
      <c r="WXM38" s="2257"/>
      <c r="WXN38" s="2257"/>
      <c r="WXO38" s="2257"/>
      <c r="WXP38" s="2257"/>
      <c r="WXQ38" s="2257"/>
      <c r="WXR38" s="2257"/>
      <c r="WXS38" s="2257"/>
      <c r="WXT38" s="2257"/>
      <c r="WXU38" s="2257"/>
      <c r="WXV38" s="2257"/>
      <c r="WXW38" s="2257"/>
      <c r="WXX38" s="2257"/>
      <c r="WXY38" s="2257"/>
      <c r="WXZ38" s="2257"/>
      <c r="WYA38" s="2257"/>
      <c r="WYB38" s="2257"/>
      <c r="WYC38" s="2257"/>
      <c r="WYD38" s="2257"/>
      <c r="WYE38" s="2257"/>
      <c r="WYF38" s="2257"/>
      <c r="WYG38" s="2257"/>
      <c r="WYH38" s="2257"/>
      <c r="WYI38" s="2257"/>
      <c r="WYJ38" s="2257"/>
      <c r="WYK38" s="2257"/>
      <c r="WYL38" s="2257"/>
      <c r="WYM38" s="2257"/>
      <c r="WYN38" s="2257"/>
      <c r="WYO38" s="2257"/>
      <c r="WYP38" s="2257"/>
      <c r="WYQ38" s="2257"/>
      <c r="WYR38" s="2257"/>
      <c r="WYS38" s="2257"/>
      <c r="WYT38" s="2257"/>
      <c r="WYU38" s="2257"/>
      <c r="WYV38" s="2257"/>
      <c r="WYW38" s="2257"/>
      <c r="WYX38" s="2257"/>
      <c r="WYY38" s="2257"/>
      <c r="WYZ38" s="2257"/>
      <c r="WZA38" s="2257"/>
      <c r="WZB38" s="2257"/>
      <c r="WZC38" s="2257"/>
      <c r="WZD38" s="2257"/>
      <c r="WZE38" s="2257"/>
      <c r="WZF38" s="2257"/>
      <c r="WZG38" s="2257"/>
      <c r="WZH38" s="2257"/>
      <c r="WZI38" s="2257"/>
      <c r="WZJ38" s="2257"/>
      <c r="WZK38" s="2257"/>
      <c r="WZL38" s="2257"/>
      <c r="WZM38" s="2257"/>
      <c r="WZN38" s="2257"/>
      <c r="WZO38" s="2257"/>
      <c r="WZP38" s="2257"/>
      <c r="WZQ38" s="2257"/>
      <c r="WZR38" s="2257"/>
      <c r="WZS38" s="2257"/>
      <c r="WZT38" s="2257"/>
      <c r="WZU38" s="2257"/>
      <c r="WZV38" s="2257"/>
      <c r="WZW38" s="2257"/>
      <c r="WZX38" s="2257"/>
      <c r="WZY38" s="2257"/>
      <c r="WZZ38" s="2257"/>
      <c r="XAA38" s="2257"/>
      <c r="XAB38" s="2257"/>
      <c r="XAC38" s="2257"/>
      <c r="XAD38" s="2257"/>
      <c r="XAE38" s="2257"/>
      <c r="XAF38" s="2257"/>
      <c r="XAG38" s="2257"/>
      <c r="XAH38" s="2257"/>
      <c r="XAI38" s="2257"/>
      <c r="XAJ38" s="2257"/>
      <c r="XAK38" s="2257"/>
      <c r="XAL38" s="2257"/>
      <c r="XAM38" s="2257"/>
      <c r="XAN38" s="2257"/>
      <c r="XAO38" s="2257"/>
      <c r="XAP38" s="2257"/>
      <c r="XAQ38" s="2257"/>
      <c r="XAR38" s="2257"/>
      <c r="XAS38" s="2257"/>
      <c r="XAT38" s="2257"/>
      <c r="XAU38" s="2257"/>
      <c r="XAV38" s="2257"/>
      <c r="XAW38" s="2257"/>
      <c r="XAX38" s="2257"/>
      <c r="XAY38" s="2257"/>
      <c r="XAZ38" s="2257"/>
      <c r="XBA38" s="2257"/>
      <c r="XBB38" s="2257"/>
      <c r="XBC38" s="2257"/>
      <c r="XBD38" s="2257"/>
      <c r="XBE38" s="2257"/>
      <c r="XBF38" s="2257"/>
      <c r="XBG38" s="2257"/>
      <c r="XBH38" s="2257"/>
      <c r="XBI38" s="2257"/>
      <c r="XBJ38" s="2257"/>
      <c r="XBK38" s="2257"/>
      <c r="XBL38" s="2257"/>
      <c r="XBM38" s="2257"/>
      <c r="XBN38" s="2257"/>
      <c r="XBO38" s="2257"/>
      <c r="XBP38" s="2257"/>
      <c r="XBQ38" s="2257"/>
      <c r="XBR38" s="2257"/>
      <c r="XBS38" s="2257"/>
    </row>
    <row r="39" spans="1:16295" ht="69" customHeight="1">
      <c r="A39" s="2285" t="s">
        <v>107</v>
      </c>
      <c r="B39" s="2285"/>
      <c r="C39" s="2285"/>
      <c r="D39" s="2285"/>
      <c r="E39" s="2285"/>
      <c r="F39" s="2285"/>
      <c r="G39" s="2285"/>
      <c r="H39" s="2285"/>
      <c r="I39" s="2285"/>
      <c r="J39" s="2285"/>
    </row>
    <row r="40" spans="1:16295" ht="15">
      <c r="A40" s="1659"/>
      <c r="B40" s="89"/>
      <c r="C40" s="89"/>
      <c r="D40" s="89"/>
      <c r="E40" s="89"/>
      <c r="F40" s="89"/>
      <c r="G40" s="89"/>
      <c r="H40" s="89"/>
      <c r="I40" s="89"/>
      <c r="J40" s="89"/>
    </row>
    <row r="41" spans="1:16295" ht="15">
      <c r="A41" s="218"/>
      <c r="B41" s="225"/>
      <c r="C41" s="225"/>
      <c r="D41" s="225"/>
      <c r="E41" s="36"/>
      <c r="F41" s="36"/>
      <c r="G41" s="36"/>
      <c r="H41" s="36"/>
      <c r="I41" s="36"/>
      <c r="J41" s="36"/>
    </row>
    <row r="42" spans="1:16295" ht="15">
      <c r="A42" s="1660"/>
      <c r="B42" s="1660"/>
      <c r="C42" s="1660"/>
      <c r="D42" s="1660"/>
      <c r="E42" s="1660"/>
      <c r="F42" s="1660"/>
      <c r="G42" s="1660"/>
      <c r="H42" s="1660"/>
      <c r="I42" s="1660"/>
      <c r="J42" s="1660"/>
    </row>
    <row r="43" spans="1:16295">
      <c r="A43" s="1320"/>
    </row>
    <row r="47" spans="1:16295">
      <c r="A47" s="69"/>
    </row>
    <row r="48" spans="1:16295">
      <c r="A48" s="69"/>
    </row>
    <row r="49" spans="1:1">
      <c r="A49" s="69"/>
    </row>
    <row r="50" spans="1:1">
      <c r="A50" s="69"/>
    </row>
  </sheetData>
  <customSheetViews>
    <customSheetView guid="{F8F6599B-2A1F-4529-A350-AEBC686D896D}" scale="130" showPageBreaks="1" fitToPage="1" printArea="1">
      <selection sqref="A1:J1"/>
      <pageMargins left="0" right="0" top="0" bottom="0" header="0" footer="0"/>
      <printOptions horizontalCentered="1" verticalCentered="1" headings="1" gridLines="1"/>
      <pageSetup scale="96" orientation="landscape" r:id="rId1"/>
    </customSheetView>
  </customSheetViews>
  <mergeCells count="1634">
    <mergeCell ref="A1:J1"/>
    <mergeCell ref="A33:J33"/>
    <mergeCell ref="A37:J37"/>
    <mergeCell ref="A38:J38"/>
    <mergeCell ref="BT38:CC38"/>
    <mergeCell ref="CD38:CM38"/>
    <mergeCell ref="CN38:CW38"/>
    <mergeCell ref="CX38:DG38"/>
    <mergeCell ref="DH38:DQ38"/>
    <mergeCell ref="V38:AE38"/>
    <mergeCell ref="AF38:AO38"/>
    <mergeCell ref="AP38:AY38"/>
    <mergeCell ref="AZ38:BI38"/>
    <mergeCell ref="BJ38:BS38"/>
    <mergeCell ref="L38:U38"/>
    <mergeCell ref="A39:J39"/>
    <mergeCell ref="JL38:JU38"/>
    <mergeCell ref="JV38:KE38"/>
    <mergeCell ref="KF38:KO38"/>
    <mergeCell ref="KP38:KY38"/>
    <mergeCell ref="KZ38:LI38"/>
    <mergeCell ref="HN38:HW38"/>
    <mergeCell ref="HX38:IG38"/>
    <mergeCell ref="IH38:IQ38"/>
    <mergeCell ref="IR38:JA38"/>
    <mergeCell ref="JB38:JK38"/>
    <mergeCell ref="FP38:FY38"/>
    <mergeCell ref="FZ38:GI38"/>
    <mergeCell ref="GJ38:GS38"/>
    <mergeCell ref="GT38:HC38"/>
    <mergeCell ref="HD38:HM38"/>
    <mergeCell ref="DR38:EA38"/>
    <mergeCell ref="EB38:EK38"/>
    <mergeCell ref="EL38:EU38"/>
    <mergeCell ref="EV38:FE38"/>
    <mergeCell ref="FF38:FO38"/>
    <mergeCell ref="RD38:RM38"/>
    <mergeCell ref="RN38:RW38"/>
    <mergeCell ref="RX38:SG38"/>
    <mergeCell ref="SH38:SQ38"/>
    <mergeCell ref="SR38:TA38"/>
    <mergeCell ref="PF38:PO38"/>
    <mergeCell ref="PP38:PY38"/>
    <mergeCell ref="PZ38:QI38"/>
    <mergeCell ref="QJ38:QS38"/>
    <mergeCell ref="QT38:RC38"/>
    <mergeCell ref="NH38:NQ38"/>
    <mergeCell ref="NR38:OA38"/>
    <mergeCell ref="OB38:OK38"/>
    <mergeCell ref="OL38:OU38"/>
    <mergeCell ref="OV38:PE38"/>
    <mergeCell ref="LJ38:LS38"/>
    <mergeCell ref="LT38:MC38"/>
    <mergeCell ref="MD38:MM38"/>
    <mergeCell ref="MN38:MW38"/>
    <mergeCell ref="MX38:NG38"/>
    <mergeCell ref="YV38:ZE38"/>
    <mergeCell ref="ZF38:ZO38"/>
    <mergeCell ref="ZP38:ZY38"/>
    <mergeCell ref="ZZ38:AAI38"/>
    <mergeCell ref="AAJ38:AAS38"/>
    <mergeCell ref="WX38:XG38"/>
    <mergeCell ref="XH38:XQ38"/>
    <mergeCell ref="XR38:YA38"/>
    <mergeCell ref="YB38:YK38"/>
    <mergeCell ref="YL38:YU38"/>
    <mergeCell ref="UZ38:VI38"/>
    <mergeCell ref="VJ38:VS38"/>
    <mergeCell ref="VT38:WC38"/>
    <mergeCell ref="WD38:WM38"/>
    <mergeCell ref="WN38:WW38"/>
    <mergeCell ref="TB38:TK38"/>
    <mergeCell ref="TL38:TU38"/>
    <mergeCell ref="TV38:UE38"/>
    <mergeCell ref="UF38:UO38"/>
    <mergeCell ref="UP38:UY38"/>
    <mergeCell ref="AGN38:AGW38"/>
    <mergeCell ref="AGX38:AHG38"/>
    <mergeCell ref="AHH38:AHQ38"/>
    <mergeCell ref="AHR38:AIA38"/>
    <mergeCell ref="AIB38:AIK38"/>
    <mergeCell ref="AEP38:AEY38"/>
    <mergeCell ref="AEZ38:AFI38"/>
    <mergeCell ref="AFJ38:AFS38"/>
    <mergeCell ref="AFT38:AGC38"/>
    <mergeCell ref="AGD38:AGM38"/>
    <mergeCell ref="ACR38:ADA38"/>
    <mergeCell ref="ADB38:ADK38"/>
    <mergeCell ref="ADL38:ADU38"/>
    <mergeCell ref="ADV38:AEE38"/>
    <mergeCell ref="AEF38:AEO38"/>
    <mergeCell ref="AAT38:ABC38"/>
    <mergeCell ref="ABD38:ABM38"/>
    <mergeCell ref="ABN38:ABW38"/>
    <mergeCell ref="ABX38:ACG38"/>
    <mergeCell ref="ACH38:ACQ38"/>
    <mergeCell ref="AOF38:AOO38"/>
    <mergeCell ref="AOP38:AOY38"/>
    <mergeCell ref="AOZ38:API38"/>
    <mergeCell ref="APJ38:APS38"/>
    <mergeCell ref="APT38:AQC38"/>
    <mergeCell ref="AMH38:AMQ38"/>
    <mergeCell ref="AMR38:ANA38"/>
    <mergeCell ref="ANB38:ANK38"/>
    <mergeCell ref="ANL38:ANU38"/>
    <mergeCell ref="ANV38:AOE38"/>
    <mergeCell ref="AKJ38:AKS38"/>
    <mergeCell ref="AKT38:ALC38"/>
    <mergeCell ref="ALD38:ALM38"/>
    <mergeCell ref="ALN38:ALW38"/>
    <mergeCell ref="ALX38:AMG38"/>
    <mergeCell ref="AIL38:AIU38"/>
    <mergeCell ref="AIV38:AJE38"/>
    <mergeCell ref="AJF38:AJO38"/>
    <mergeCell ref="AJP38:AJY38"/>
    <mergeCell ref="AJZ38:AKI38"/>
    <mergeCell ref="AVX38:AWG38"/>
    <mergeCell ref="AWH38:AWQ38"/>
    <mergeCell ref="AWR38:AXA38"/>
    <mergeCell ref="AXB38:AXK38"/>
    <mergeCell ref="AXL38:AXU38"/>
    <mergeCell ref="ATZ38:AUI38"/>
    <mergeCell ref="AUJ38:AUS38"/>
    <mergeCell ref="AUT38:AVC38"/>
    <mergeCell ref="AVD38:AVM38"/>
    <mergeCell ref="AVN38:AVW38"/>
    <mergeCell ref="ASB38:ASK38"/>
    <mergeCell ref="ASL38:ASU38"/>
    <mergeCell ref="ASV38:ATE38"/>
    <mergeCell ref="ATF38:ATO38"/>
    <mergeCell ref="ATP38:ATY38"/>
    <mergeCell ref="AQD38:AQM38"/>
    <mergeCell ref="AQN38:AQW38"/>
    <mergeCell ref="AQX38:ARG38"/>
    <mergeCell ref="ARH38:ARQ38"/>
    <mergeCell ref="ARR38:ASA38"/>
    <mergeCell ref="BDP38:BDY38"/>
    <mergeCell ref="BDZ38:BEI38"/>
    <mergeCell ref="BEJ38:BES38"/>
    <mergeCell ref="BET38:BFC38"/>
    <mergeCell ref="BFD38:BFM38"/>
    <mergeCell ref="BBR38:BCA38"/>
    <mergeCell ref="BCB38:BCK38"/>
    <mergeCell ref="BCL38:BCU38"/>
    <mergeCell ref="BCV38:BDE38"/>
    <mergeCell ref="BDF38:BDO38"/>
    <mergeCell ref="AZT38:BAC38"/>
    <mergeCell ref="BAD38:BAM38"/>
    <mergeCell ref="BAN38:BAW38"/>
    <mergeCell ref="BAX38:BBG38"/>
    <mergeCell ref="BBH38:BBQ38"/>
    <mergeCell ref="AXV38:AYE38"/>
    <mergeCell ref="AYF38:AYO38"/>
    <mergeCell ref="AYP38:AYY38"/>
    <mergeCell ref="AYZ38:AZI38"/>
    <mergeCell ref="AZJ38:AZS38"/>
    <mergeCell ref="BLH38:BLQ38"/>
    <mergeCell ref="BLR38:BMA38"/>
    <mergeCell ref="BMB38:BMK38"/>
    <mergeCell ref="BML38:BMU38"/>
    <mergeCell ref="BMV38:BNE38"/>
    <mergeCell ref="BJJ38:BJS38"/>
    <mergeCell ref="BJT38:BKC38"/>
    <mergeCell ref="BKD38:BKM38"/>
    <mergeCell ref="BKN38:BKW38"/>
    <mergeCell ref="BKX38:BLG38"/>
    <mergeCell ref="BHL38:BHU38"/>
    <mergeCell ref="BHV38:BIE38"/>
    <mergeCell ref="BIF38:BIO38"/>
    <mergeCell ref="BIP38:BIY38"/>
    <mergeCell ref="BIZ38:BJI38"/>
    <mergeCell ref="BFN38:BFW38"/>
    <mergeCell ref="BFX38:BGG38"/>
    <mergeCell ref="BGH38:BGQ38"/>
    <mergeCell ref="BGR38:BHA38"/>
    <mergeCell ref="BHB38:BHK38"/>
    <mergeCell ref="BSZ38:BTI38"/>
    <mergeCell ref="BTJ38:BTS38"/>
    <mergeCell ref="BTT38:BUC38"/>
    <mergeCell ref="BUD38:BUM38"/>
    <mergeCell ref="BUN38:BUW38"/>
    <mergeCell ref="BRB38:BRK38"/>
    <mergeCell ref="BRL38:BRU38"/>
    <mergeCell ref="BRV38:BSE38"/>
    <mergeCell ref="BSF38:BSO38"/>
    <mergeCell ref="BSP38:BSY38"/>
    <mergeCell ref="BPD38:BPM38"/>
    <mergeCell ref="BPN38:BPW38"/>
    <mergeCell ref="BPX38:BQG38"/>
    <mergeCell ref="BQH38:BQQ38"/>
    <mergeCell ref="BQR38:BRA38"/>
    <mergeCell ref="BNF38:BNO38"/>
    <mergeCell ref="BNP38:BNY38"/>
    <mergeCell ref="BNZ38:BOI38"/>
    <mergeCell ref="BOJ38:BOS38"/>
    <mergeCell ref="BOT38:BPC38"/>
    <mergeCell ref="CAR38:CBA38"/>
    <mergeCell ref="CBB38:CBK38"/>
    <mergeCell ref="CBL38:CBU38"/>
    <mergeCell ref="CBV38:CCE38"/>
    <mergeCell ref="CCF38:CCO38"/>
    <mergeCell ref="BYT38:BZC38"/>
    <mergeCell ref="BZD38:BZM38"/>
    <mergeCell ref="BZN38:BZW38"/>
    <mergeCell ref="BZX38:CAG38"/>
    <mergeCell ref="CAH38:CAQ38"/>
    <mergeCell ref="BWV38:BXE38"/>
    <mergeCell ref="BXF38:BXO38"/>
    <mergeCell ref="BXP38:BXY38"/>
    <mergeCell ref="BXZ38:BYI38"/>
    <mergeCell ref="BYJ38:BYS38"/>
    <mergeCell ref="BUX38:BVG38"/>
    <mergeCell ref="BVH38:BVQ38"/>
    <mergeCell ref="BVR38:BWA38"/>
    <mergeCell ref="BWB38:BWK38"/>
    <mergeCell ref="BWL38:BWU38"/>
    <mergeCell ref="CIJ38:CIS38"/>
    <mergeCell ref="CIT38:CJC38"/>
    <mergeCell ref="CJD38:CJM38"/>
    <mergeCell ref="CJN38:CJW38"/>
    <mergeCell ref="CJX38:CKG38"/>
    <mergeCell ref="CGL38:CGU38"/>
    <mergeCell ref="CGV38:CHE38"/>
    <mergeCell ref="CHF38:CHO38"/>
    <mergeCell ref="CHP38:CHY38"/>
    <mergeCell ref="CHZ38:CII38"/>
    <mergeCell ref="CEN38:CEW38"/>
    <mergeCell ref="CEX38:CFG38"/>
    <mergeCell ref="CFH38:CFQ38"/>
    <mergeCell ref="CFR38:CGA38"/>
    <mergeCell ref="CGB38:CGK38"/>
    <mergeCell ref="CCP38:CCY38"/>
    <mergeCell ref="CCZ38:CDI38"/>
    <mergeCell ref="CDJ38:CDS38"/>
    <mergeCell ref="CDT38:CEC38"/>
    <mergeCell ref="CED38:CEM38"/>
    <mergeCell ref="CQB38:CQK38"/>
    <mergeCell ref="CQL38:CQU38"/>
    <mergeCell ref="CQV38:CRE38"/>
    <mergeCell ref="CRF38:CRO38"/>
    <mergeCell ref="CRP38:CRY38"/>
    <mergeCell ref="COD38:COM38"/>
    <mergeCell ref="CON38:COW38"/>
    <mergeCell ref="COX38:CPG38"/>
    <mergeCell ref="CPH38:CPQ38"/>
    <mergeCell ref="CPR38:CQA38"/>
    <mergeCell ref="CMF38:CMO38"/>
    <mergeCell ref="CMP38:CMY38"/>
    <mergeCell ref="CMZ38:CNI38"/>
    <mergeCell ref="CNJ38:CNS38"/>
    <mergeCell ref="CNT38:COC38"/>
    <mergeCell ref="CKH38:CKQ38"/>
    <mergeCell ref="CKR38:CLA38"/>
    <mergeCell ref="CLB38:CLK38"/>
    <mergeCell ref="CLL38:CLU38"/>
    <mergeCell ref="CLV38:CME38"/>
    <mergeCell ref="CXT38:CYC38"/>
    <mergeCell ref="CYD38:CYM38"/>
    <mergeCell ref="CYN38:CYW38"/>
    <mergeCell ref="CYX38:CZG38"/>
    <mergeCell ref="CZH38:CZQ38"/>
    <mergeCell ref="CVV38:CWE38"/>
    <mergeCell ref="CWF38:CWO38"/>
    <mergeCell ref="CWP38:CWY38"/>
    <mergeCell ref="CWZ38:CXI38"/>
    <mergeCell ref="CXJ38:CXS38"/>
    <mergeCell ref="CTX38:CUG38"/>
    <mergeCell ref="CUH38:CUQ38"/>
    <mergeCell ref="CUR38:CVA38"/>
    <mergeCell ref="CVB38:CVK38"/>
    <mergeCell ref="CVL38:CVU38"/>
    <mergeCell ref="CRZ38:CSI38"/>
    <mergeCell ref="CSJ38:CSS38"/>
    <mergeCell ref="CST38:CTC38"/>
    <mergeCell ref="CTD38:CTM38"/>
    <mergeCell ref="CTN38:CTW38"/>
    <mergeCell ref="DFL38:DFU38"/>
    <mergeCell ref="DFV38:DGE38"/>
    <mergeCell ref="DGF38:DGO38"/>
    <mergeCell ref="DGP38:DGY38"/>
    <mergeCell ref="DGZ38:DHI38"/>
    <mergeCell ref="DDN38:DDW38"/>
    <mergeCell ref="DDX38:DEG38"/>
    <mergeCell ref="DEH38:DEQ38"/>
    <mergeCell ref="DER38:DFA38"/>
    <mergeCell ref="DFB38:DFK38"/>
    <mergeCell ref="DBP38:DBY38"/>
    <mergeCell ref="DBZ38:DCI38"/>
    <mergeCell ref="DCJ38:DCS38"/>
    <mergeCell ref="DCT38:DDC38"/>
    <mergeCell ref="DDD38:DDM38"/>
    <mergeCell ref="CZR38:DAA38"/>
    <mergeCell ref="DAB38:DAK38"/>
    <mergeCell ref="DAL38:DAU38"/>
    <mergeCell ref="DAV38:DBE38"/>
    <mergeCell ref="DBF38:DBO38"/>
    <mergeCell ref="DND38:DNM38"/>
    <mergeCell ref="DNN38:DNW38"/>
    <mergeCell ref="DNX38:DOG38"/>
    <mergeCell ref="DOH38:DOQ38"/>
    <mergeCell ref="DOR38:DPA38"/>
    <mergeCell ref="DLF38:DLO38"/>
    <mergeCell ref="DLP38:DLY38"/>
    <mergeCell ref="DLZ38:DMI38"/>
    <mergeCell ref="DMJ38:DMS38"/>
    <mergeCell ref="DMT38:DNC38"/>
    <mergeCell ref="DJH38:DJQ38"/>
    <mergeCell ref="DJR38:DKA38"/>
    <mergeCell ref="DKB38:DKK38"/>
    <mergeCell ref="DKL38:DKU38"/>
    <mergeCell ref="DKV38:DLE38"/>
    <mergeCell ref="DHJ38:DHS38"/>
    <mergeCell ref="DHT38:DIC38"/>
    <mergeCell ref="DID38:DIM38"/>
    <mergeCell ref="DIN38:DIW38"/>
    <mergeCell ref="DIX38:DJG38"/>
    <mergeCell ref="DUV38:DVE38"/>
    <mergeCell ref="DVF38:DVO38"/>
    <mergeCell ref="DVP38:DVY38"/>
    <mergeCell ref="DVZ38:DWI38"/>
    <mergeCell ref="DWJ38:DWS38"/>
    <mergeCell ref="DSX38:DTG38"/>
    <mergeCell ref="DTH38:DTQ38"/>
    <mergeCell ref="DTR38:DUA38"/>
    <mergeCell ref="DUB38:DUK38"/>
    <mergeCell ref="DUL38:DUU38"/>
    <mergeCell ref="DQZ38:DRI38"/>
    <mergeCell ref="DRJ38:DRS38"/>
    <mergeCell ref="DRT38:DSC38"/>
    <mergeCell ref="DSD38:DSM38"/>
    <mergeCell ref="DSN38:DSW38"/>
    <mergeCell ref="DPB38:DPK38"/>
    <mergeCell ref="DPL38:DPU38"/>
    <mergeCell ref="DPV38:DQE38"/>
    <mergeCell ref="DQF38:DQO38"/>
    <mergeCell ref="DQP38:DQY38"/>
    <mergeCell ref="ECN38:ECW38"/>
    <mergeCell ref="ECX38:EDG38"/>
    <mergeCell ref="EDH38:EDQ38"/>
    <mergeCell ref="EDR38:EEA38"/>
    <mergeCell ref="EEB38:EEK38"/>
    <mergeCell ref="EAP38:EAY38"/>
    <mergeCell ref="EAZ38:EBI38"/>
    <mergeCell ref="EBJ38:EBS38"/>
    <mergeCell ref="EBT38:ECC38"/>
    <mergeCell ref="ECD38:ECM38"/>
    <mergeCell ref="DYR38:DZA38"/>
    <mergeCell ref="DZB38:DZK38"/>
    <mergeCell ref="DZL38:DZU38"/>
    <mergeCell ref="DZV38:EAE38"/>
    <mergeCell ref="EAF38:EAO38"/>
    <mergeCell ref="DWT38:DXC38"/>
    <mergeCell ref="DXD38:DXM38"/>
    <mergeCell ref="DXN38:DXW38"/>
    <mergeCell ref="DXX38:DYG38"/>
    <mergeCell ref="DYH38:DYQ38"/>
    <mergeCell ref="EKF38:EKO38"/>
    <mergeCell ref="EKP38:EKY38"/>
    <mergeCell ref="EKZ38:ELI38"/>
    <mergeCell ref="ELJ38:ELS38"/>
    <mergeCell ref="ELT38:EMC38"/>
    <mergeCell ref="EIH38:EIQ38"/>
    <mergeCell ref="EIR38:EJA38"/>
    <mergeCell ref="EJB38:EJK38"/>
    <mergeCell ref="EJL38:EJU38"/>
    <mergeCell ref="EJV38:EKE38"/>
    <mergeCell ref="EGJ38:EGS38"/>
    <mergeCell ref="EGT38:EHC38"/>
    <mergeCell ref="EHD38:EHM38"/>
    <mergeCell ref="EHN38:EHW38"/>
    <mergeCell ref="EHX38:EIG38"/>
    <mergeCell ref="EEL38:EEU38"/>
    <mergeCell ref="EEV38:EFE38"/>
    <mergeCell ref="EFF38:EFO38"/>
    <mergeCell ref="EFP38:EFY38"/>
    <mergeCell ref="EFZ38:EGI38"/>
    <mergeCell ref="ERX38:ESG38"/>
    <mergeCell ref="ESH38:ESQ38"/>
    <mergeCell ref="ESR38:ETA38"/>
    <mergeCell ref="ETB38:ETK38"/>
    <mergeCell ref="ETL38:ETU38"/>
    <mergeCell ref="EPZ38:EQI38"/>
    <mergeCell ref="EQJ38:EQS38"/>
    <mergeCell ref="EQT38:ERC38"/>
    <mergeCell ref="ERD38:ERM38"/>
    <mergeCell ref="ERN38:ERW38"/>
    <mergeCell ref="EOB38:EOK38"/>
    <mergeCell ref="EOL38:EOU38"/>
    <mergeCell ref="EOV38:EPE38"/>
    <mergeCell ref="EPF38:EPO38"/>
    <mergeCell ref="EPP38:EPY38"/>
    <mergeCell ref="EMD38:EMM38"/>
    <mergeCell ref="EMN38:EMW38"/>
    <mergeCell ref="EMX38:ENG38"/>
    <mergeCell ref="ENH38:ENQ38"/>
    <mergeCell ref="ENR38:EOA38"/>
    <mergeCell ref="EZP38:EZY38"/>
    <mergeCell ref="EZZ38:FAI38"/>
    <mergeCell ref="FAJ38:FAS38"/>
    <mergeCell ref="FAT38:FBC38"/>
    <mergeCell ref="FBD38:FBM38"/>
    <mergeCell ref="EXR38:EYA38"/>
    <mergeCell ref="EYB38:EYK38"/>
    <mergeCell ref="EYL38:EYU38"/>
    <mergeCell ref="EYV38:EZE38"/>
    <mergeCell ref="EZF38:EZO38"/>
    <mergeCell ref="EVT38:EWC38"/>
    <mergeCell ref="EWD38:EWM38"/>
    <mergeCell ref="EWN38:EWW38"/>
    <mergeCell ref="EWX38:EXG38"/>
    <mergeCell ref="EXH38:EXQ38"/>
    <mergeCell ref="ETV38:EUE38"/>
    <mergeCell ref="EUF38:EUO38"/>
    <mergeCell ref="EUP38:EUY38"/>
    <mergeCell ref="EUZ38:EVI38"/>
    <mergeCell ref="EVJ38:EVS38"/>
    <mergeCell ref="FHH38:FHQ38"/>
    <mergeCell ref="FHR38:FIA38"/>
    <mergeCell ref="FIB38:FIK38"/>
    <mergeCell ref="FIL38:FIU38"/>
    <mergeCell ref="FIV38:FJE38"/>
    <mergeCell ref="FFJ38:FFS38"/>
    <mergeCell ref="FFT38:FGC38"/>
    <mergeCell ref="FGD38:FGM38"/>
    <mergeCell ref="FGN38:FGW38"/>
    <mergeCell ref="FGX38:FHG38"/>
    <mergeCell ref="FDL38:FDU38"/>
    <mergeCell ref="FDV38:FEE38"/>
    <mergeCell ref="FEF38:FEO38"/>
    <mergeCell ref="FEP38:FEY38"/>
    <mergeCell ref="FEZ38:FFI38"/>
    <mergeCell ref="FBN38:FBW38"/>
    <mergeCell ref="FBX38:FCG38"/>
    <mergeCell ref="FCH38:FCQ38"/>
    <mergeCell ref="FCR38:FDA38"/>
    <mergeCell ref="FDB38:FDK38"/>
    <mergeCell ref="FOZ38:FPI38"/>
    <mergeCell ref="FPJ38:FPS38"/>
    <mergeCell ref="FPT38:FQC38"/>
    <mergeCell ref="FQD38:FQM38"/>
    <mergeCell ref="FQN38:FQW38"/>
    <mergeCell ref="FNB38:FNK38"/>
    <mergeCell ref="FNL38:FNU38"/>
    <mergeCell ref="FNV38:FOE38"/>
    <mergeCell ref="FOF38:FOO38"/>
    <mergeCell ref="FOP38:FOY38"/>
    <mergeCell ref="FLD38:FLM38"/>
    <mergeCell ref="FLN38:FLW38"/>
    <mergeCell ref="FLX38:FMG38"/>
    <mergeCell ref="FMH38:FMQ38"/>
    <mergeCell ref="FMR38:FNA38"/>
    <mergeCell ref="FJF38:FJO38"/>
    <mergeCell ref="FJP38:FJY38"/>
    <mergeCell ref="FJZ38:FKI38"/>
    <mergeCell ref="FKJ38:FKS38"/>
    <mergeCell ref="FKT38:FLC38"/>
    <mergeCell ref="FWR38:FXA38"/>
    <mergeCell ref="FXB38:FXK38"/>
    <mergeCell ref="FXL38:FXU38"/>
    <mergeCell ref="FXV38:FYE38"/>
    <mergeCell ref="FYF38:FYO38"/>
    <mergeCell ref="FUT38:FVC38"/>
    <mergeCell ref="FVD38:FVM38"/>
    <mergeCell ref="FVN38:FVW38"/>
    <mergeCell ref="FVX38:FWG38"/>
    <mergeCell ref="FWH38:FWQ38"/>
    <mergeCell ref="FSV38:FTE38"/>
    <mergeCell ref="FTF38:FTO38"/>
    <mergeCell ref="FTP38:FTY38"/>
    <mergeCell ref="FTZ38:FUI38"/>
    <mergeCell ref="FUJ38:FUS38"/>
    <mergeCell ref="FQX38:FRG38"/>
    <mergeCell ref="FRH38:FRQ38"/>
    <mergeCell ref="FRR38:FSA38"/>
    <mergeCell ref="FSB38:FSK38"/>
    <mergeCell ref="FSL38:FSU38"/>
    <mergeCell ref="GEJ38:GES38"/>
    <mergeCell ref="GET38:GFC38"/>
    <mergeCell ref="GFD38:GFM38"/>
    <mergeCell ref="GFN38:GFW38"/>
    <mergeCell ref="GFX38:GGG38"/>
    <mergeCell ref="GCL38:GCU38"/>
    <mergeCell ref="GCV38:GDE38"/>
    <mergeCell ref="GDF38:GDO38"/>
    <mergeCell ref="GDP38:GDY38"/>
    <mergeCell ref="GDZ38:GEI38"/>
    <mergeCell ref="GAN38:GAW38"/>
    <mergeCell ref="GAX38:GBG38"/>
    <mergeCell ref="GBH38:GBQ38"/>
    <mergeCell ref="GBR38:GCA38"/>
    <mergeCell ref="GCB38:GCK38"/>
    <mergeCell ref="FYP38:FYY38"/>
    <mergeCell ref="FYZ38:FZI38"/>
    <mergeCell ref="FZJ38:FZS38"/>
    <mergeCell ref="FZT38:GAC38"/>
    <mergeCell ref="GAD38:GAM38"/>
    <mergeCell ref="GMB38:GMK38"/>
    <mergeCell ref="GML38:GMU38"/>
    <mergeCell ref="GMV38:GNE38"/>
    <mergeCell ref="GNF38:GNO38"/>
    <mergeCell ref="GNP38:GNY38"/>
    <mergeCell ref="GKD38:GKM38"/>
    <mergeCell ref="GKN38:GKW38"/>
    <mergeCell ref="GKX38:GLG38"/>
    <mergeCell ref="GLH38:GLQ38"/>
    <mergeCell ref="GLR38:GMA38"/>
    <mergeCell ref="GIF38:GIO38"/>
    <mergeCell ref="GIP38:GIY38"/>
    <mergeCell ref="GIZ38:GJI38"/>
    <mergeCell ref="GJJ38:GJS38"/>
    <mergeCell ref="GJT38:GKC38"/>
    <mergeCell ref="GGH38:GGQ38"/>
    <mergeCell ref="GGR38:GHA38"/>
    <mergeCell ref="GHB38:GHK38"/>
    <mergeCell ref="GHL38:GHU38"/>
    <mergeCell ref="GHV38:GIE38"/>
    <mergeCell ref="GTT38:GUC38"/>
    <mergeCell ref="GUD38:GUM38"/>
    <mergeCell ref="GUN38:GUW38"/>
    <mergeCell ref="GUX38:GVG38"/>
    <mergeCell ref="GVH38:GVQ38"/>
    <mergeCell ref="GRV38:GSE38"/>
    <mergeCell ref="GSF38:GSO38"/>
    <mergeCell ref="GSP38:GSY38"/>
    <mergeCell ref="GSZ38:GTI38"/>
    <mergeCell ref="GTJ38:GTS38"/>
    <mergeCell ref="GPX38:GQG38"/>
    <mergeCell ref="GQH38:GQQ38"/>
    <mergeCell ref="GQR38:GRA38"/>
    <mergeCell ref="GRB38:GRK38"/>
    <mergeCell ref="GRL38:GRU38"/>
    <mergeCell ref="GNZ38:GOI38"/>
    <mergeCell ref="GOJ38:GOS38"/>
    <mergeCell ref="GOT38:GPC38"/>
    <mergeCell ref="GPD38:GPM38"/>
    <mergeCell ref="GPN38:GPW38"/>
    <mergeCell ref="HBL38:HBU38"/>
    <mergeCell ref="HBV38:HCE38"/>
    <mergeCell ref="HCF38:HCO38"/>
    <mergeCell ref="HCP38:HCY38"/>
    <mergeCell ref="HCZ38:HDI38"/>
    <mergeCell ref="GZN38:GZW38"/>
    <mergeCell ref="GZX38:HAG38"/>
    <mergeCell ref="HAH38:HAQ38"/>
    <mergeCell ref="HAR38:HBA38"/>
    <mergeCell ref="HBB38:HBK38"/>
    <mergeCell ref="GXP38:GXY38"/>
    <mergeCell ref="GXZ38:GYI38"/>
    <mergeCell ref="GYJ38:GYS38"/>
    <mergeCell ref="GYT38:GZC38"/>
    <mergeCell ref="GZD38:GZM38"/>
    <mergeCell ref="GVR38:GWA38"/>
    <mergeCell ref="GWB38:GWK38"/>
    <mergeCell ref="GWL38:GWU38"/>
    <mergeCell ref="GWV38:GXE38"/>
    <mergeCell ref="GXF38:GXO38"/>
    <mergeCell ref="HJD38:HJM38"/>
    <mergeCell ref="HJN38:HJW38"/>
    <mergeCell ref="HJX38:HKG38"/>
    <mergeCell ref="HKH38:HKQ38"/>
    <mergeCell ref="HKR38:HLA38"/>
    <mergeCell ref="HHF38:HHO38"/>
    <mergeCell ref="HHP38:HHY38"/>
    <mergeCell ref="HHZ38:HII38"/>
    <mergeCell ref="HIJ38:HIS38"/>
    <mergeCell ref="HIT38:HJC38"/>
    <mergeCell ref="HFH38:HFQ38"/>
    <mergeCell ref="HFR38:HGA38"/>
    <mergeCell ref="HGB38:HGK38"/>
    <mergeCell ref="HGL38:HGU38"/>
    <mergeCell ref="HGV38:HHE38"/>
    <mergeCell ref="HDJ38:HDS38"/>
    <mergeCell ref="HDT38:HEC38"/>
    <mergeCell ref="HED38:HEM38"/>
    <mergeCell ref="HEN38:HEW38"/>
    <mergeCell ref="HEX38:HFG38"/>
    <mergeCell ref="HQV38:HRE38"/>
    <mergeCell ref="HRF38:HRO38"/>
    <mergeCell ref="HRP38:HRY38"/>
    <mergeCell ref="HRZ38:HSI38"/>
    <mergeCell ref="HSJ38:HSS38"/>
    <mergeCell ref="HOX38:HPG38"/>
    <mergeCell ref="HPH38:HPQ38"/>
    <mergeCell ref="HPR38:HQA38"/>
    <mergeCell ref="HQB38:HQK38"/>
    <mergeCell ref="HQL38:HQU38"/>
    <mergeCell ref="HMZ38:HNI38"/>
    <mergeCell ref="HNJ38:HNS38"/>
    <mergeCell ref="HNT38:HOC38"/>
    <mergeCell ref="HOD38:HOM38"/>
    <mergeCell ref="HON38:HOW38"/>
    <mergeCell ref="HLB38:HLK38"/>
    <mergeCell ref="HLL38:HLU38"/>
    <mergeCell ref="HLV38:HME38"/>
    <mergeCell ref="HMF38:HMO38"/>
    <mergeCell ref="HMP38:HMY38"/>
    <mergeCell ref="HYN38:HYW38"/>
    <mergeCell ref="HYX38:HZG38"/>
    <mergeCell ref="HZH38:HZQ38"/>
    <mergeCell ref="HZR38:IAA38"/>
    <mergeCell ref="IAB38:IAK38"/>
    <mergeCell ref="HWP38:HWY38"/>
    <mergeCell ref="HWZ38:HXI38"/>
    <mergeCell ref="HXJ38:HXS38"/>
    <mergeCell ref="HXT38:HYC38"/>
    <mergeCell ref="HYD38:HYM38"/>
    <mergeCell ref="HUR38:HVA38"/>
    <mergeCell ref="HVB38:HVK38"/>
    <mergeCell ref="HVL38:HVU38"/>
    <mergeCell ref="HVV38:HWE38"/>
    <mergeCell ref="HWF38:HWO38"/>
    <mergeCell ref="HST38:HTC38"/>
    <mergeCell ref="HTD38:HTM38"/>
    <mergeCell ref="HTN38:HTW38"/>
    <mergeCell ref="HTX38:HUG38"/>
    <mergeCell ref="HUH38:HUQ38"/>
    <mergeCell ref="IGF38:IGO38"/>
    <mergeCell ref="IGP38:IGY38"/>
    <mergeCell ref="IGZ38:IHI38"/>
    <mergeCell ref="IHJ38:IHS38"/>
    <mergeCell ref="IHT38:IIC38"/>
    <mergeCell ref="IEH38:IEQ38"/>
    <mergeCell ref="IER38:IFA38"/>
    <mergeCell ref="IFB38:IFK38"/>
    <mergeCell ref="IFL38:IFU38"/>
    <mergeCell ref="IFV38:IGE38"/>
    <mergeCell ref="ICJ38:ICS38"/>
    <mergeCell ref="ICT38:IDC38"/>
    <mergeCell ref="IDD38:IDM38"/>
    <mergeCell ref="IDN38:IDW38"/>
    <mergeCell ref="IDX38:IEG38"/>
    <mergeCell ref="IAL38:IAU38"/>
    <mergeCell ref="IAV38:IBE38"/>
    <mergeCell ref="IBF38:IBO38"/>
    <mergeCell ref="IBP38:IBY38"/>
    <mergeCell ref="IBZ38:ICI38"/>
    <mergeCell ref="INX38:IOG38"/>
    <mergeCell ref="IOH38:IOQ38"/>
    <mergeCell ref="IOR38:IPA38"/>
    <mergeCell ref="IPB38:IPK38"/>
    <mergeCell ref="IPL38:IPU38"/>
    <mergeCell ref="ILZ38:IMI38"/>
    <mergeCell ref="IMJ38:IMS38"/>
    <mergeCell ref="IMT38:INC38"/>
    <mergeCell ref="IND38:INM38"/>
    <mergeCell ref="INN38:INW38"/>
    <mergeCell ref="IKB38:IKK38"/>
    <mergeCell ref="IKL38:IKU38"/>
    <mergeCell ref="IKV38:ILE38"/>
    <mergeCell ref="ILF38:ILO38"/>
    <mergeCell ref="ILP38:ILY38"/>
    <mergeCell ref="IID38:IIM38"/>
    <mergeCell ref="IIN38:IIW38"/>
    <mergeCell ref="IIX38:IJG38"/>
    <mergeCell ref="IJH38:IJQ38"/>
    <mergeCell ref="IJR38:IKA38"/>
    <mergeCell ref="IVP38:IVY38"/>
    <mergeCell ref="IVZ38:IWI38"/>
    <mergeCell ref="IWJ38:IWS38"/>
    <mergeCell ref="IWT38:IXC38"/>
    <mergeCell ref="IXD38:IXM38"/>
    <mergeCell ref="ITR38:IUA38"/>
    <mergeCell ref="IUB38:IUK38"/>
    <mergeCell ref="IUL38:IUU38"/>
    <mergeCell ref="IUV38:IVE38"/>
    <mergeCell ref="IVF38:IVO38"/>
    <mergeCell ref="IRT38:ISC38"/>
    <mergeCell ref="ISD38:ISM38"/>
    <mergeCell ref="ISN38:ISW38"/>
    <mergeCell ref="ISX38:ITG38"/>
    <mergeCell ref="ITH38:ITQ38"/>
    <mergeCell ref="IPV38:IQE38"/>
    <mergeCell ref="IQF38:IQO38"/>
    <mergeCell ref="IQP38:IQY38"/>
    <mergeCell ref="IQZ38:IRI38"/>
    <mergeCell ref="IRJ38:IRS38"/>
    <mergeCell ref="JDH38:JDQ38"/>
    <mergeCell ref="JDR38:JEA38"/>
    <mergeCell ref="JEB38:JEK38"/>
    <mergeCell ref="JEL38:JEU38"/>
    <mergeCell ref="JEV38:JFE38"/>
    <mergeCell ref="JBJ38:JBS38"/>
    <mergeCell ref="JBT38:JCC38"/>
    <mergeCell ref="JCD38:JCM38"/>
    <mergeCell ref="JCN38:JCW38"/>
    <mergeCell ref="JCX38:JDG38"/>
    <mergeCell ref="IZL38:IZU38"/>
    <mergeCell ref="IZV38:JAE38"/>
    <mergeCell ref="JAF38:JAO38"/>
    <mergeCell ref="JAP38:JAY38"/>
    <mergeCell ref="JAZ38:JBI38"/>
    <mergeCell ref="IXN38:IXW38"/>
    <mergeCell ref="IXX38:IYG38"/>
    <mergeCell ref="IYH38:IYQ38"/>
    <mergeCell ref="IYR38:IZA38"/>
    <mergeCell ref="IZB38:IZK38"/>
    <mergeCell ref="JKZ38:JLI38"/>
    <mergeCell ref="JLJ38:JLS38"/>
    <mergeCell ref="JLT38:JMC38"/>
    <mergeCell ref="JMD38:JMM38"/>
    <mergeCell ref="JMN38:JMW38"/>
    <mergeCell ref="JJB38:JJK38"/>
    <mergeCell ref="JJL38:JJU38"/>
    <mergeCell ref="JJV38:JKE38"/>
    <mergeCell ref="JKF38:JKO38"/>
    <mergeCell ref="JKP38:JKY38"/>
    <mergeCell ref="JHD38:JHM38"/>
    <mergeCell ref="JHN38:JHW38"/>
    <mergeCell ref="JHX38:JIG38"/>
    <mergeCell ref="JIH38:JIQ38"/>
    <mergeCell ref="JIR38:JJA38"/>
    <mergeCell ref="JFF38:JFO38"/>
    <mergeCell ref="JFP38:JFY38"/>
    <mergeCell ref="JFZ38:JGI38"/>
    <mergeCell ref="JGJ38:JGS38"/>
    <mergeCell ref="JGT38:JHC38"/>
    <mergeCell ref="JSR38:JTA38"/>
    <mergeCell ref="JTB38:JTK38"/>
    <mergeCell ref="JTL38:JTU38"/>
    <mergeCell ref="JTV38:JUE38"/>
    <mergeCell ref="JUF38:JUO38"/>
    <mergeCell ref="JQT38:JRC38"/>
    <mergeCell ref="JRD38:JRM38"/>
    <mergeCell ref="JRN38:JRW38"/>
    <mergeCell ref="JRX38:JSG38"/>
    <mergeCell ref="JSH38:JSQ38"/>
    <mergeCell ref="JOV38:JPE38"/>
    <mergeCell ref="JPF38:JPO38"/>
    <mergeCell ref="JPP38:JPY38"/>
    <mergeCell ref="JPZ38:JQI38"/>
    <mergeCell ref="JQJ38:JQS38"/>
    <mergeCell ref="JMX38:JNG38"/>
    <mergeCell ref="JNH38:JNQ38"/>
    <mergeCell ref="JNR38:JOA38"/>
    <mergeCell ref="JOB38:JOK38"/>
    <mergeCell ref="JOL38:JOU38"/>
    <mergeCell ref="KAJ38:KAS38"/>
    <mergeCell ref="KAT38:KBC38"/>
    <mergeCell ref="KBD38:KBM38"/>
    <mergeCell ref="KBN38:KBW38"/>
    <mergeCell ref="KBX38:KCG38"/>
    <mergeCell ref="JYL38:JYU38"/>
    <mergeCell ref="JYV38:JZE38"/>
    <mergeCell ref="JZF38:JZO38"/>
    <mergeCell ref="JZP38:JZY38"/>
    <mergeCell ref="JZZ38:KAI38"/>
    <mergeCell ref="JWN38:JWW38"/>
    <mergeCell ref="JWX38:JXG38"/>
    <mergeCell ref="JXH38:JXQ38"/>
    <mergeCell ref="JXR38:JYA38"/>
    <mergeCell ref="JYB38:JYK38"/>
    <mergeCell ref="JUP38:JUY38"/>
    <mergeCell ref="JUZ38:JVI38"/>
    <mergeCell ref="JVJ38:JVS38"/>
    <mergeCell ref="JVT38:JWC38"/>
    <mergeCell ref="JWD38:JWM38"/>
    <mergeCell ref="KIB38:KIK38"/>
    <mergeCell ref="KIL38:KIU38"/>
    <mergeCell ref="KIV38:KJE38"/>
    <mergeCell ref="KJF38:KJO38"/>
    <mergeCell ref="KJP38:KJY38"/>
    <mergeCell ref="KGD38:KGM38"/>
    <mergeCell ref="KGN38:KGW38"/>
    <mergeCell ref="KGX38:KHG38"/>
    <mergeCell ref="KHH38:KHQ38"/>
    <mergeCell ref="KHR38:KIA38"/>
    <mergeCell ref="KEF38:KEO38"/>
    <mergeCell ref="KEP38:KEY38"/>
    <mergeCell ref="KEZ38:KFI38"/>
    <mergeCell ref="KFJ38:KFS38"/>
    <mergeCell ref="KFT38:KGC38"/>
    <mergeCell ref="KCH38:KCQ38"/>
    <mergeCell ref="KCR38:KDA38"/>
    <mergeCell ref="KDB38:KDK38"/>
    <mergeCell ref="KDL38:KDU38"/>
    <mergeCell ref="KDV38:KEE38"/>
    <mergeCell ref="KPT38:KQC38"/>
    <mergeCell ref="KQD38:KQM38"/>
    <mergeCell ref="KQN38:KQW38"/>
    <mergeCell ref="KQX38:KRG38"/>
    <mergeCell ref="KRH38:KRQ38"/>
    <mergeCell ref="KNV38:KOE38"/>
    <mergeCell ref="KOF38:KOO38"/>
    <mergeCell ref="KOP38:KOY38"/>
    <mergeCell ref="KOZ38:KPI38"/>
    <mergeCell ref="KPJ38:KPS38"/>
    <mergeCell ref="KLX38:KMG38"/>
    <mergeCell ref="KMH38:KMQ38"/>
    <mergeCell ref="KMR38:KNA38"/>
    <mergeCell ref="KNB38:KNK38"/>
    <mergeCell ref="KNL38:KNU38"/>
    <mergeCell ref="KJZ38:KKI38"/>
    <mergeCell ref="KKJ38:KKS38"/>
    <mergeCell ref="KKT38:KLC38"/>
    <mergeCell ref="KLD38:KLM38"/>
    <mergeCell ref="KLN38:KLW38"/>
    <mergeCell ref="KXL38:KXU38"/>
    <mergeCell ref="KXV38:KYE38"/>
    <mergeCell ref="KYF38:KYO38"/>
    <mergeCell ref="KYP38:KYY38"/>
    <mergeCell ref="KYZ38:KZI38"/>
    <mergeCell ref="KVN38:KVW38"/>
    <mergeCell ref="KVX38:KWG38"/>
    <mergeCell ref="KWH38:KWQ38"/>
    <mergeCell ref="KWR38:KXA38"/>
    <mergeCell ref="KXB38:KXK38"/>
    <mergeCell ref="KTP38:KTY38"/>
    <mergeCell ref="KTZ38:KUI38"/>
    <mergeCell ref="KUJ38:KUS38"/>
    <mergeCell ref="KUT38:KVC38"/>
    <mergeCell ref="KVD38:KVM38"/>
    <mergeCell ref="KRR38:KSA38"/>
    <mergeCell ref="KSB38:KSK38"/>
    <mergeCell ref="KSL38:KSU38"/>
    <mergeCell ref="KSV38:KTE38"/>
    <mergeCell ref="KTF38:KTO38"/>
    <mergeCell ref="LFD38:LFM38"/>
    <mergeCell ref="LFN38:LFW38"/>
    <mergeCell ref="LFX38:LGG38"/>
    <mergeCell ref="LGH38:LGQ38"/>
    <mergeCell ref="LGR38:LHA38"/>
    <mergeCell ref="LDF38:LDO38"/>
    <mergeCell ref="LDP38:LDY38"/>
    <mergeCell ref="LDZ38:LEI38"/>
    <mergeCell ref="LEJ38:LES38"/>
    <mergeCell ref="LET38:LFC38"/>
    <mergeCell ref="LBH38:LBQ38"/>
    <mergeCell ref="LBR38:LCA38"/>
    <mergeCell ref="LCB38:LCK38"/>
    <mergeCell ref="LCL38:LCU38"/>
    <mergeCell ref="LCV38:LDE38"/>
    <mergeCell ref="KZJ38:KZS38"/>
    <mergeCell ref="KZT38:LAC38"/>
    <mergeCell ref="LAD38:LAM38"/>
    <mergeCell ref="LAN38:LAW38"/>
    <mergeCell ref="LAX38:LBG38"/>
    <mergeCell ref="LMV38:LNE38"/>
    <mergeCell ref="LNF38:LNO38"/>
    <mergeCell ref="LNP38:LNY38"/>
    <mergeCell ref="LNZ38:LOI38"/>
    <mergeCell ref="LOJ38:LOS38"/>
    <mergeCell ref="LKX38:LLG38"/>
    <mergeCell ref="LLH38:LLQ38"/>
    <mergeCell ref="LLR38:LMA38"/>
    <mergeCell ref="LMB38:LMK38"/>
    <mergeCell ref="LML38:LMU38"/>
    <mergeCell ref="LIZ38:LJI38"/>
    <mergeCell ref="LJJ38:LJS38"/>
    <mergeCell ref="LJT38:LKC38"/>
    <mergeCell ref="LKD38:LKM38"/>
    <mergeCell ref="LKN38:LKW38"/>
    <mergeCell ref="LHB38:LHK38"/>
    <mergeCell ref="LHL38:LHU38"/>
    <mergeCell ref="LHV38:LIE38"/>
    <mergeCell ref="LIF38:LIO38"/>
    <mergeCell ref="LIP38:LIY38"/>
    <mergeCell ref="LUN38:LUW38"/>
    <mergeCell ref="LUX38:LVG38"/>
    <mergeCell ref="LVH38:LVQ38"/>
    <mergeCell ref="LVR38:LWA38"/>
    <mergeCell ref="LWB38:LWK38"/>
    <mergeCell ref="LSP38:LSY38"/>
    <mergeCell ref="LSZ38:LTI38"/>
    <mergeCell ref="LTJ38:LTS38"/>
    <mergeCell ref="LTT38:LUC38"/>
    <mergeCell ref="LUD38:LUM38"/>
    <mergeCell ref="LQR38:LRA38"/>
    <mergeCell ref="LRB38:LRK38"/>
    <mergeCell ref="LRL38:LRU38"/>
    <mergeCell ref="LRV38:LSE38"/>
    <mergeCell ref="LSF38:LSO38"/>
    <mergeCell ref="LOT38:LPC38"/>
    <mergeCell ref="LPD38:LPM38"/>
    <mergeCell ref="LPN38:LPW38"/>
    <mergeCell ref="LPX38:LQG38"/>
    <mergeCell ref="LQH38:LQQ38"/>
    <mergeCell ref="MCF38:MCO38"/>
    <mergeCell ref="MCP38:MCY38"/>
    <mergeCell ref="MCZ38:MDI38"/>
    <mergeCell ref="MDJ38:MDS38"/>
    <mergeCell ref="MDT38:MEC38"/>
    <mergeCell ref="MAH38:MAQ38"/>
    <mergeCell ref="MAR38:MBA38"/>
    <mergeCell ref="MBB38:MBK38"/>
    <mergeCell ref="MBL38:MBU38"/>
    <mergeCell ref="MBV38:MCE38"/>
    <mergeCell ref="LYJ38:LYS38"/>
    <mergeCell ref="LYT38:LZC38"/>
    <mergeCell ref="LZD38:LZM38"/>
    <mergeCell ref="LZN38:LZW38"/>
    <mergeCell ref="LZX38:MAG38"/>
    <mergeCell ref="LWL38:LWU38"/>
    <mergeCell ref="LWV38:LXE38"/>
    <mergeCell ref="LXF38:LXO38"/>
    <mergeCell ref="LXP38:LXY38"/>
    <mergeCell ref="LXZ38:LYI38"/>
    <mergeCell ref="MJX38:MKG38"/>
    <mergeCell ref="MKH38:MKQ38"/>
    <mergeCell ref="MKR38:MLA38"/>
    <mergeCell ref="MLB38:MLK38"/>
    <mergeCell ref="MLL38:MLU38"/>
    <mergeCell ref="MHZ38:MII38"/>
    <mergeCell ref="MIJ38:MIS38"/>
    <mergeCell ref="MIT38:MJC38"/>
    <mergeCell ref="MJD38:MJM38"/>
    <mergeCell ref="MJN38:MJW38"/>
    <mergeCell ref="MGB38:MGK38"/>
    <mergeCell ref="MGL38:MGU38"/>
    <mergeCell ref="MGV38:MHE38"/>
    <mergeCell ref="MHF38:MHO38"/>
    <mergeCell ref="MHP38:MHY38"/>
    <mergeCell ref="MED38:MEM38"/>
    <mergeCell ref="MEN38:MEW38"/>
    <mergeCell ref="MEX38:MFG38"/>
    <mergeCell ref="MFH38:MFQ38"/>
    <mergeCell ref="MFR38:MGA38"/>
    <mergeCell ref="MRP38:MRY38"/>
    <mergeCell ref="MRZ38:MSI38"/>
    <mergeCell ref="MSJ38:MSS38"/>
    <mergeCell ref="MST38:MTC38"/>
    <mergeCell ref="MTD38:MTM38"/>
    <mergeCell ref="MPR38:MQA38"/>
    <mergeCell ref="MQB38:MQK38"/>
    <mergeCell ref="MQL38:MQU38"/>
    <mergeCell ref="MQV38:MRE38"/>
    <mergeCell ref="MRF38:MRO38"/>
    <mergeCell ref="MNT38:MOC38"/>
    <mergeCell ref="MOD38:MOM38"/>
    <mergeCell ref="MON38:MOW38"/>
    <mergeCell ref="MOX38:MPG38"/>
    <mergeCell ref="MPH38:MPQ38"/>
    <mergeCell ref="MLV38:MME38"/>
    <mergeCell ref="MMF38:MMO38"/>
    <mergeCell ref="MMP38:MMY38"/>
    <mergeCell ref="MMZ38:MNI38"/>
    <mergeCell ref="MNJ38:MNS38"/>
    <mergeCell ref="MZH38:MZQ38"/>
    <mergeCell ref="MZR38:NAA38"/>
    <mergeCell ref="NAB38:NAK38"/>
    <mergeCell ref="NAL38:NAU38"/>
    <mergeCell ref="NAV38:NBE38"/>
    <mergeCell ref="MXJ38:MXS38"/>
    <mergeCell ref="MXT38:MYC38"/>
    <mergeCell ref="MYD38:MYM38"/>
    <mergeCell ref="MYN38:MYW38"/>
    <mergeCell ref="MYX38:MZG38"/>
    <mergeCell ref="MVL38:MVU38"/>
    <mergeCell ref="MVV38:MWE38"/>
    <mergeCell ref="MWF38:MWO38"/>
    <mergeCell ref="MWP38:MWY38"/>
    <mergeCell ref="MWZ38:MXI38"/>
    <mergeCell ref="MTN38:MTW38"/>
    <mergeCell ref="MTX38:MUG38"/>
    <mergeCell ref="MUH38:MUQ38"/>
    <mergeCell ref="MUR38:MVA38"/>
    <mergeCell ref="MVB38:MVK38"/>
    <mergeCell ref="NGZ38:NHI38"/>
    <mergeCell ref="NHJ38:NHS38"/>
    <mergeCell ref="NHT38:NIC38"/>
    <mergeCell ref="NID38:NIM38"/>
    <mergeCell ref="NIN38:NIW38"/>
    <mergeCell ref="NFB38:NFK38"/>
    <mergeCell ref="NFL38:NFU38"/>
    <mergeCell ref="NFV38:NGE38"/>
    <mergeCell ref="NGF38:NGO38"/>
    <mergeCell ref="NGP38:NGY38"/>
    <mergeCell ref="NDD38:NDM38"/>
    <mergeCell ref="NDN38:NDW38"/>
    <mergeCell ref="NDX38:NEG38"/>
    <mergeCell ref="NEH38:NEQ38"/>
    <mergeCell ref="NER38:NFA38"/>
    <mergeCell ref="NBF38:NBO38"/>
    <mergeCell ref="NBP38:NBY38"/>
    <mergeCell ref="NBZ38:NCI38"/>
    <mergeCell ref="NCJ38:NCS38"/>
    <mergeCell ref="NCT38:NDC38"/>
    <mergeCell ref="NOR38:NPA38"/>
    <mergeCell ref="NPB38:NPK38"/>
    <mergeCell ref="NPL38:NPU38"/>
    <mergeCell ref="NPV38:NQE38"/>
    <mergeCell ref="NQF38:NQO38"/>
    <mergeCell ref="NMT38:NNC38"/>
    <mergeCell ref="NND38:NNM38"/>
    <mergeCell ref="NNN38:NNW38"/>
    <mergeCell ref="NNX38:NOG38"/>
    <mergeCell ref="NOH38:NOQ38"/>
    <mergeCell ref="NKV38:NLE38"/>
    <mergeCell ref="NLF38:NLO38"/>
    <mergeCell ref="NLP38:NLY38"/>
    <mergeCell ref="NLZ38:NMI38"/>
    <mergeCell ref="NMJ38:NMS38"/>
    <mergeCell ref="NIX38:NJG38"/>
    <mergeCell ref="NJH38:NJQ38"/>
    <mergeCell ref="NJR38:NKA38"/>
    <mergeCell ref="NKB38:NKK38"/>
    <mergeCell ref="NKL38:NKU38"/>
    <mergeCell ref="NWJ38:NWS38"/>
    <mergeCell ref="NWT38:NXC38"/>
    <mergeCell ref="NXD38:NXM38"/>
    <mergeCell ref="NXN38:NXW38"/>
    <mergeCell ref="NXX38:NYG38"/>
    <mergeCell ref="NUL38:NUU38"/>
    <mergeCell ref="NUV38:NVE38"/>
    <mergeCell ref="NVF38:NVO38"/>
    <mergeCell ref="NVP38:NVY38"/>
    <mergeCell ref="NVZ38:NWI38"/>
    <mergeCell ref="NSN38:NSW38"/>
    <mergeCell ref="NSX38:NTG38"/>
    <mergeCell ref="NTH38:NTQ38"/>
    <mergeCell ref="NTR38:NUA38"/>
    <mergeCell ref="NUB38:NUK38"/>
    <mergeCell ref="NQP38:NQY38"/>
    <mergeCell ref="NQZ38:NRI38"/>
    <mergeCell ref="NRJ38:NRS38"/>
    <mergeCell ref="NRT38:NSC38"/>
    <mergeCell ref="NSD38:NSM38"/>
    <mergeCell ref="OEB38:OEK38"/>
    <mergeCell ref="OEL38:OEU38"/>
    <mergeCell ref="OEV38:OFE38"/>
    <mergeCell ref="OFF38:OFO38"/>
    <mergeCell ref="OFP38:OFY38"/>
    <mergeCell ref="OCD38:OCM38"/>
    <mergeCell ref="OCN38:OCW38"/>
    <mergeCell ref="OCX38:ODG38"/>
    <mergeCell ref="ODH38:ODQ38"/>
    <mergeCell ref="ODR38:OEA38"/>
    <mergeCell ref="OAF38:OAO38"/>
    <mergeCell ref="OAP38:OAY38"/>
    <mergeCell ref="OAZ38:OBI38"/>
    <mergeCell ref="OBJ38:OBS38"/>
    <mergeCell ref="OBT38:OCC38"/>
    <mergeCell ref="NYH38:NYQ38"/>
    <mergeCell ref="NYR38:NZA38"/>
    <mergeCell ref="NZB38:NZK38"/>
    <mergeCell ref="NZL38:NZU38"/>
    <mergeCell ref="NZV38:OAE38"/>
    <mergeCell ref="OLT38:OMC38"/>
    <mergeCell ref="OMD38:OMM38"/>
    <mergeCell ref="OMN38:OMW38"/>
    <mergeCell ref="OMX38:ONG38"/>
    <mergeCell ref="ONH38:ONQ38"/>
    <mergeCell ref="OJV38:OKE38"/>
    <mergeCell ref="OKF38:OKO38"/>
    <mergeCell ref="OKP38:OKY38"/>
    <mergeCell ref="OKZ38:OLI38"/>
    <mergeCell ref="OLJ38:OLS38"/>
    <mergeCell ref="OHX38:OIG38"/>
    <mergeCell ref="OIH38:OIQ38"/>
    <mergeCell ref="OIR38:OJA38"/>
    <mergeCell ref="OJB38:OJK38"/>
    <mergeCell ref="OJL38:OJU38"/>
    <mergeCell ref="OFZ38:OGI38"/>
    <mergeCell ref="OGJ38:OGS38"/>
    <mergeCell ref="OGT38:OHC38"/>
    <mergeCell ref="OHD38:OHM38"/>
    <mergeCell ref="OHN38:OHW38"/>
    <mergeCell ref="OTL38:OTU38"/>
    <mergeCell ref="OTV38:OUE38"/>
    <mergeCell ref="OUF38:OUO38"/>
    <mergeCell ref="OUP38:OUY38"/>
    <mergeCell ref="OUZ38:OVI38"/>
    <mergeCell ref="ORN38:ORW38"/>
    <mergeCell ref="ORX38:OSG38"/>
    <mergeCell ref="OSH38:OSQ38"/>
    <mergeCell ref="OSR38:OTA38"/>
    <mergeCell ref="OTB38:OTK38"/>
    <mergeCell ref="OPP38:OPY38"/>
    <mergeCell ref="OPZ38:OQI38"/>
    <mergeCell ref="OQJ38:OQS38"/>
    <mergeCell ref="OQT38:ORC38"/>
    <mergeCell ref="ORD38:ORM38"/>
    <mergeCell ref="ONR38:OOA38"/>
    <mergeCell ref="OOB38:OOK38"/>
    <mergeCell ref="OOL38:OOU38"/>
    <mergeCell ref="OOV38:OPE38"/>
    <mergeCell ref="OPF38:OPO38"/>
    <mergeCell ref="PBD38:PBM38"/>
    <mergeCell ref="PBN38:PBW38"/>
    <mergeCell ref="PBX38:PCG38"/>
    <mergeCell ref="PCH38:PCQ38"/>
    <mergeCell ref="PCR38:PDA38"/>
    <mergeCell ref="OZF38:OZO38"/>
    <mergeCell ref="OZP38:OZY38"/>
    <mergeCell ref="OZZ38:PAI38"/>
    <mergeCell ref="PAJ38:PAS38"/>
    <mergeCell ref="PAT38:PBC38"/>
    <mergeCell ref="OXH38:OXQ38"/>
    <mergeCell ref="OXR38:OYA38"/>
    <mergeCell ref="OYB38:OYK38"/>
    <mergeCell ref="OYL38:OYU38"/>
    <mergeCell ref="OYV38:OZE38"/>
    <mergeCell ref="OVJ38:OVS38"/>
    <mergeCell ref="OVT38:OWC38"/>
    <mergeCell ref="OWD38:OWM38"/>
    <mergeCell ref="OWN38:OWW38"/>
    <mergeCell ref="OWX38:OXG38"/>
    <mergeCell ref="PIV38:PJE38"/>
    <mergeCell ref="PJF38:PJO38"/>
    <mergeCell ref="PJP38:PJY38"/>
    <mergeCell ref="PJZ38:PKI38"/>
    <mergeCell ref="PKJ38:PKS38"/>
    <mergeCell ref="PGX38:PHG38"/>
    <mergeCell ref="PHH38:PHQ38"/>
    <mergeCell ref="PHR38:PIA38"/>
    <mergeCell ref="PIB38:PIK38"/>
    <mergeCell ref="PIL38:PIU38"/>
    <mergeCell ref="PEZ38:PFI38"/>
    <mergeCell ref="PFJ38:PFS38"/>
    <mergeCell ref="PFT38:PGC38"/>
    <mergeCell ref="PGD38:PGM38"/>
    <mergeCell ref="PGN38:PGW38"/>
    <mergeCell ref="PDB38:PDK38"/>
    <mergeCell ref="PDL38:PDU38"/>
    <mergeCell ref="PDV38:PEE38"/>
    <mergeCell ref="PEF38:PEO38"/>
    <mergeCell ref="PEP38:PEY38"/>
    <mergeCell ref="PQN38:PQW38"/>
    <mergeCell ref="PQX38:PRG38"/>
    <mergeCell ref="PRH38:PRQ38"/>
    <mergeCell ref="PRR38:PSA38"/>
    <mergeCell ref="PSB38:PSK38"/>
    <mergeCell ref="POP38:POY38"/>
    <mergeCell ref="POZ38:PPI38"/>
    <mergeCell ref="PPJ38:PPS38"/>
    <mergeCell ref="PPT38:PQC38"/>
    <mergeCell ref="PQD38:PQM38"/>
    <mergeCell ref="PMR38:PNA38"/>
    <mergeCell ref="PNB38:PNK38"/>
    <mergeCell ref="PNL38:PNU38"/>
    <mergeCell ref="PNV38:POE38"/>
    <mergeCell ref="POF38:POO38"/>
    <mergeCell ref="PKT38:PLC38"/>
    <mergeCell ref="PLD38:PLM38"/>
    <mergeCell ref="PLN38:PLW38"/>
    <mergeCell ref="PLX38:PMG38"/>
    <mergeCell ref="PMH38:PMQ38"/>
    <mergeCell ref="PYF38:PYO38"/>
    <mergeCell ref="PYP38:PYY38"/>
    <mergeCell ref="PYZ38:PZI38"/>
    <mergeCell ref="PZJ38:PZS38"/>
    <mergeCell ref="PZT38:QAC38"/>
    <mergeCell ref="PWH38:PWQ38"/>
    <mergeCell ref="PWR38:PXA38"/>
    <mergeCell ref="PXB38:PXK38"/>
    <mergeCell ref="PXL38:PXU38"/>
    <mergeCell ref="PXV38:PYE38"/>
    <mergeCell ref="PUJ38:PUS38"/>
    <mergeCell ref="PUT38:PVC38"/>
    <mergeCell ref="PVD38:PVM38"/>
    <mergeCell ref="PVN38:PVW38"/>
    <mergeCell ref="PVX38:PWG38"/>
    <mergeCell ref="PSL38:PSU38"/>
    <mergeCell ref="PSV38:PTE38"/>
    <mergeCell ref="PTF38:PTO38"/>
    <mergeCell ref="PTP38:PTY38"/>
    <mergeCell ref="PTZ38:PUI38"/>
    <mergeCell ref="QFX38:QGG38"/>
    <mergeCell ref="QGH38:QGQ38"/>
    <mergeCell ref="QGR38:QHA38"/>
    <mergeCell ref="QHB38:QHK38"/>
    <mergeCell ref="QHL38:QHU38"/>
    <mergeCell ref="QDZ38:QEI38"/>
    <mergeCell ref="QEJ38:QES38"/>
    <mergeCell ref="QET38:QFC38"/>
    <mergeCell ref="QFD38:QFM38"/>
    <mergeCell ref="QFN38:QFW38"/>
    <mergeCell ref="QCB38:QCK38"/>
    <mergeCell ref="QCL38:QCU38"/>
    <mergeCell ref="QCV38:QDE38"/>
    <mergeCell ref="QDF38:QDO38"/>
    <mergeCell ref="QDP38:QDY38"/>
    <mergeCell ref="QAD38:QAM38"/>
    <mergeCell ref="QAN38:QAW38"/>
    <mergeCell ref="QAX38:QBG38"/>
    <mergeCell ref="QBH38:QBQ38"/>
    <mergeCell ref="QBR38:QCA38"/>
    <mergeCell ref="QNP38:QNY38"/>
    <mergeCell ref="QNZ38:QOI38"/>
    <mergeCell ref="QOJ38:QOS38"/>
    <mergeCell ref="QOT38:QPC38"/>
    <mergeCell ref="QPD38:QPM38"/>
    <mergeCell ref="QLR38:QMA38"/>
    <mergeCell ref="QMB38:QMK38"/>
    <mergeCell ref="QML38:QMU38"/>
    <mergeCell ref="QMV38:QNE38"/>
    <mergeCell ref="QNF38:QNO38"/>
    <mergeCell ref="QJT38:QKC38"/>
    <mergeCell ref="QKD38:QKM38"/>
    <mergeCell ref="QKN38:QKW38"/>
    <mergeCell ref="QKX38:QLG38"/>
    <mergeCell ref="QLH38:QLQ38"/>
    <mergeCell ref="QHV38:QIE38"/>
    <mergeCell ref="QIF38:QIO38"/>
    <mergeCell ref="QIP38:QIY38"/>
    <mergeCell ref="QIZ38:QJI38"/>
    <mergeCell ref="QJJ38:QJS38"/>
    <mergeCell ref="QVH38:QVQ38"/>
    <mergeCell ref="QVR38:QWA38"/>
    <mergeCell ref="QWB38:QWK38"/>
    <mergeCell ref="QWL38:QWU38"/>
    <mergeCell ref="QWV38:QXE38"/>
    <mergeCell ref="QTJ38:QTS38"/>
    <mergeCell ref="QTT38:QUC38"/>
    <mergeCell ref="QUD38:QUM38"/>
    <mergeCell ref="QUN38:QUW38"/>
    <mergeCell ref="QUX38:QVG38"/>
    <mergeCell ref="QRL38:QRU38"/>
    <mergeCell ref="QRV38:QSE38"/>
    <mergeCell ref="QSF38:QSO38"/>
    <mergeCell ref="QSP38:QSY38"/>
    <mergeCell ref="QSZ38:QTI38"/>
    <mergeCell ref="QPN38:QPW38"/>
    <mergeCell ref="QPX38:QQG38"/>
    <mergeCell ref="QQH38:QQQ38"/>
    <mergeCell ref="QQR38:QRA38"/>
    <mergeCell ref="QRB38:QRK38"/>
    <mergeCell ref="RCZ38:RDI38"/>
    <mergeCell ref="RDJ38:RDS38"/>
    <mergeCell ref="RDT38:REC38"/>
    <mergeCell ref="RED38:REM38"/>
    <mergeCell ref="REN38:REW38"/>
    <mergeCell ref="RBB38:RBK38"/>
    <mergeCell ref="RBL38:RBU38"/>
    <mergeCell ref="RBV38:RCE38"/>
    <mergeCell ref="RCF38:RCO38"/>
    <mergeCell ref="RCP38:RCY38"/>
    <mergeCell ref="QZD38:QZM38"/>
    <mergeCell ref="QZN38:QZW38"/>
    <mergeCell ref="QZX38:RAG38"/>
    <mergeCell ref="RAH38:RAQ38"/>
    <mergeCell ref="RAR38:RBA38"/>
    <mergeCell ref="QXF38:QXO38"/>
    <mergeCell ref="QXP38:QXY38"/>
    <mergeCell ref="QXZ38:QYI38"/>
    <mergeCell ref="QYJ38:QYS38"/>
    <mergeCell ref="QYT38:QZC38"/>
    <mergeCell ref="RKR38:RLA38"/>
    <mergeCell ref="RLB38:RLK38"/>
    <mergeCell ref="RLL38:RLU38"/>
    <mergeCell ref="RLV38:RME38"/>
    <mergeCell ref="RMF38:RMO38"/>
    <mergeCell ref="RIT38:RJC38"/>
    <mergeCell ref="RJD38:RJM38"/>
    <mergeCell ref="RJN38:RJW38"/>
    <mergeCell ref="RJX38:RKG38"/>
    <mergeCell ref="RKH38:RKQ38"/>
    <mergeCell ref="RGV38:RHE38"/>
    <mergeCell ref="RHF38:RHO38"/>
    <mergeCell ref="RHP38:RHY38"/>
    <mergeCell ref="RHZ38:RII38"/>
    <mergeCell ref="RIJ38:RIS38"/>
    <mergeCell ref="REX38:RFG38"/>
    <mergeCell ref="RFH38:RFQ38"/>
    <mergeCell ref="RFR38:RGA38"/>
    <mergeCell ref="RGB38:RGK38"/>
    <mergeCell ref="RGL38:RGU38"/>
    <mergeCell ref="RSJ38:RSS38"/>
    <mergeCell ref="RST38:RTC38"/>
    <mergeCell ref="RTD38:RTM38"/>
    <mergeCell ref="RTN38:RTW38"/>
    <mergeCell ref="RTX38:RUG38"/>
    <mergeCell ref="RQL38:RQU38"/>
    <mergeCell ref="RQV38:RRE38"/>
    <mergeCell ref="RRF38:RRO38"/>
    <mergeCell ref="RRP38:RRY38"/>
    <mergeCell ref="RRZ38:RSI38"/>
    <mergeCell ref="RON38:ROW38"/>
    <mergeCell ref="ROX38:RPG38"/>
    <mergeCell ref="RPH38:RPQ38"/>
    <mergeCell ref="RPR38:RQA38"/>
    <mergeCell ref="RQB38:RQK38"/>
    <mergeCell ref="RMP38:RMY38"/>
    <mergeCell ref="RMZ38:RNI38"/>
    <mergeCell ref="RNJ38:RNS38"/>
    <mergeCell ref="RNT38:ROC38"/>
    <mergeCell ref="ROD38:ROM38"/>
    <mergeCell ref="SAB38:SAK38"/>
    <mergeCell ref="SAL38:SAU38"/>
    <mergeCell ref="SAV38:SBE38"/>
    <mergeCell ref="SBF38:SBO38"/>
    <mergeCell ref="SBP38:SBY38"/>
    <mergeCell ref="RYD38:RYM38"/>
    <mergeCell ref="RYN38:RYW38"/>
    <mergeCell ref="RYX38:RZG38"/>
    <mergeCell ref="RZH38:RZQ38"/>
    <mergeCell ref="RZR38:SAA38"/>
    <mergeCell ref="RWF38:RWO38"/>
    <mergeCell ref="RWP38:RWY38"/>
    <mergeCell ref="RWZ38:RXI38"/>
    <mergeCell ref="RXJ38:RXS38"/>
    <mergeCell ref="RXT38:RYC38"/>
    <mergeCell ref="RUH38:RUQ38"/>
    <mergeCell ref="RUR38:RVA38"/>
    <mergeCell ref="RVB38:RVK38"/>
    <mergeCell ref="RVL38:RVU38"/>
    <mergeCell ref="RVV38:RWE38"/>
    <mergeCell ref="SHT38:SIC38"/>
    <mergeCell ref="SID38:SIM38"/>
    <mergeCell ref="SIN38:SIW38"/>
    <mergeCell ref="SIX38:SJG38"/>
    <mergeCell ref="SJH38:SJQ38"/>
    <mergeCell ref="SFV38:SGE38"/>
    <mergeCell ref="SGF38:SGO38"/>
    <mergeCell ref="SGP38:SGY38"/>
    <mergeCell ref="SGZ38:SHI38"/>
    <mergeCell ref="SHJ38:SHS38"/>
    <mergeCell ref="SDX38:SEG38"/>
    <mergeCell ref="SEH38:SEQ38"/>
    <mergeCell ref="SER38:SFA38"/>
    <mergeCell ref="SFB38:SFK38"/>
    <mergeCell ref="SFL38:SFU38"/>
    <mergeCell ref="SBZ38:SCI38"/>
    <mergeCell ref="SCJ38:SCS38"/>
    <mergeCell ref="SCT38:SDC38"/>
    <mergeCell ref="SDD38:SDM38"/>
    <mergeCell ref="SDN38:SDW38"/>
    <mergeCell ref="SPL38:SPU38"/>
    <mergeCell ref="SPV38:SQE38"/>
    <mergeCell ref="SQF38:SQO38"/>
    <mergeCell ref="SQP38:SQY38"/>
    <mergeCell ref="SQZ38:SRI38"/>
    <mergeCell ref="SNN38:SNW38"/>
    <mergeCell ref="SNX38:SOG38"/>
    <mergeCell ref="SOH38:SOQ38"/>
    <mergeCell ref="SOR38:SPA38"/>
    <mergeCell ref="SPB38:SPK38"/>
    <mergeCell ref="SLP38:SLY38"/>
    <mergeCell ref="SLZ38:SMI38"/>
    <mergeCell ref="SMJ38:SMS38"/>
    <mergeCell ref="SMT38:SNC38"/>
    <mergeCell ref="SND38:SNM38"/>
    <mergeCell ref="SJR38:SKA38"/>
    <mergeCell ref="SKB38:SKK38"/>
    <mergeCell ref="SKL38:SKU38"/>
    <mergeCell ref="SKV38:SLE38"/>
    <mergeCell ref="SLF38:SLO38"/>
    <mergeCell ref="SXD38:SXM38"/>
    <mergeCell ref="SXN38:SXW38"/>
    <mergeCell ref="SXX38:SYG38"/>
    <mergeCell ref="SYH38:SYQ38"/>
    <mergeCell ref="SYR38:SZA38"/>
    <mergeCell ref="SVF38:SVO38"/>
    <mergeCell ref="SVP38:SVY38"/>
    <mergeCell ref="SVZ38:SWI38"/>
    <mergeCell ref="SWJ38:SWS38"/>
    <mergeCell ref="SWT38:SXC38"/>
    <mergeCell ref="STH38:STQ38"/>
    <mergeCell ref="STR38:SUA38"/>
    <mergeCell ref="SUB38:SUK38"/>
    <mergeCell ref="SUL38:SUU38"/>
    <mergeCell ref="SUV38:SVE38"/>
    <mergeCell ref="SRJ38:SRS38"/>
    <mergeCell ref="SRT38:SSC38"/>
    <mergeCell ref="SSD38:SSM38"/>
    <mergeCell ref="SSN38:SSW38"/>
    <mergeCell ref="SSX38:STG38"/>
    <mergeCell ref="TEV38:TFE38"/>
    <mergeCell ref="TFF38:TFO38"/>
    <mergeCell ref="TFP38:TFY38"/>
    <mergeCell ref="TFZ38:TGI38"/>
    <mergeCell ref="TGJ38:TGS38"/>
    <mergeCell ref="TCX38:TDG38"/>
    <mergeCell ref="TDH38:TDQ38"/>
    <mergeCell ref="TDR38:TEA38"/>
    <mergeCell ref="TEB38:TEK38"/>
    <mergeCell ref="TEL38:TEU38"/>
    <mergeCell ref="TAZ38:TBI38"/>
    <mergeCell ref="TBJ38:TBS38"/>
    <mergeCell ref="TBT38:TCC38"/>
    <mergeCell ref="TCD38:TCM38"/>
    <mergeCell ref="TCN38:TCW38"/>
    <mergeCell ref="SZB38:SZK38"/>
    <mergeCell ref="SZL38:SZU38"/>
    <mergeCell ref="SZV38:TAE38"/>
    <mergeCell ref="TAF38:TAO38"/>
    <mergeCell ref="TAP38:TAY38"/>
    <mergeCell ref="TMN38:TMW38"/>
    <mergeCell ref="TMX38:TNG38"/>
    <mergeCell ref="TNH38:TNQ38"/>
    <mergeCell ref="TNR38:TOA38"/>
    <mergeCell ref="TOB38:TOK38"/>
    <mergeCell ref="TKP38:TKY38"/>
    <mergeCell ref="TKZ38:TLI38"/>
    <mergeCell ref="TLJ38:TLS38"/>
    <mergeCell ref="TLT38:TMC38"/>
    <mergeCell ref="TMD38:TMM38"/>
    <mergeCell ref="TIR38:TJA38"/>
    <mergeCell ref="TJB38:TJK38"/>
    <mergeCell ref="TJL38:TJU38"/>
    <mergeCell ref="TJV38:TKE38"/>
    <mergeCell ref="TKF38:TKO38"/>
    <mergeCell ref="TGT38:THC38"/>
    <mergeCell ref="THD38:THM38"/>
    <mergeCell ref="THN38:THW38"/>
    <mergeCell ref="THX38:TIG38"/>
    <mergeCell ref="TIH38:TIQ38"/>
    <mergeCell ref="TUF38:TUO38"/>
    <mergeCell ref="TUP38:TUY38"/>
    <mergeCell ref="TUZ38:TVI38"/>
    <mergeCell ref="TVJ38:TVS38"/>
    <mergeCell ref="TVT38:TWC38"/>
    <mergeCell ref="TSH38:TSQ38"/>
    <mergeCell ref="TSR38:TTA38"/>
    <mergeCell ref="TTB38:TTK38"/>
    <mergeCell ref="TTL38:TTU38"/>
    <mergeCell ref="TTV38:TUE38"/>
    <mergeCell ref="TQJ38:TQS38"/>
    <mergeCell ref="TQT38:TRC38"/>
    <mergeCell ref="TRD38:TRM38"/>
    <mergeCell ref="TRN38:TRW38"/>
    <mergeCell ref="TRX38:TSG38"/>
    <mergeCell ref="TOL38:TOU38"/>
    <mergeCell ref="TOV38:TPE38"/>
    <mergeCell ref="TPF38:TPO38"/>
    <mergeCell ref="TPP38:TPY38"/>
    <mergeCell ref="TPZ38:TQI38"/>
    <mergeCell ref="UBX38:UCG38"/>
    <mergeCell ref="UCH38:UCQ38"/>
    <mergeCell ref="UCR38:UDA38"/>
    <mergeCell ref="UDB38:UDK38"/>
    <mergeCell ref="UDL38:UDU38"/>
    <mergeCell ref="TZZ38:UAI38"/>
    <mergeCell ref="UAJ38:UAS38"/>
    <mergeCell ref="UAT38:UBC38"/>
    <mergeCell ref="UBD38:UBM38"/>
    <mergeCell ref="UBN38:UBW38"/>
    <mergeCell ref="TYB38:TYK38"/>
    <mergeCell ref="TYL38:TYU38"/>
    <mergeCell ref="TYV38:TZE38"/>
    <mergeCell ref="TZF38:TZO38"/>
    <mergeCell ref="TZP38:TZY38"/>
    <mergeCell ref="TWD38:TWM38"/>
    <mergeCell ref="TWN38:TWW38"/>
    <mergeCell ref="TWX38:TXG38"/>
    <mergeCell ref="TXH38:TXQ38"/>
    <mergeCell ref="TXR38:TYA38"/>
    <mergeCell ref="UJP38:UJY38"/>
    <mergeCell ref="UJZ38:UKI38"/>
    <mergeCell ref="UKJ38:UKS38"/>
    <mergeCell ref="UKT38:ULC38"/>
    <mergeCell ref="ULD38:ULM38"/>
    <mergeCell ref="UHR38:UIA38"/>
    <mergeCell ref="UIB38:UIK38"/>
    <mergeCell ref="UIL38:UIU38"/>
    <mergeCell ref="UIV38:UJE38"/>
    <mergeCell ref="UJF38:UJO38"/>
    <mergeCell ref="UFT38:UGC38"/>
    <mergeCell ref="UGD38:UGM38"/>
    <mergeCell ref="UGN38:UGW38"/>
    <mergeCell ref="UGX38:UHG38"/>
    <mergeCell ref="UHH38:UHQ38"/>
    <mergeCell ref="UDV38:UEE38"/>
    <mergeCell ref="UEF38:UEO38"/>
    <mergeCell ref="UEP38:UEY38"/>
    <mergeCell ref="UEZ38:UFI38"/>
    <mergeCell ref="UFJ38:UFS38"/>
    <mergeCell ref="URH38:URQ38"/>
    <mergeCell ref="URR38:USA38"/>
    <mergeCell ref="USB38:USK38"/>
    <mergeCell ref="USL38:USU38"/>
    <mergeCell ref="USV38:UTE38"/>
    <mergeCell ref="UPJ38:UPS38"/>
    <mergeCell ref="UPT38:UQC38"/>
    <mergeCell ref="UQD38:UQM38"/>
    <mergeCell ref="UQN38:UQW38"/>
    <mergeCell ref="UQX38:URG38"/>
    <mergeCell ref="UNL38:UNU38"/>
    <mergeCell ref="UNV38:UOE38"/>
    <mergeCell ref="UOF38:UOO38"/>
    <mergeCell ref="UOP38:UOY38"/>
    <mergeCell ref="UOZ38:UPI38"/>
    <mergeCell ref="ULN38:ULW38"/>
    <mergeCell ref="ULX38:UMG38"/>
    <mergeCell ref="UMH38:UMQ38"/>
    <mergeCell ref="UMR38:UNA38"/>
    <mergeCell ref="UNB38:UNK38"/>
    <mergeCell ref="UYZ38:UZI38"/>
    <mergeCell ref="UZJ38:UZS38"/>
    <mergeCell ref="UZT38:VAC38"/>
    <mergeCell ref="VAD38:VAM38"/>
    <mergeCell ref="VAN38:VAW38"/>
    <mergeCell ref="UXB38:UXK38"/>
    <mergeCell ref="UXL38:UXU38"/>
    <mergeCell ref="UXV38:UYE38"/>
    <mergeCell ref="UYF38:UYO38"/>
    <mergeCell ref="UYP38:UYY38"/>
    <mergeCell ref="UVD38:UVM38"/>
    <mergeCell ref="UVN38:UVW38"/>
    <mergeCell ref="UVX38:UWG38"/>
    <mergeCell ref="UWH38:UWQ38"/>
    <mergeCell ref="UWR38:UXA38"/>
    <mergeCell ref="UTF38:UTO38"/>
    <mergeCell ref="UTP38:UTY38"/>
    <mergeCell ref="UTZ38:UUI38"/>
    <mergeCell ref="UUJ38:UUS38"/>
    <mergeCell ref="UUT38:UVC38"/>
    <mergeCell ref="VGR38:VHA38"/>
    <mergeCell ref="VHB38:VHK38"/>
    <mergeCell ref="VHL38:VHU38"/>
    <mergeCell ref="VHV38:VIE38"/>
    <mergeCell ref="VIF38:VIO38"/>
    <mergeCell ref="VET38:VFC38"/>
    <mergeCell ref="VFD38:VFM38"/>
    <mergeCell ref="VFN38:VFW38"/>
    <mergeCell ref="VFX38:VGG38"/>
    <mergeCell ref="VGH38:VGQ38"/>
    <mergeCell ref="VCV38:VDE38"/>
    <mergeCell ref="VDF38:VDO38"/>
    <mergeCell ref="VDP38:VDY38"/>
    <mergeCell ref="VDZ38:VEI38"/>
    <mergeCell ref="VEJ38:VES38"/>
    <mergeCell ref="VAX38:VBG38"/>
    <mergeCell ref="VBH38:VBQ38"/>
    <mergeCell ref="VBR38:VCA38"/>
    <mergeCell ref="VCB38:VCK38"/>
    <mergeCell ref="VCL38:VCU38"/>
    <mergeCell ref="VOJ38:VOS38"/>
    <mergeCell ref="VOT38:VPC38"/>
    <mergeCell ref="VPD38:VPM38"/>
    <mergeCell ref="VPN38:VPW38"/>
    <mergeCell ref="VPX38:VQG38"/>
    <mergeCell ref="VML38:VMU38"/>
    <mergeCell ref="VMV38:VNE38"/>
    <mergeCell ref="VNF38:VNO38"/>
    <mergeCell ref="VNP38:VNY38"/>
    <mergeCell ref="VNZ38:VOI38"/>
    <mergeCell ref="VKN38:VKW38"/>
    <mergeCell ref="VKX38:VLG38"/>
    <mergeCell ref="VLH38:VLQ38"/>
    <mergeCell ref="VLR38:VMA38"/>
    <mergeCell ref="VMB38:VMK38"/>
    <mergeCell ref="VIP38:VIY38"/>
    <mergeCell ref="VIZ38:VJI38"/>
    <mergeCell ref="VJJ38:VJS38"/>
    <mergeCell ref="VJT38:VKC38"/>
    <mergeCell ref="VKD38:VKM38"/>
    <mergeCell ref="VWB38:VWK38"/>
    <mergeCell ref="VWL38:VWU38"/>
    <mergeCell ref="VWV38:VXE38"/>
    <mergeCell ref="VXF38:VXO38"/>
    <mergeCell ref="VXP38:VXY38"/>
    <mergeCell ref="VUD38:VUM38"/>
    <mergeCell ref="VUN38:VUW38"/>
    <mergeCell ref="VUX38:VVG38"/>
    <mergeCell ref="VVH38:VVQ38"/>
    <mergeCell ref="VVR38:VWA38"/>
    <mergeCell ref="VSF38:VSO38"/>
    <mergeCell ref="VSP38:VSY38"/>
    <mergeCell ref="VSZ38:VTI38"/>
    <mergeCell ref="VTJ38:VTS38"/>
    <mergeCell ref="VTT38:VUC38"/>
    <mergeCell ref="VQH38:VQQ38"/>
    <mergeCell ref="VQR38:VRA38"/>
    <mergeCell ref="VRB38:VRK38"/>
    <mergeCell ref="VRL38:VRU38"/>
    <mergeCell ref="VRV38:VSE38"/>
    <mergeCell ref="WDT38:WEC38"/>
    <mergeCell ref="WED38:WEM38"/>
    <mergeCell ref="WEN38:WEW38"/>
    <mergeCell ref="WEX38:WFG38"/>
    <mergeCell ref="WFH38:WFQ38"/>
    <mergeCell ref="WBV38:WCE38"/>
    <mergeCell ref="WCF38:WCO38"/>
    <mergeCell ref="WCP38:WCY38"/>
    <mergeCell ref="WCZ38:WDI38"/>
    <mergeCell ref="WDJ38:WDS38"/>
    <mergeCell ref="VZX38:WAG38"/>
    <mergeCell ref="WAH38:WAQ38"/>
    <mergeCell ref="WAR38:WBA38"/>
    <mergeCell ref="WBB38:WBK38"/>
    <mergeCell ref="WBL38:WBU38"/>
    <mergeCell ref="VXZ38:VYI38"/>
    <mergeCell ref="VYJ38:VYS38"/>
    <mergeCell ref="VYT38:VZC38"/>
    <mergeCell ref="VZD38:VZM38"/>
    <mergeCell ref="VZN38:VZW38"/>
    <mergeCell ref="WLL38:WLU38"/>
    <mergeCell ref="WLV38:WME38"/>
    <mergeCell ref="WMF38:WMO38"/>
    <mergeCell ref="WMP38:WMY38"/>
    <mergeCell ref="WMZ38:WNI38"/>
    <mergeCell ref="WJN38:WJW38"/>
    <mergeCell ref="WJX38:WKG38"/>
    <mergeCell ref="WKH38:WKQ38"/>
    <mergeCell ref="WKR38:WLA38"/>
    <mergeCell ref="WLB38:WLK38"/>
    <mergeCell ref="WHP38:WHY38"/>
    <mergeCell ref="WHZ38:WII38"/>
    <mergeCell ref="WIJ38:WIS38"/>
    <mergeCell ref="WIT38:WJC38"/>
    <mergeCell ref="WJD38:WJM38"/>
    <mergeCell ref="WFR38:WGA38"/>
    <mergeCell ref="WGB38:WGK38"/>
    <mergeCell ref="WGL38:WGU38"/>
    <mergeCell ref="WGV38:WHE38"/>
    <mergeCell ref="WHF38:WHO38"/>
    <mergeCell ref="WTD38:WTM38"/>
    <mergeCell ref="WTN38:WTW38"/>
    <mergeCell ref="WTX38:WUG38"/>
    <mergeCell ref="WUH38:WUQ38"/>
    <mergeCell ref="WUR38:WVA38"/>
    <mergeCell ref="WRF38:WRO38"/>
    <mergeCell ref="WRP38:WRY38"/>
    <mergeCell ref="WRZ38:WSI38"/>
    <mergeCell ref="WSJ38:WSS38"/>
    <mergeCell ref="WST38:WTC38"/>
    <mergeCell ref="WPH38:WPQ38"/>
    <mergeCell ref="WPR38:WQA38"/>
    <mergeCell ref="WQB38:WQK38"/>
    <mergeCell ref="WQL38:WQU38"/>
    <mergeCell ref="WQV38:WRE38"/>
    <mergeCell ref="WNJ38:WNS38"/>
    <mergeCell ref="WNT38:WOC38"/>
    <mergeCell ref="WOD38:WOM38"/>
    <mergeCell ref="WON38:WOW38"/>
    <mergeCell ref="WOX38:WPG38"/>
    <mergeCell ref="XAV38:XBE38"/>
    <mergeCell ref="XBF38:XBO38"/>
    <mergeCell ref="XBP38:XBS38"/>
    <mergeCell ref="WYX38:WZG38"/>
    <mergeCell ref="WZH38:WZQ38"/>
    <mergeCell ref="WZR38:XAA38"/>
    <mergeCell ref="XAB38:XAK38"/>
    <mergeCell ref="XAL38:XAU38"/>
    <mergeCell ref="WWZ38:WXI38"/>
    <mergeCell ref="WXJ38:WXS38"/>
    <mergeCell ref="WXT38:WYC38"/>
    <mergeCell ref="WYD38:WYM38"/>
    <mergeCell ref="WYN38:WYW38"/>
    <mergeCell ref="WVB38:WVK38"/>
    <mergeCell ref="WVL38:WVU38"/>
    <mergeCell ref="WVV38:WWE38"/>
    <mergeCell ref="WWF38:WWO38"/>
    <mergeCell ref="WWP38:WWY38"/>
  </mergeCells>
  <printOptions horizontalCentered="1" verticalCentered="1"/>
  <pageMargins left="0.25" right="0.25" top="0.5" bottom="0.5" header="0.3" footer="0.3"/>
  <pageSetup scale="72" orientation="portrait" r:id="rId2"/>
  <headerFooter scaleWithDoc="0" alignWithMargins="0"/>
  <ignoredErrors>
    <ignoredError sqref="D18" formula="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45BAC-8669-4A33-A333-87F9DC45BF68}">
  <sheetPr>
    <tabColor rgb="FF00B050"/>
    <pageSetUpPr fitToPage="1"/>
  </sheetPr>
  <dimension ref="A1:AB11"/>
  <sheetViews>
    <sheetView workbookViewId="0">
      <selection activeCell="M23" sqref="M23"/>
    </sheetView>
  </sheetViews>
  <sheetFormatPr defaultColWidth="9.42578125" defaultRowHeight="12.75"/>
  <cols>
    <col min="1" max="1" width="31.42578125" style="38" bestFit="1" customWidth="1"/>
    <col min="2" max="7" width="15.5703125" style="38" customWidth="1"/>
    <col min="8" max="8" width="25.5703125" style="38" bestFit="1" customWidth="1"/>
    <col min="9" max="10" width="9.42578125" style="38"/>
    <col min="11" max="11" width="28.42578125" style="38" customWidth="1"/>
    <col min="12" max="16384" width="9.42578125" style="38"/>
  </cols>
  <sheetData>
    <row r="1" spans="1:28" customFormat="1" ht="26.25" customHeight="1">
      <c r="A1" s="2589" t="s">
        <v>1093</v>
      </c>
      <c r="B1" s="2356"/>
      <c r="C1" s="2356"/>
      <c r="D1" s="2356"/>
      <c r="E1" s="2356"/>
      <c r="F1" s="2356"/>
      <c r="G1" s="2356"/>
      <c r="H1" s="421"/>
      <c r="I1" s="421"/>
      <c r="J1" s="421"/>
      <c r="K1" s="421"/>
      <c r="L1" s="421"/>
      <c r="M1" s="421"/>
      <c r="N1" s="421"/>
      <c r="O1" s="421"/>
      <c r="P1" s="421"/>
      <c r="Q1" s="421"/>
      <c r="R1" s="421"/>
      <c r="S1" s="421"/>
      <c r="T1" s="421"/>
      <c r="U1" s="421"/>
      <c r="V1" s="421"/>
      <c r="W1" s="421"/>
      <c r="X1" s="421"/>
      <c r="Y1" s="421"/>
      <c r="Z1" s="421"/>
      <c r="AA1" s="421"/>
      <c r="AB1" s="421"/>
    </row>
    <row r="2" spans="1:28" customFormat="1" ht="15.75">
      <c r="A2" s="2254" t="s">
        <v>0</v>
      </c>
      <c r="B2" s="2254"/>
      <c r="C2" s="2254"/>
      <c r="D2" s="2254"/>
      <c r="E2" s="2254"/>
      <c r="F2" s="2254"/>
      <c r="G2" s="2254"/>
      <c r="H2" s="112"/>
      <c r="I2" s="112"/>
      <c r="J2" s="112"/>
      <c r="K2" s="112"/>
      <c r="L2" s="112"/>
      <c r="M2" s="112"/>
      <c r="N2" s="112"/>
      <c r="O2" s="112"/>
      <c r="P2" s="112"/>
      <c r="Q2" s="112"/>
      <c r="R2" s="112"/>
      <c r="S2" s="112"/>
      <c r="T2" s="112"/>
      <c r="U2" s="112"/>
      <c r="V2" s="112"/>
      <c r="W2" s="112"/>
      <c r="X2" s="112"/>
      <c r="Y2" s="112"/>
      <c r="Z2" s="112"/>
      <c r="AA2" s="112"/>
      <c r="AB2" s="112"/>
    </row>
    <row r="3" spans="1:28" customFormat="1" ht="15.75">
      <c r="A3" s="2301" t="s">
        <v>41</v>
      </c>
      <c r="B3" s="2301"/>
      <c r="C3" s="2301"/>
      <c r="D3" s="2301"/>
      <c r="E3" s="2301"/>
      <c r="F3" s="2301"/>
      <c r="G3" s="2301"/>
      <c r="H3" s="422"/>
      <c r="I3" s="422"/>
      <c r="J3" s="422"/>
      <c r="K3" s="422"/>
      <c r="L3" s="422"/>
      <c r="M3" s="422"/>
      <c r="N3" s="422"/>
      <c r="O3" s="422"/>
      <c r="P3" s="422"/>
      <c r="Q3" s="422"/>
      <c r="R3" s="422"/>
      <c r="S3" s="422"/>
      <c r="T3" s="422"/>
      <c r="U3" s="422"/>
      <c r="V3" s="422"/>
      <c r="W3" s="422"/>
      <c r="X3" s="422"/>
      <c r="Y3" s="422"/>
      <c r="Z3" s="422"/>
      <c r="AA3" s="422"/>
      <c r="AB3" s="422"/>
    </row>
    <row r="4" spans="1:28" customFormat="1" ht="15.75">
      <c r="A4" s="417"/>
      <c r="B4" s="417"/>
      <c r="C4" s="417"/>
      <c r="D4" s="417"/>
      <c r="E4" s="417"/>
      <c r="F4" s="417"/>
      <c r="G4" s="417"/>
      <c r="H4" s="422"/>
      <c r="I4" s="422"/>
      <c r="J4" s="422"/>
      <c r="K4" s="422"/>
      <c r="L4" s="422"/>
      <c r="M4" s="422"/>
      <c r="N4" s="422"/>
      <c r="O4" s="422"/>
      <c r="P4" s="422"/>
      <c r="Q4" s="422"/>
      <c r="R4" s="422"/>
      <c r="S4" s="422"/>
      <c r="T4" s="422"/>
      <c r="U4" s="422"/>
      <c r="V4" s="422"/>
      <c r="W4" s="422"/>
      <c r="X4" s="422"/>
      <c r="Y4" s="422"/>
      <c r="Z4" s="422"/>
      <c r="AA4" s="422"/>
      <c r="AB4" s="422"/>
    </row>
    <row r="5" spans="1:28" ht="31.5">
      <c r="A5" s="507"/>
      <c r="B5" s="507" t="s">
        <v>1094</v>
      </c>
      <c r="C5" s="507" t="s">
        <v>1095</v>
      </c>
      <c r="D5" s="507" t="s">
        <v>1096</v>
      </c>
      <c r="E5" s="507" t="s">
        <v>1097</v>
      </c>
      <c r="F5" s="507" t="s">
        <v>1098</v>
      </c>
      <c r="G5" s="507" t="s">
        <v>1099</v>
      </c>
      <c r="H5" s="36"/>
      <c r="I5" s="430"/>
      <c r="J5" s="430"/>
      <c r="K5" s="430"/>
      <c r="L5" s="36"/>
      <c r="M5" s="36"/>
      <c r="N5" s="36"/>
      <c r="O5" s="36"/>
      <c r="P5" s="36"/>
      <c r="Q5" s="36"/>
    </row>
    <row r="6" spans="1:28" ht="14.1" customHeight="1">
      <c r="A6" s="586" t="s">
        <v>1100</v>
      </c>
      <c r="B6" s="587">
        <v>6500</v>
      </c>
      <c r="C6" s="588">
        <v>144959</v>
      </c>
      <c r="D6" s="588">
        <v>106223</v>
      </c>
      <c r="E6" s="588">
        <v>4660</v>
      </c>
      <c r="F6" s="589">
        <v>10739</v>
      </c>
      <c r="G6" s="590">
        <v>23337</v>
      </c>
      <c r="H6" s="36"/>
      <c r="I6" s="431"/>
      <c r="J6" s="430"/>
      <c r="K6" s="430"/>
    </row>
    <row r="7" spans="1:28" ht="15.75">
      <c r="A7" s="586" t="s">
        <v>1101</v>
      </c>
      <c r="B7" s="591"/>
      <c r="C7" s="592">
        <v>1</v>
      </c>
      <c r="D7" s="592">
        <f>D6/C6</f>
        <v>0.73277961354589916</v>
      </c>
      <c r="E7" s="592">
        <f>E6/C6</f>
        <v>3.2147020881766568E-2</v>
      </c>
      <c r="F7" s="592">
        <f>F6/C6</f>
        <v>7.4083016577101105E-2</v>
      </c>
      <c r="G7" s="592">
        <f>G6/C6</f>
        <v>0.16099034899523312</v>
      </c>
    </row>
    <row r="8" spans="1:28" ht="15.75">
      <c r="A8" s="114"/>
      <c r="B8" s="114"/>
      <c r="C8" s="114"/>
      <c r="D8" s="114"/>
      <c r="E8" s="114"/>
      <c r="F8" s="114"/>
      <c r="G8" s="114"/>
    </row>
    <row r="9" spans="1:28" ht="18.75">
      <c r="A9" s="121" t="s">
        <v>1102</v>
      </c>
      <c r="B9" s="114"/>
      <c r="C9" s="114"/>
      <c r="D9" s="114"/>
      <c r="E9" s="114"/>
      <c r="F9" s="114"/>
      <c r="G9" s="114"/>
    </row>
    <row r="10" spans="1:28" ht="20.25" customHeight="1">
      <c r="A10" s="2590" t="s">
        <v>1103</v>
      </c>
      <c r="B10" s="2444"/>
      <c r="C10" s="2444"/>
      <c r="D10" s="2444"/>
      <c r="E10" s="2444"/>
      <c r="F10" s="2444"/>
      <c r="G10" s="2444"/>
    </row>
    <row r="11" spans="1:28" ht="13.5" thickBot="1">
      <c r="A11" s="2591"/>
      <c r="B11" s="2591"/>
      <c r="C11" s="2591"/>
      <c r="D11" s="2591"/>
      <c r="E11" s="2591"/>
      <c r="F11" s="2591"/>
      <c r="G11" s="2591"/>
    </row>
  </sheetData>
  <customSheetViews>
    <customSheetView guid="{F8F6599B-2A1F-4529-A350-AEBC686D896D}" showPageBreaks="1" fitToPage="1" printArea="1">
      <pageMargins left="0" right="0" top="0" bottom="0" header="0" footer="0"/>
      <printOptions horizontalCentered="1" verticalCentered="1" headings="1" gridLines="1"/>
      <pageSetup firstPageNumber="100" orientation="landscape" useFirstPageNumber="1" r:id="rId1"/>
      <headerFooter scaleWithDoc="0" alignWithMargins="0"/>
    </customSheetView>
  </customSheetViews>
  <mergeCells count="5">
    <mergeCell ref="A1:G1"/>
    <mergeCell ref="A2:G2"/>
    <mergeCell ref="A3:G3"/>
    <mergeCell ref="A10:G10"/>
    <mergeCell ref="A11:G11"/>
  </mergeCells>
  <printOptions horizontalCentered="1" verticalCentered="1"/>
  <pageMargins left="0.25" right="0.25" top="0.5" bottom="0.5" header="0.3" footer="0.3"/>
  <pageSetup scale="83" firstPageNumber="100" orientation="portrait"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6F85B-4116-49D4-AE5D-43250D486916}">
  <sheetPr>
    <tabColor rgb="FF00B050"/>
    <pageSetUpPr fitToPage="1"/>
  </sheetPr>
  <dimension ref="A1:AB16"/>
  <sheetViews>
    <sheetView workbookViewId="0">
      <selection activeCell="M23" sqref="M23"/>
    </sheetView>
  </sheetViews>
  <sheetFormatPr defaultColWidth="9.42578125" defaultRowHeight="12.75"/>
  <cols>
    <col min="1" max="1" width="12.42578125" style="38" customWidth="1"/>
    <col min="2" max="10" width="10.5703125" style="38" customWidth="1"/>
    <col min="11" max="11" width="25.5703125" style="38" bestFit="1" customWidth="1"/>
    <col min="12" max="16384" width="9.42578125" style="38"/>
  </cols>
  <sheetData>
    <row r="1" spans="1:28" customFormat="1" ht="15.75" customHeight="1">
      <c r="A1" s="2356" t="s">
        <v>1104</v>
      </c>
      <c r="B1" s="2356"/>
      <c r="C1" s="2356"/>
      <c r="D1" s="2356"/>
      <c r="E1" s="2356"/>
      <c r="F1" s="2356"/>
      <c r="G1" s="2356"/>
      <c r="H1" s="2356"/>
      <c r="I1" s="2356"/>
      <c r="J1" s="2356"/>
      <c r="K1" s="421"/>
      <c r="L1" s="421"/>
      <c r="M1" s="421"/>
      <c r="N1" s="421"/>
      <c r="O1" s="421"/>
      <c r="P1" s="421"/>
      <c r="Q1" s="421"/>
      <c r="R1" s="421"/>
      <c r="S1" s="421"/>
      <c r="T1" s="421"/>
      <c r="U1" s="421"/>
      <c r="V1" s="421"/>
      <c r="W1" s="421"/>
      <c r="X1" s="421"/>
      <c r="Y1" s="421"/>
      <c r="Z1" s="421"/>
      <c r="AA1" s="421"/>
      <c r="AB1" s="421"/>
    </row>
    <row r="2" spans="1:28" customFormat="1" ht="15.75">
      <c r="A2" s="2254" t="s">
        <v>0</v>
      </c>
      <c r="B2" s="2254"/>
      <c r="C2" s="2254"/>
      <c r="D2" s="2254"/>
      <c r="E2" s="2254"/>
      <c r="F2" s="2254"/>
      <c r="G2" s="2254"/>
      <c r="H2" s="2254"/>
      <c r="I2" s="2254"/>
      <c r="J2" s="2254"/>
      <c r="K2" s="112"/>
      <c r="L2" s="112"/>
      <c r="M2" s="112"/>
      <c r="N2" s="112"/>
      <c r="O2" s="112"/>
      <c r="P2" s="112"/>
      <c r="Q2" s="112"/>
      <c r="R2" s="112"/>
      <c r="S2" s="112"/>
      <c r="T2" s="112"/>
      <c r="U2" s="112"/>
      <c r="V2" s="112"/>
      <c r="W2" s="112"/>
      <c r="X2" s="112"/>
      <c r="Y2" s="112"/>
      <c r="Z2" s="112"/>
      <c r="AA2" s="112"/>
      <c r="AB2" s="112"/>
    </row>
    <row r="3" spans="1:28" customFormat="1" ht="15.75">
      <c r="A3" s="2301" t="s">
        <v>41</v>
      </c>
      <c r="B3" s="2301"/>
      <c r="C3" s="2301"/>
      <c r="D3" s="2301"/>
      <c r="E3" s="2301"/>
      <c r="F3" s="2301"/>
      <c r="G3" s="2301"/>
      <c r="H3" s="2301"/>
      <c r="I3" s="2301"/>
      <c r="J3" s="2301"/>
      <c r="K3" s="422"/>
      <c r="L3" s="422"/>
      <c r="M3" s="422"/>
      <c r="N3" s="422"/>
      <c r="O3" s="422"/>
      <c r="P3" s="422"/>
      <c r="Q3" s="422"/>
      <c r="R3" s="422"/>
      <c r="S3" s="422"/>
      <c r="T3" s="422"/>
      <c r="U3" s="422"/>
      <c r="V3" s="422"/>
      <c r="W3" s="422"/>
      <c r="X3" s="422"/>
      <c r="Y3" s="422"/>
      <c r="Z3" s="422"/>
      <c r="AA3" s="422"/>
      <c r="AB3" s="422"/>
    </row>
    <row r="4" spans="1:28" customFormat="1" ht="16.5" thickBot="1">
      <c r="A4" s="417"/>
      <c r="B4" s="713"/>
      <c r="C4" s="713"/>
      <c r="D4" s="713"/>
      <c r="E4" s="713"/>
      <c r="F4" s="713"/>
      <c r="G4" s="713"/>
      <c r="H4" s="713"/>
      <c r="I4" s="713"/>
      <c r="J4" s="713"/>
      <c r="K4" s="422"/>
      <c r="L4" s="422"/>
      <c r="M4" s="422"/>
      <c r="N4" s="422"/>
      <c r="O4" s="422"/>
      <c r="P4" s="422"/>
      <c r="Q4" s="422"/>
      <c r="R4" s="422"/>
      <c r="S4" s="422"/>
      <c r="T4" s="422"/>
      <c r="U4" s="422"/>
      <c r="V4" s="422"/>
      <c r="W4" s="422"/>
      <c r="X4" s="422"/>
      <c r="Y4" s="422"/>
      <c r="Z4" s="422"/>
      <c r="AA4" s="422"/>
      <c r="AB4" s="422"/>
    </row>
    <row r="5" spans="1:28" ht="20.100000000000001" customHeight="1" thickBot="1">
      <c r="A5" s="593" t="s">
        <v>487</v>
      </c>
      <c r="B5" s="2251" t="s">
        <v>1105</v>
      </c>
      <c r="C5" s="2251"/>
      <c r="D5" s="2593"/>
      <c r="E5" s="2251" t="s">
        <v>1106</v>
      </c>
      <c r="F5" s="2251"/>
      <c r="G5" s="2593"/>
      <c r="H5" s="2594" t="s">
        <v>1107</v>
      </c>
      <c r="I5" s="2251"/>
      <c r="J5" s="2593"/>
      <c r="K5" s="430"/>
      <c r="L5" s="430"/>
      <c r="M5" s="430"/>
    </row>
    <row r="6" spans="1:28" ht="15.75" customHeight="1" thickBot="1">
      <c r="A6" s="370"/>
      <c r="B6" s="401" t="s">
        <v>1108</v>
      </c>
      <c r="C6" s="402" t="s">
        <v>1109</v>
      </c>
      <c r="D6" s="1724" t="s">
        <v>48</v>
      </c>
      <c r="E6" s="401" t="s">
        <v>1108</v>
      </c>
      <c r="F6" s="402" t="s">
        <v>862</v>
      </c>
      <c r="G6" s="1724" t="s">
        <v>48</v>
      </c>
      <c r="H6" s="714" t="s">
        <v>1108</v>
      </c>
      <c r="I6" s="1727" t="s">
        <v>862</v>
      </c>
      <c r="J6" s="1724" t="s">
        <v>48</v>
      </c>
      <c r="K6" s="431"/>
      <c r="L6" s="430"/>
      <c r="M6" s="430"/>
    </row>
    <row r="7" spans="1:28" ht="15.75">
      <c r="A7" s="1719" t="s">
        <v>1110</v>
      </c>
      <c r="B7" s="1717">
        <v>16746</v>
      </c>
      <c r="C7" s="1723">
        <v>0</v>
      </c>
      <c r="D7" s="1725">
        <f>SUM(B7:C7)</f>
        <v>16746</v>
      </c>
      <c r="E7" s="1721">
        <v>15822</v>
      </c>
      <c r="F7" s="1723">
        <v>0</v>
      </c>
      <c r="G7" s="1725">
        <f>SUM(E7:F7)</f>
        <v>15822</v>
      </c>
      <c r="H7" s="1718">
        <f>E7/B7</f>
        <v>0.94482264421354356</v>
      </c>
      <c r="I7" s="1728">
        <v>0</v>
      </c>
      <c r="J7" s="1730">
        <f>G7/D7</f>
        <v>0.94482264421354356</v>
      </c>
      <c r="K7" s="50"/>
      <c r="L7" s="50"/>
      <c r="M7" s="51"/>
    </row>
    <row r="8" spans="1:28" ht="17.100000000000001" customHeight="1" thickBot="1">
      <c r="A8" s="1720" t="s">
        <v>1111</v>
      </c>
      <c r="B8" s="1716">
        <v>278595</v>
      </c>
      <c r="C8" s="1716">
        <v>6625</v>
      </c>
      <c r="D8" s="1851">
        <f>SUM(B8:C8)</f>
        <v>285220</v>
      </c>
      <c r="E8" s="1722">
        <v>313713</v>
      </c>
      <c r="F8" s="1726">
        <v>7284</v>
      </c>
      <c r="G8" s="1851">
        <f>SUM(E8:F8)</f>
        <v>320997</v>
      </c>
      <c r="H8" s="137">
        <f>E8/B8</f>
        <v>1.1260539492812147</v>
      </c>
      <c r="I8" s="1729">
        <f>F8/C8</f>
        <v>1.0994716981132076</v>
      </c>
      <c r="J8" s="1731">
        <f>G8/D8</f>
        <v>1.1254365051539164</v>
      </c>
      <c r="K8" s="50"/>
      <c r="L8" s="50"/>
      <c r="M8" s="51"/>
    </row>
    <row r="9" spans="1:28" s="54" customFormat="1" ht="20.85" customHeight="1" thickBot="1">
      <c r="A9" s="352" t="s">
        <v>48</v>
      </c>
      <c r="B9" s="1711">
        <f>SUM(B7:B8)</f>
        <v>295341</v>
      </c>
      <c r="C9" s="1713">
        <f>SUM(C7:C8)</f>
        <v>6625</v>
      </c>
      <c r="D9" s="1712">
        <f t="shared" ref="D9" si="0">SUM(B9:C9)</f>
        <v>301966</v>
      </c>
      <c r="E9" s="1711">
        <f>SUM(E7:E8)</f>
        <v>329535</v>
      </c>
      <c r="F9" s="1713">
        <f>SUM(F7:F8)</f>
        <v>7284</v>
      </c>
      <c r="G9" s="1712">
        <f>SUM(E9:F9)</f>
        <v>336819</v>
      </c>
      <c r="H9" s="1714">
        <f>E9/B9</f>
        <v>1.115778032850163</v>
      </c>
      <c r="I9" s="1715">
        <f>F9/C9</f>
        <v>1.0994716981132076</v>
      </c>
      <c r="J9" s="1732">
        <f>G9/D9</f>
        <v>1.11542027910427</v>
      </c>
      <c r="K9" s="52"/>
      <c r="L9" s="52"/>
      <c r="M9" s="53"/>
    </row>
    <row r="10" spans="1:28" ht="15.75">
      <c r="A10" s="114"/>
      <c r="B10" s="114"/>
      <c r="C10" s="114"/>
      <c r="D10" s="114"/>
      <c r="E10" s="114"/>
      <c r="F10" s="114"/>
      <c r="G10" s="114"/>
      <c r="H10" s="114"/>
      <c r="I10" s="114"/>
      <c r="J10" s="114"/>
    </row>
    <row r="11" spans="1:28" ht="15.75">
      <c r="A11" s="114"/>
      <c r="B11" s="113"/>
      <c r="C11" s="114"/>
      <c r="D11" s="114"/>
      <c r="E11" s="113"/>
      <c r="F11" s="114"/>
      <c r="G11" s="114"/>
      <c r="H11" s="114"/>
      <c r="I11" s="114"/>
      <c r="J11" s="114"/>
    </row>
    <row r="12" spans="1:28" ht="33.6" customHeight="1">
      <c r="A12" s="2317" t="s">
        <v>1112</v>
      </c>
      <c r="B12" s="2317"/>
      <c r="C12" s="2317"/>
      <c r="D12" s="2317"/>
      <c r="E12" s="2317"/>
      <c r="F12" s="2317"/>
      <c r="G12" s="2317"/>
      <c r="H12" s="2317"/>
      <c r="I12" s="2317"/>
      <c r="J12" s="2317"/>
    </row>
    <row r="13" spans="1:28" ht="36.75" customHeight="1">
      <c r="A13" s="2592" t="s">
        <v>1113</v>
      </c>
      <c r="B13" s="2592"/>
      <c r="C13" s="2592"/>
      <c r="D13" s="2592"/>
      <c r="E13" s="2592"/>
      <c r="F13" s="2592"/>
      <c r="G13" s="2592"/>
      <c r="H13" s="2592"/>
      <c r="I13" s="2592"/>
      <c r="J13" s="2592"/>
    </row>
    <row r="14" spans="1:28" ht="19.5" customHeight="1" thickBot="1">
      <c r="A14" s="2393" t="s">
        <v>1114</v>
      </c>
      <c r="B14" s="2393"/>
      <c r="C14" s="2393"/>
      <c r="D14" s="2393"/>
      <c r="E14" s="2393"/>
      <c r="F14" s="2393"/>
    </row>
    <row r="15" spans="1:28" ht="18.75">
      <c r="A15" s="114" t="s">
        <v>1115</v>
      </c>
    </row>
    <row r="16" spans="1:28" ht="47.25" customHeight="1">
      <c r="A16" s="2575" t="s">
        <v>1079</v>
      </c>
      <c r="B16" s="2575"/>
      <c r="C16" s="2575"/>
      <c r="D16" s="2575"/>
      <c r="E16" s="2575"/>
      <c r="F16" s="2575"/>
      <c r="G16" s="2575"/>
      <c r="H16" s="2575"/>
      <c r="I16" s="2575"/>
      <c r="J16" s="2575"/>
    </row>
  </sheetData>
  <customSheetViews>
    <customSheetView guid="{F8F6599B-2A1F-4529-A350-AEBC686D896D}" showPageBreaks="1" fitToPage="1" printArea="1">
      <pageMargins left="0" right="0" top="0" bottom="0" header="0" footer="0"/>
      <printOptions horizontalCentered="1" verticalCentered="1" headings="1" gridLines="1"/>
      <pageSetup firstPageNumber="101" orientation="landscape" useFirstPageNumber="1" r:id="rId1"/>
      <headerFooter scaleWithDoc="0" alignWithMargins="0"/>
    </customSheetView>
  </customSheetViews>
  <mergeCells count="10">
    <mergeCell ref="A16:J16"/>
    <mergeCell ref="A13:J13"/>
    <mergeCell ref="A14:F14"/>
    <mergeCell ref="A1:J1"/>
    <mergeCell ref="A2:J2"/>
    <mergeCell ref="A3:J3"/>
    <mergeCell ref="A12:J12"/>
    <mergeCell ref="B5:D5"/>
    <mergeCell ref="E5:G5"/>
    <mergeCell ref="H5:J5"/>
  </mergeCells>
  <printOptions horizontalCentered="1" verticalCentered="1"/>
  <pageMargins left="0.25" right="0.25" top="0.5" bottom="0.5" header="0.3" footer="0.3"/>
  <pageSetup scale="96" firstPageNumber="101"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F044C-537A-4CB6-9702-C165C7B682F9}">
  <sheetPr>
    <tabColor rgb="FF00B050"/>
    <pageSetUpPr fitToPage="1"/>
  </sheetPr>
  <dimension ref="A1:AB27"/>
  <sheetViews>
    <sheetView workbookViewId="0">
      <selection activeCell="M23" sqref="M23"/>
    </sheetView>
  </sheetViews>
  <sheetFormatPr defaultColWidth="9.42578125" defaultRowHeight="15"/>
  <cols>
    <col min="1" max="1" width="19.42578125" style="1" customWidth="1"/>
    <col min="2" max="3" width="14.5703125" style="4" customWidth="1"/>
    <col min="4" max="4" width="14.5703125" style="5" customWidth="1"/>
    <col min="5" max="6" width="14.5703125" style="4" customWidth="1"/>
    <col min="7" max="7" width="16.28515625" style="5" customWidth="1"/>
    <col min="8" max="8" width="14.5703125" style="5" customWidth="1"/>
    <col min="9" max="9" width="25.5703125" style="5" bestFit="1" customWidth="1"/>
    <col min="10" max="11" width="9.42578125" style="5"/>
    <col min="12" max="12" width="33.85546875" style="5" customWidth="1"/>
    <col min="13" max="16384" width="9.42578125" style="5"/>
  </cols>
  <sheetData>
    <row r="1" spans="1:28" customFormat="1" ht="15.75" customHeight="1">
      <c r="A1" s="2356" t="s">
        <v>1116</v>
      </c>
      <c r="B1" s="2356"/>
      <c r="C1" s="2356"/>
      <c r="D1" s="2356"/>
      <c r="E1" s="2356"/>
      <c r="F1" s="2356"/>
      <c r="G1" s="2356"/>
      <c r="H1" s="2356"/>
      <c r="I1" s="421"/>
      <c r="J1" s="421"/>
      <c r="K1" s="421"/>
      <c r="L1" s="421"/>
      <c r="M1" s="421"/>
      <c r="N1" s="421"/>
      <c r="O1" s="421"/>
      <c r="P1" s="421"/>
      <c r="Q1" s="421"/>
      <c r="R1" s="421"/>
      <c r="S1" s="421"/>
      <c r="T1" s="421"/>
      <c r="U1" s="421"/>
      <c r="V1" s="421"/>
      <c r="W1" s="421"/>
      <c r="X1" s="421"/>
      <c r="Y1" s="421"/>
      <c r="Z1" s="421"/>
      <c r="AA1" s="421"/>
      <c r="AB1" s="421"/>
    </row>
    <row r="2" spans="1:28" customFormat="1" ht="15.75">
      <c r="A2" s="2254" t="s">
        <v>0</v>
      </c>
      <c r="B2" s="2254"/>
      <c r="C2" s="2254"/>
      <c r="D2" s="2254"/>
      <c r="E2" s="2254"/>
      <c r="F2" s="2254"/>
      <c r="G2" s="2254"/>
      <c r="H2" s="2254"/>
      <c r="I2" s="112"/>
      <c r="J2" s="112"/>
      <c r="K2" s="112"/>
      <c r="L2" s="112"/>
      <c r="M2" s="112"/>
      <c r="N2" s="112"/>
      <c r="O2" s="112"/>
      <c r="P2" s="112"/>
      <c r="Q2" s="112"/>
      <c r="R2" s="112"/>
      <c r="S2" s="112"/>
      <c r="T2" s="112"/>
      <c r="U2" s="112"/>
      <c r="V2" s="112"/>
      <c r="W2" s="112"/>
      <c r="X2" s="112"/>
      <c r="Y2" s="112"/>
      <c r="Z2" s="112"/>
      <c r="AA2" s="112"/>
      <c r="AB2" s="112"/>
    </row>
    <row r="3" spans="1:28" customFormat="1" ht="15.75">
      <c r="A3" s="2301" t="s">
        <v>41</v>
      </c>
      <c r="B3" s="2301"/>
      <c r="C3" s="2301"/>
      <c r="D3" s="2301"/>
      <c r="E3" s="2301"/>
      <c r="F3" s="2301"/>
      <c r="G3" s="2301"/>
      <c r="H3" s="2301"/>
      <c r="I3" s="422"/>
      <c r="J3" s="422"/>
      <c r="K3" s="422"/>
      <c r="L3" s="422"/>
      <c r="M3" s="422"/>
      <c r="N3" s="422"/>
      <c r="O3" s="422"/>
      <c r="P3" s="422"/>
      <c r="Q3" s="422"/>
      <c r="R3" s="422"/>
      <c r="S3" s="422"/>
      <c r="T3" s="422"/>
      <c r="U3" s="422"/>
      <c r="V3" s="422"/>
      <c r="W3" s="422"/>
      <c r="X3" s="422"/>
      <c r="Y3" s="422"/>
      <c r="Z3" s="422"/>
      <c r="AA3" s="422"/>
      <c r="AB3" s="422"/>
    </row>
    <row r="4" spans="1:28" customFormat="1" ht="16.5" thickBot="1">
      <c r="A4" s="417"/>
      <c r="B4" s="713"/>
      <c r="C4" s="713"/>
      <c r="D4" s="713"/>
      <c r="E4" s="713"/>
      <c r="F4" s="713"/>
      <c r="G4" s="713"/>
      <c r="H4" s="713"/>
      <c r="I4" s="417"/>
      <c r="J4" s="417"/>
      <c r="K4" s="422"/>
      <c r="L4" s="422"/>
      <c r="M4" s="422"/>
      <c r="N4" s="422"/>
      <c r="O4" s="422"/>
      <c r="P4" s="422"/>
      <c r="Q4" s="422"/>
      <c r="R4" s="422"/>
      <c r="S4" s="422"/>
      <c r="T4" s="422"/>
      <c r="U4" s="422"/>
      <c r="V4" s="422"/>
      <c r="W4" s="422"/>
      <c r="X4" s="422"/>
      <c r="Y4" s="422"/>
      <c r="Z4" s="422"/>
      <c r="AA4" s="422"/>
      <c r="AB4" s="422"/>
    </row>
    <row r="5" spans="1:28" ht="63">
      <c r="A5" s="722">
        <v>2023</v>
      </c>
      <c r="B5" s="718" t="s">
        <v>1117</v>
      </c>
      <c r="C5" s="507" t="s">
        <v>1118</v>
      </c>
      <c r="D5" s="507" t="s">
        <v>1119</v>
      </c>
      <c r="E5" s="1163" t="s">
        <v>1120</v>
      </c>
      <c r="F5" s="507" t="s">
        <v>1121</v>
      </c>
      <c r="G5" s="595" t="s">
        <v>1122</v>
      </c>
      <c r="H5" s="596" t="s">
        <v>1123</v>
      </c>
      <c r="J5" s="430"/>
      <c r="K5" s="430"/>
      <c r="L5" s="430"/>
    </row>
    <row r="6" spans="1:28" ht="15.75">
      <c r="A6" s="723" t="s">
        <v>1041</v>
      </c>
      <c r="B6" s="135">
        <v>346547</v>
      </c>
      <c r="C6" s="585">
        <v>7269</v>
      </c>
      <c r="D6" s="598">
        <f t="shared" ref="D6:D17" si="0">C6/B6</f>
        <v>2.0975509815407432E-2</v>
      </c>
      <c r="E6" s="599">
        <v>3316</v>
      </c>
      <c r="F6" s="599">
        <v>3193</v>
      </c>
      <c r="G6" s="600">
        <f>IF(C6=0,0,E6/C6)</f>
        <v>0.45618379419452471</v>
      </c>
      <c r="H6" s="601">
        <f t="shared" ref="H6:H17" si="1">F6/B6</f>
        <v>9.2137574412705925E-3</v>
      </c>
      <c r="J6" s="431"/>
      <c r="K6" s="430"/>
      <c r="L6" s="430"/>
    </row>
    <row r="7" spans="1:28" s="10" customFormat="1" ht="15.75">
      <c r="A7" s="723" t="s">
        <v>1042</v>
      </c>
      <c r="B7" s="135">
        <v>348854</v>
      </c>
      <c r="C7" s="585">
        <v>7616</v>
      </c>
      <c r="D7" s="598">
        <f t="shared" si="0"/>
        <v>2.1831482511308457E-2</v>
      </c>
      <c r="E7" s="599">
        <v>3746</v>
      </c>
      <c r="F7" s="599">
        <v>3099</v>
      </c>
      <c r="G7" s="600">
        <f t="shared" ref="G7:G17" si="2">IF(C7=0,0,E7/C7)</f>
        <v>0.49185924369747897</v>
      </c>
      <c r="H7" s="601">
        <f t="shared" si="1"/>
        <v>8.8833724136744893E-3</v>
      </c>
    </row>
    <row r="8" spans="1:28" ht="15.75">
      <c r="A8" s="723" t="s">
        <v>1043</v>
      </c>
      <c r="B8" s="135">
        <v>349163</v>
      </c>
      <c r="C8" s="585">
        <v>10970</v>
      </c>
      <c r="D8" s="598">
        <f t="shared" si="0"/>
        <v>3.1417991024249421E-2</v>
      </c>
      <c r="E8" s="599">
        <v>4687</v>
      </c>
      <c r="F8" s="599">
        <v>5118</v>
      </c>
      <c r="G8" s="600">
        <f t="shared" si="2"/>
        <v>0.42725615314494075</v>
      </c>
      <c r="H8" s="601">
        <f t="shared" si="1"/>
        <v>1.4657910488797495E-2</v>
      </c>
    </row>
    <row r="9" spans="1:28" ht="15.75">
      <c r="A9" s="723" t="s">
        <v>1044</v>
      </c>
      <c r="B9" s="135">
        <v>347823</v>
      </c>
      <c r="C9" s="585">
        <v>5175</v>
      </c>
      <c r="D9" s="598">
        <f t="shared" si="0"/>
        <v>1.487825704453127E-2</v>
      </c>
      <c r="E9" s="599">
        <v>2218</v>
      </c>
      <c r="F9" s="599">
        <v>2439</v>
      </c>
      <c r="G9" s="600">
        <f t="shared" si="2"/>
        <v>0.42859903381642511</v>
      </c>
      <c r="H9" s="601">
        <f t="shared" si="1"/>
        <v>7.0121872331616944E-3</v>
      </c>
    </row>
    <row r="10" spans="1:28" ht="15.75">
      <c r="A10" s="723" t="s">
        <v>1045</v>
      </c>
      <c r="B10" s="135">
        <v>345602</v>
      </c>
      <c r="C10" s="602">
        <v>4611</v>
      </c>
      <c r="D10" s="598">
        <f t="shared" si="0"/>
        <v>1.3341936678607185E-2</v>
      </c>
      <c r="E10" s="599">
        <v>2145</v>
      </c>
      <c r="F10" s="599">
        <v>1869</v>
      </c>
      <c r="G10" s="600">
        <f t="shared" si="2"/>
        <v>0.46519193233571893</v>
      </c>
      <c r="H10" s="601">
        <f t="shared" si="1"/>
        <v>5.407954815076302E-3</v>
      </c>
    </row>
    <row r="11" spans="1:28" ht="15.75">
      <c r="A11" s="723" t="s">
        <v>1046</v>
      </c>
      <c r="B11" s="719">
        <v>341446</v>
      </c>
      <c r="C11" s="585">
        <v>5394</v>
      </c>
      <c r="D11" s="598">
        <f t="shared" si="0"/>
        <v>1.5797519959232207E-2</v>
      </c>
      <c r="E11" s="585">
        <v>2350</v>
      </c>
      <c r="F11" s="585">
        <v>2320</v>
      </c>
      <c r="G11" s="600">
        <f t="shared" si="2"/>
        <v>0.43566926214312196</v>
      </c>
      <c r="H11" s="601">
        <f t="shared" si="1"/>
        <v>6.7946322405299815E-3</v>
      </c>
    </row>
    <row r="12" spans="1:28" ht="15.75">
      <c r="A12" s="723" t="s">
        <v>1047</v>
      </c>
      <c r="B12" s="719">
        <v>337032</v>
      </c>
      <c r="C12" s="585">
        <v>4895</v>
      </c>
      <c r="D12" s="598">
        <f t="shared" si="0"/>
        <v>1.4523843433264497E-2</v>
      </c>
      <c r="E12" s="585">
        <v>2403</v>
      </c>
      <c r="F12" s="585">
        <v>1851</v>
      </c>
      <c r="G12" s="600">
        <f t="shared" si="2"/>
        <v>0.49090909090909091</v>
      </c>
      <c r="H12" s="601">
        <f t="shared" si="1"/>
        <v>5.4920601011179951E-3</v>
      </c>
    </row>
    <row r="13" spans="1:28" ht="15.75">
      <c r="A13" s="723" t="s">
        <v>1048</v>
      </c>
      <c r="B13" s="719">
        <v>336593</v>
      </c>
      <c r="C13" s="585">
        <v>7848</v>
      </c>
      <c r="D13" s="598">
        <f t="shared" si="0"/>
        <v>2.3315992905378304E-2</v>
      </c>
      <c r="E13" s="585">
        <v>3737</v>
      </c>
      <c r="F13" s="585">
        <v>3090</v>
      </c>
      <c r="G13" s="600">
        <f t="shared" si="2"/>
        <v>0.47617227319062183</v>
      </c>
      <c r="H13" s="601">
        <f t="shared" si="1"/>
        <v>9.180226564426474E-3</v>
      </c>
    </row>
    <row r="14" spans="1:28" ht="15.75">
      <c r="A14" s="723" t="s">
        <v>1049</v>
      </c>
      <c r="B14" s="719">
        <v>338182</v>
      </c>
      <c r="C14" s="585">
        <v>7873</v>
      </c>
      <c r="D14" s="598">
        <f t="shared" si="0"/>
        <v>2.3280363827761382E-2</v>
      </c>
      <c r="E14" s="585">
        <v>3579</v>
      </c>
      <c r="F14" s="585">
        <v>3235</v>
      </c>
      <c r="G14" s="600">
        <f t="shared" si="2"/>
        <v>0.4545916423218595</v>
      </c>
      <c r="H14" s="601">
        <f t="shared" si="1"/>
        <v>9.5658550721209289E-3</v>
      </c>
    </row>
    <row r="15" spans="1:28" ht="15.75">
      <c r="A15" s="723" t="s">
        <v>1050</v>
      </c>
      <c r="B15" s="719">
        <v>337935</v>
      </c>
      <c r="C15" s="585">
        <v>11552</v>
      </c>
      <c r="D15" s="598">
        <f t="shared" si="0"/>
        <v>3.4184088656102507E-2</v>
      </c>
      <c r="E15" s="585">
        <v>5242</v>
      </c>
      <c r="F15" s="585">
        <v>3508</v>
      </c>
      <c r="G15" s="600">
        <f t="shared" si="2"/>
        <v>0.4537742382271468</v>
      </c>
      <c r="H15" s="601">
        <f t="shared" si="1"/>
        <v>1.0380694512258275E-2</v>
      </c>
    </row>
    <row r="16" spans="1:28" ht="15.75">
      <c r="A16" s="723" t="s">
        <v>1051</v>
      </c>
      <c r="B16" s="719">
        <v>337432</v>
      </c>
      <c r="C16" s="585">
        <v>11819</v>
      </c>
      <c r="D16" s="598">
        <f t="shared" si="0"/>
        <v>3.5026316413381067E-2</v>
      </c>
      <c r="E16" s="585">
        <v>5037</v>
      </c>
      <c r="F16" s="585">
        <v>605</v>
      </c>
      <c r="G16" s="600">
        <f t="shared" si="2"/>
        <v>0.42617818766393095</v>
      </c>
      <c r="H16" s="601">
        <f t="shared" si="1"/>
        <v>1.7929538395884208E-3</v>
      </c>
    </row>
    <row r="17" spans="1:10" ht="16.5" thickBot="1">
      <c r="A17" s="753" t="s">
        <v>1052</v>
      </c>
      <c r="B17" s="720">
        <v>336819</v>
      </c>
      <c r="C17" s="1852">
        <v>10190</v>
      </c>
      <c r="D17" s="1853">
        <f t="shared" si="0"/>
        <v>3.0253637710461703E-2</v>
      </c>
      <c r="E17" s="1852">
        <v>2675</v>
      </c>
      <c r="F17" s="1852">
        <v>284</v>
      </c>
      <c r="G17" s="600">
        <f t="shared" si="2"/>
        <v>0.26251226692836116</v>
      </c>
      <c r="H17" s="1854">
        <f t="shared" si="1"/>
        <v>8.431828370727304E-4</v>
      </c>
    </row>
    <row r="18" spans="1:10" ht="16.5" thickBot="1">
      <c r="A18" s="353" t="s">
        <v>1124</v>
      </c>
      <c r="B18" s="721">
        <f>B17</f>
        <v>336819</v>
      </c>
      <c r="C18" s="354">
        <f>SUM(C6:C17)</f>
        <v>95212</v>
      </c>
      <c r="D18" s="355">
        <f>C18/B18</f>
        <v>0.28268001508228457</v>
      </c>
      <c r="E18" s="354">
        <f>SUM(E6:E17)</f>
        <v>41135</v>
      </c>
      <c r="F18" s="354">
        <f>SUM(F6:F17)</f>
        <v>30611</v>
      </c>
      <c r="G18" s="356">
        <f>E18/C18</f>
        <v>0.43203587783052555</v>
      </c>
      <c r="H18" s="355">
        <f>F18/B18</f>
        <v>9.0882640231103345E-2</v>
      </c>
      <c r="I18" s="36"/>
      <c r="J18" s="4"/>
    </row>
    <row r="19" spans="1:10" ht="15.75">
      <c r="A19" s="114"/>
      <c r="B19" s="114"/>
      <c r="C19" s="114"/>
      <c r="D19" s="114"/>
      <c r="E19" s="114"/>
      <c r="F19" s="114"/>
      <c r="G19" s="136"/>
      <c r="H19" s="114"/>
    </row>
    <row r="20" spans="1:10" ht="15.75">
      <c r="A20" s="2595" t="s">
        <v>1125</v>
      </c>
      <c r="B20" s="2317"/>
      <c r="C20" s="2317"/>
      <c r="D20" s="2317"/>
      <c r="E20" s="2317"/>
      <c r="F20" s="2317"/>
      <c r="G20" s="2317"/>
      <c r="H20" s="2317"/>
      <c r="I20" s="4"/>
    </row>
    <row r="21" spans="1:10" ht="36" customHeight="1">
      <c r="A21" s="2595" t="s">
        <v>1126</v>
      </c>
      <c r="B21" s="2317"/>
      <c r="C21" s="2317"/>
      <c r="D21" s="2317"/>
      <c r="E21" s="2317"/>
      <c r="F21" s="2317"/>
      <c r="G21" s="2317"/>
      <c r="H21" s="2317"/>
    </row>
    <row r="22" spans="1:10" ht="18.75">
      <c r="A22" s="2596" t="s">
        <v>1127</v>
      </c>
      <c r="B22" s="2504"/>
      <c r="C22" s="2504"/>
      <c r="D22" s="2504"/>
      <c r="E22" s="2504"/>
      <c r="F22" s="2504"/>
      <c r="G22" s="2504"/>
      <c r="H22" s="2504"/>
    </row>
    <row r="23" spans="1:10" ht="18.75">
      <c r="A23" s="2504" t="s">
        <v>1128</v>
      </c>
      <c r="B23" s="2504"/>
      <c r="C23" s="2504"/>
      <c r="D23" s="2504"/>
      <c r="E23" s="2504"/>
      <c r="F23" s="2504"/>
      <c r="G23" s="2504"/>
      <c r="H23" s="2504"/>
    </row>
    <row r="24" spans="1:10" ht="30" customHeight="1">
      <c r="A24" s="2573" t="s">
        <v>1079</v>
      </c>
      <c r="B24" s="2573"/>
      <c r="C24" s="2573"/>
      <c r="D24" s="2573"/>
      <c r="E24" s="2573"/>
      <c r="F24" s="2573"/>
      <c r="G24" s="2573"/>
      <c r="H24" s="2573"/>
    </row>
    <row r="25" spans="1:10" ht="14.25">
      <c r="A25" s="8"/>
      <c r="B25" s="6"/>
      <c r="C25" s="6"/>
      <c r="D25" s="6"/>
      <c r="E25" s="6"/>
      <c r="F25" s="6"/>
      <c r="G25" s="9"/>
      <c r="H25" s="6"/>
    </row>
    <row r="26" spans="1:10" ht="14.25">
      <c r="A26"/>
      <c r="B26"/>
      <c r="C26"/>
      <c r="D26"/>
      <c r="E26"/>
      <c r="F26"/>
      <c r="G26" s="7"/>
      <c r="H26"/>
    </row>
    <row r="27" spans="1:10" thickBot="1">
      <c r="A27"/>
      <c r="B27"/>
      <c r="C27"/>
      <c r="D27"/>
      <c r="E27" s="3"/>
      <c r="F27"/>
      <c r="G27" s="7"/>
      <c r="H27"/>
    </row>
  </sheetData>
  <customSheetViews>
    <customSheetView guid="{F8F6599B-2A1F-4529-A350-AEBC686D896D}" showPageBreaks="1" fitToPage="1" printArea="1">
      <pageMargins left="0" right="0" top="0" bottom="0" header="0" footer="0"/>
      <printOptions horizontalCentered="1" verticalCentered="1" headings="1" gridLines="1"/>
      <pageSetup firstPageNumber="102" orientation="landscape" useFirstPageNumber="1" r:id="rId1"/>
      <headerFooter scaleWithDoc="0" alignWithMargins="0"/>
    </customSheetView>
  </customSheetViews>
  <mergeCells count="8">
    <mergeCell ref="A1:H1"/>
    <mergeCell ref="A2:H2"/>
    <mergeCell ref="A3:H3"/>
    <mergeCell ref="A23:H23"/>
    <mergeCell ref="A24:H24"/>
    <mergeCell ref="A20:H20"/>
    <mergeCell ref="A21:H21"/>
    <mergeCell ref="A22:H22"/>
  </mergeCells>
  <printOptions horizontalCentered="1" verticalCentered="1"/>
  <pageMargins left="0.25" right="0.25" top="0.5" bottom="0.5" header="0.3" footer="0.3"/>
  <pageSetup scale="83" firstPageNumber="102"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50"/>
    <pageSetUpPr fitToPage="1"/>
  </sheetPr>
  <dimension ref="A1:X35"/>
  <sheetViews>
    <sheetView zoomScaleNormal="100" workbookViewId="0">
      <selection activeCell="M23" sqref="M23"/>
    </sheetView>
  </sheetViews>
  <sheetFormatPr defaultColWidth="40.5703125" defaultRowHeight="12.75"/>
  <cols>
    <col min="1" max="1" width="49.42578125" style="46" customWidth="1"/>
    <col min="2" max="2" width="8.5703125" style="46" customWidth="1"/>
    <col min="3" max="3" width="6.5703125" style="46" customWidth="1"/>
    <col min="4" max="4" width="11.5703125" style="46" customWidth="1"/>
    <col min="5" max="5" width="10.42578125" style="46" customWidth="1"/>
    <col min="6" max="6" width="7.140625" style="47" customWidth="1"/>
    <col min="7" max="7" width="9.5703125" style="47" customWidth="1"/>
    <col min="8" max="8" width="10.42578125" style="47" customWidth="1"/>
    <col min="9" max="9" width="15.28515625" style="46" customWidth="1"/>
    <col min="10" max="10" width="16.5703125" style="179" customWidth="1"/>
    <col min="11" max="11" width="40.42578125" style="46" customWidth="1"/>
    <col min="12" max="16384" width="40.5703125" style="46"/>
  </cols>
  <sheetData>
    <row r="1" spans="1:24" customFormat="1" ht="15.75" customHeight="1">
      <c r="A1" s="2356" t="s">
        <v>1129</v>
      </c>
      <c r="B1" s="2356"/>
      <c r="C1" s="2356"/>
      <c r="D1" s="2356"/>
      <c r="E1" s="2356"/>
      <c r="F1" s="2356"/>
      <c r="G1" s="2356"/>
      <c r="H1" s="2356"/>
      <c r="I1" s="2356"/>
      <c r="J1" s="421"/>
      <c r="K1" s="421"/>
      <c r="L1" s="421"/>
      <c r="M1" s="421"/>
      <c r="N1" s="421"/>
      <c r="O1" s="421"/>
      <c r="P1" s="421"/>
      <c r="Q1" s="421"/>
      <c r="R1" s="421"/>
      <c r="S1" s="421"/>
      <c r="T1" s="421"/>
      <c r="U1" s="421"/>
      <c r="V1" s="421"/>
      <c r="W1" s="421"/>
      <c r="X1" s="421"/>
    </row>
    <row r="2" spans="1:24" customFormat="1" ht="15.75">
      <c r="A2" s="2254" t="s">
        <v>0</v>
      </c>
      <c r="B2" s="2254"/>
      <c r="C2" s="2254"/>
      <c r="D2" s="2254"/>
      <c r="E2" s="2254"/>
      <c r="F2" s="2254"/>
      <c r="G2" s="2254"/>
      <c r="H2" s="2254"/>
      <c r="I2" s="2254"/>
      <c r="J2" s="112"/>
      <c r="K2" s="112"/>
      <c r="L2" s="112"/>
      <c r="M2" s="112"/>
      <c r="N2" s="112"/>
      <c r="O2" s="112"/>
      <c r="P2" s="112"/>
      <c r="Q2" s="112"/>
      <c r="R2" s="112"/>
      <c r="S2" s="112"/>
      <c r="T2" s="112"/>
      <c r="U2" s="112"/>
      <c r="V2" s="112"/>
      <c r="W2" s="112"/>
      <c r="X2" s="112"/>
    </row>
    <row r="3" spans="1:24" customFormat="1" ht="15.75">
      <c r="A3" s="2301" t="s">
        <v>41</v>
      </c>
      <c r="B3" s="2301"/>
      <c r="C3" s="2301"/>
      <c r="D3" s="2301"/>
      <c r="E3" s="2301"/>
      <c r="F3" s="2301"/>
      <c r="G3" s="2301"/>
      <c r="H3" s="2301"/>
      <c r="I3" s="2301"/>
      <c r="J3" s="422"/>
      <c r="K3" s="422"/>
      <c r="L3" s="422"/>
      <c r="M3" s="422"/>
      <c r="N3" s="422"/>
      <c r="O3" s="422"/>
      <c r="P3" s="422"/>
      <c r="Q3" s="422"/>
      <c r="R3" s="422"/>
      <c r="S3" s="422"/>
      <c r="T3" s="422"/>
      <c r="U3" s="422"/>
      <c r="V3" s="422"/>
      <c r="W3" s="422"/>
      <c r="X3" s="422"/>
    </row>
    <row r="4" spans="1:24" customFormat="1" ht="16.5" thickBot="1">
      <c r="A4" s="417"/>
      <c r="B4" s="713"/>
      <c r="C4" s="713"/>
      <c r="D4" s="713"/>
      <c r="E4" s="713"/>
      <c r="F4" s="713"/>
      <c r="G4" s="713"/>
      <c r="H4" s="713"/>
      <c r="I4" s="417"/>
      <c r="J4" s="417"/>
      <c r="K4" s="422"/>
      <c r="L4" s="422"/>
      <c r="M4" s="422"/>
      <c r="N4" s="422"/>
      <c r="O4" s="422"/>
      <c r="P4" s="422"/>
      <c r="Q4" s="422"/>
      <c r="R4" s="422"/>
      <c r="S4" s="422"/>
      <c r="T4" s="422"/>
      <c r="U4" s="422"/>
      <c r="V4" s="422"/>
      <c r="W4" s="422"/>
      <c r="X4" s="422"/>
    </row>
    <row r="5" spans="1:24" ht="27" customHeight="1" thickBot="1">
      <c r="A5" s="2598" t="s">
        <v>1130</v>
      </c>
      <c r="B5" s="2599" t="s">
        <v>1131</v>
      </c>
      <c r="C5" s="2599"/>
      <c r="D5" s="2599"/>
      <c r="E5" s="2599"/>
      <c r="F5" s="2600" t="s">
        <v>1132</v>
      </c>
      <c r="G5" s="2600"/>
      <c r="H5" s="2600"/>
      <c r="I5" s="780" t="s">
        <v>620</v>
      </c>
      <c r="J5" s="180"/>
    </row>
    <row r="6" spans="1:24" ht="32.25" customHeight="1" thickBot="1">
      <c r="A6" s="2598"/>
      <c r="B6" s="781" t="s">
        <v>490</v>
      </c>
      <c r="C6" s="781" t="s">
        <v>491</v>
      </c>
      <c r="D6" s="781" t="s">
        <v>492</v>
      </c>
      <c r="E6" s="781" t="s">
        <v>493</v>
      </c>
      <c r="F6" s="782" t="s">
        <v>862</v>
      </c>
      <c r="G6" s="782" t="s">
        <v>1108</v>
      </c>
      <c r="H6" s="783" t="s">
        <v>48</v>
      </c>
      <c r="I6" s="784"/>
    </row>
    <row r="7" spans="1:24" ht="12.75" customHeight="1">
      <c r="A7" s="2716" t="s">
        <v>1133</v>
      </c>
      <c r="B7" s="565"/>
      <c r="C7" s="565" t="s">
        <v>149</v>
      </c>
      <c r="D7" s="785"/>
      <c r="E7" s="786"/>
      <c r="F7" s="2049">
        <v>36</v>
      </c>
      <c r="G7" s="794">
        <v>1363</v>
      </c>
      <c r="H7" s="2050">
        <f>SUM(F7:G7)</f>
        <v>1399</v>
      </c>
      <c r="I7" s="790">
        <f>H7*20</f>
        <v>27980</v>
      </c>
    </row>
    <row r="8" spans="1:24" ht="15">
      <c r="A8" s="2716" t="s">
        <v>1134</v>
      </c>
      <c r="B8" s="565"/>
      <c r="C8" s="565" t="s">
        <v>149</v>
      </c>
      <c r="D8" s="785"/>
      <c r="E8" s="786"/>
      <c r="F8" s="2051">
        <v>0</v>
      </c>
      <c r="G8" s="794">
        <v>4</v>
      </c>
      <c r="H8" s="2050">
        <f t="shared" ref="H8:H28" si="0">SUM(F8:G8)</f>
        <v>4</v>
      </c>
      <c r="I8" s="790">
        <f t="shared" ref="I8" si="1">H8*20</f>
        <v>80</v>
      </c>
    </row>
    <row r="9" spans="1:24" ht="15">
      <c r="A9" s="2716" t="s">
        <v>1135</v>
      </c>
      <c r="B9" s="565" t="s">
        <v>149</v>
      </c>
      <c r="C9" s="565"/>
      <c r="D9" s="785"/>
      <c r="E9" s="786"/>
      <c r="F9" s="2051">
        <v>0</v>
      </c>
      <c r="G9" s="794">
        <v>12</v>
      </c>
      <c r="H9" s="2050">
        <f t="shared" si="0"/>
        <v>12</v>
      </c>
      <c r="I9" s="790">
        <f>H9*30</f>
        <v>360</v>
      </c>
    </row>
    <row r="10" spans="1:24" ht="15">
      <c r="A10" s="2716" t="s">
        <v>1136</v>
      </c>
      <c r="B10" s="565"/>
      <c r="C10" s="565" t="s">
        <v>149</v>
      </c>
      <c r="D10" s="785" t="s">
        <v>149</v>
      </c>
      <c r="E10" s="786"/>
      <c r="F10" s="2051">
        <v>0</v>
      </c>
      <c r="G10" s="794">
        <v>0</v>
      </c>
      <c r="H10" s="2050">
        <f t="shared" si="0"/>
        <v>0</v>
      </c>
      <c r="I10" s="790">
        <f t="shared" ref="I10:I28" si="2">H10*30</f>
        <v>0</v>
      </c>
    </row>
    <row r="11" spans="1:24" ht="15">
      <c r="A11" s="2716" t="s">
        <v>1137</v>
      </c>
      <c r="B11" s="565" t="s">
        <v>149</v>
      </c>
      <c r="C11" s="792" t="s">
        <v>149</v>
      </c>
      <c r="D11" s="786"/>
      <c r="E11" s="786"/>
      <c r="F11" s="2052"/>
      <c r="G11" s="794"/>
      <c r="H11" s="2050"/>
      <c r="I11" s="790">
        <f t="shared" si="2"/>
        <v>0</v>
      </c>
    </row>
    <row r="12" spans="1:24" ht="15">
      <c r="A12" s="2716" t="s">
        <v>1138</v>
      </c>
      <c r="B12" s="565"/>
      <c r="C12" s="792" t="s">
        <v>149</v>
      </c>
      <c r="D12" s="786" t="s">
        <v>149</v>
      </c>
      <c r="E12" s="786"/>
      <c r="F12" s="2052">
        <v>1</v>
      </c>
      <c r="G12" s="794">
        <v>51</v>
      </c>
      <c r="H12" s="2050">
        <f t="shared" ref="H12:H13" si="3">SUM(F12:G12)</f>
        <v>52</v>
      </c>
      <c r="I12" s="790">
        <f t="shared" si="2"/>
        <v>1560</v>
      </c>
    </row>
    <row r="13" spans="1:24" ht="15">
      <c r="A13" s="2716" t="s">
        <v>1139</v>
      </c>
      <c r="B13" s="565"/>
      <c r="C13" s="792" t="s">
        <v>149</v>
      </c>
      <c r="D13" s="786"/>
      <c r="E13" s="786"/>
      <c r="F13" s="2052">
        <v>0</v>
      </c>
      <c r="G13" s="794">
        <v>10</v>
      </c>
      <c r="H13" s="2050">
        <f t="shared" si="3"/>
        <v>10</v>
      </c>
      <c r="I13" s="790">
        <f t="shared" si="2"/>
        <v>300</v>
      </c>
    </row>
    <row r="14" spans="1:24" ht="15">
      <c r="A14" s="2716" t="s">
        <v>1140</v>
      </c>
      <c r="B14" s="565"/>
      <c r="C14" s="792" t="s">
        <v>149</v>
      </c>
      <c r="D14" s="786"/>
      <c r="E14" s="786"/>
      <c r="F14" s="2052">
        <v>0</v>
      </c>
      <c r="G14" s="794">
        <v>0</v>
      </c>
      <c r="H14" s="2050">
        <f t="shared" si="0"/>
        <v>0</v>
      </c>
      <c r="I14" s="790">
        <f t="shared" si="2"/>
        <v>0</v>
      </c>
    </row>
    <row r="15" spans="1:24" ht="15">
      <c r="A15" s="2716" t="s">
        <v>1141</v>
      </c>
      <c r="B15" s="565"/>
      <c r="C15" s="792" t="s">
        <v>149</v>
      </c>
      <c r="D15" s="786"/>
      <c r="E15" s="786"/>
      <c r="F15" s="2052">
        <v>0</v>
      </c>
      <c r="G15" s="794">
        <v>0</v>
      </c>
      <c r="H15" s="2050">
        <f t="shared" si="0"/>
        <v>0</v>
      </c>
      <c r="I15" s="790">
        <f t="shared" si="2"/>
        <v>0</v>
      </c>
    </row>
    <row r="16" spans="1:24" ht="15">
      <c r="A16" s="2716" t="s">
        <v>1142</v>
      </c>
      <c r="B16" s="565"/>
      <c r="C16" s="792" t="s">
        <v>149</v>
      </c>
      <c r="D16" s="786"/>
      <c r="E16" s="786"/>
      <c r="F16" s="2052">
        <v>0</v>
      </c>
      <c r="G16" s="794">
        <v>0</v>
      </c>
      <c r="H16" s="2050">
        <f t="shared" si="0"/>
        <v>0</v>
      </c>
      <c r="I16" s="790">
        <f t="shared" si="2"/>
        <v>0</v>
      </c>
    </row>
    <row r="17" spans="1:9" ht="15">
      <c r="A17" s="2716" t="s">
        <v>1143</v>
      </c>
      <c r="B17" s="565"/>
      <c r="C17" s="792" t="s">
        <v>149</v>
      </c>
      <c r="D17" s="786"/>
      <c r="E17" s="786"/>
      <c r="F17" s="2052">
        <v>0</v>
      </c>
      <c r="G17" s="794">
        <v>0</v>
      </c>
      <c r="H17" s="2050">
        <f t="shared" si="0"/>
        <v>0</v>
      </c>
      <c r="I17" s="790">
        <f t="shared" si="2"/>
        <v>0</v>
      </c>
    </row>
    <row r="18" spans="1:9" ht="15">
      <c r="A18" s="2716" t="s">
        <v>1144</v>
      </c>
      <c r="B18" s="565"/>
      <c r="C18" s="792" t="s">
        <v>149</v>
      </c>
      <c r="D18" s="786"/>
      <c r="E18" s="786"/>
      <c r="F18" s="2052">
        <v>0</v>
      </c>
      <c r="G18" s="794">
        <v>32</v>
      </c>
      <c r="H18" s="2050">
        <f t="shared" si="0"/>
        <v>32</v>
      </c>
      <c r="I18" s="790">
        <f t="shared" si="2"/>
        <v>960</v>
      </c>
    </row>
    <row r="19" spans="1:9" ht="15">
      <c r="A19" s="2716" t="s">
        <v>1145</v>
      </c>
      <c r="B19" s="565"/>
      <c r="C19" s="2053" t="s">
        <v>149</v>
      </c>
      <c r="D19" s="786"/>
      <c r="E19" s="786" t="s">
        <v>149</v>
      </c>
      <c r="F19" s="2052">
        <v>0</v>
      </c>
      <c r="G19" s="794">
        <v>1</v>
      </c>
      <c r="H19" s="2050">
        <f t="shared" si="0"/>
        <v>1</v>
      </c>
      <c r="I19" s="790">
        <f t="shared" si="2"/>
        <v>30</v>
      </c>
    </row>
    <row r="20" spans="1:9" ht="15">
      <c r="A20" s="2716" t="s">
        <v>1146</v>
      </c>
      <c r="B20" s="565"/>
      <c r="C20" s="2053" t="s">
        <v>149</v>
      </c>
      <c r="D20" s="786"/>
      <c r="E20" s="786"/>
      <c r="F20" s="2052">
        <v>0</v>
      </c>
      <c r="G20" s="794">
        <v>9</v>
      </c>
      <c r="H20" s="2050">
        <f t="shared" si="0"/>
        <v>9</v>
      </c>
      <c r="I20" s="790">
        <f t="shared" si="2"/>
        <v>270</v>
      </c>
    </row>
    <row r="21" spans="1:9" ht="15">
      <c r="A21" s="2716" t="s">
        <v>1147</v>
      </c>
      <c r="B21" s="565" t="s">
        <v>149</v>
      </c>
      <c r="C21" s="792"/>
      <c r="D21" s="786"/>
      <c r="E21" s="786"/>
      <c r="F21" s="2052">
        <v>0</v>
      </c>
      <c r="G21" s="794">
        <v>3</v>
      </c>
      <c r="H21" s="2050">
        <f t="shared" si="0"/>
        <v>3</v>
      </c>
      <c r="I21" s="790">
        <f t="shared" si="2"/>
        <v>90</v>
      </c>
    </row>
    <row r="22" spans="1:9" ht="12.75" customHeight="1">
      <c r="A22" s="2716" t="s">
        <v>1148</v>
      </c>
      <c r="B22" s="565"/>
      <c r="C22" s="792" t="s">
        <v>149</v>
      </c>
      <c r="D22" s="786"/>
      <c r="E22" s="786"/>
      <c r="F22" s="2052">
        <v>0</v>
      </c>
      <c r="G22" s="794">
        <v>2</v>
      </c>
      <c r="H22" s="2050">
        <f t="shared" si="0"/>
        <v>2</v>
      </c>
      <c r="I22" s="790">
        <f t="shared" si="2"/>
        <v>60</v>
      </c>
    </row>
    <row r="23" spans="1:9" ht="15">
      <c r="A23" s="2716" t="s">
        <v>1149</v>
      </c>
      <c r="B23" s="565"/>
      <c r="C23" s="792" t="s">
        <v>149</v>
      </c>
      <c r="D23" s="786"/>
      <c r="E23" s="786"/>
      <c r="F23" s="2052">
        <v>0</v>
      </c>
      <c r="G23" s="794">
        <v>7</v>
      </c>
      <c r="H23" s="2050">
        <f t="shared" si="0"/>
        <v>7</v>
      </c>
      <c r="I23" s="790">
        <f t="shared" si="2"/>
        <v>210</v>
      </c>
    </row>
    <row r="24" spans="1:9" ht="15">
      <c r="A24" s="2716" t="s">
        <v>1150</v>
      </c>
      <c r="B24" s="565"/>
      <c r="C24" s="792" t="s">
        <v>149</v>
      </c>
      <c r="D24" s="786"/>
      <c r="E24" s="798"/>
      <c r="F24" s="2052">
        <v>0</v>
      </c>
      <c r="G24" s="794">
        <v>2</v>
      </c>
      <c r="H24" s="2050">
        <f t="shared" si="0"/>
        <v>2</v>
      </c>
      <c r="I24" s="790">
        <f t="shared" si="2"/>
        <v>60</v>
      </c>
    </row>
    <row r="25" spans="1:9" ht="15">
      <c r="A25" s="2716" t="s">
        <v>1151</v>
      </c>
      <c r="B25" s="565"/>
      <c r="C25" s="792" t="s">
        <v>149</v>
      </c>
      <c r="D25" s="786"/>
      <c r="E25" s="786"/>
      <c r="F25" s="2052">
        <v>0</v>
      </c>
      <c r="G25" s="794">
        <v>0</v>
      </c>
      <c r="H25" s="2050">
        <f t="shared" si="0"/>
        <v>0</v>
      </c>
      <c r="I25" s="790">
        <f t="shared" si="2"/>
        <v>0</v>
      </c>
    </row>
    <row r="26" spans="1:9" ht="15">
      <c r="A26" s="2716" t="s">
        <v>1152</v>
      </c>
      <c r="B26" s="565"/>
      <c r="C26" s="792" t="s">
        <v>149</v>
      </c>
      <c r="D26" s="786"/>
      <c r="E26" s="786"/>
      <c r="F26" s="2052">
        <v>0</v>
      </c>
      <c r="G26" s="794">
        <v>0</v>
      </c>
      <c r="H26" s="2050">
        <f t="shared" si="0"/>
        <v>0</v>
      </c>
      <c r="I26" s="790">
        <f t="shared" si="2"/>
        <v>0</v>
      </c>
    </row>
    <row r="27" spans="1:9" ht="15">
      <c r="A27" s="2716" t="s">
        <v>1153</v>
      </c>
      <c r="B27" s="565"/>
      <c r="C27" s="792" t="s">
        <v>149</v>
      </c>
      <c r="D27" s="786" t="s">
        <v>149</v>
      </c>
      <c r="E27" s="786"/>
      <c r="F27" s="2052">
        <v>0</v>
      </c>
      <c r="G27" s="794">
        <v>0</v>
      </c>
      <c r="H27" s="2050">
        <f t="shared" si="0"/>
        <v>0</v>
      </c>
      <c r="I27" s="790">
        <f t="shared" si="2"/>
        <v>0</v>
      </c>
    </row>
    <row r="28" spans="1:9" ht="15.75" customHeight="1" thickBot="1">
      <c r="A28" s="2716" t="s">
        <v>1154</v>
      </c>
      <c r="B28" s="565"/>
      <c r="C28" s="792" t="s">
        <v>149</v>
      </c>
      <c r="D28" s="786"/>
      <c r="E28" s="786"/>
      <c r="F28" s="2052">
        <v>0</v>
      </c>
      <c r="G28" s="794">
        <v>2</v>
      </c>
      <c r="H28" s="2050">
        <f t="shared" si="0"/>
        <v>2</v>
      </c>
      <c r="I28" s="790">
        <f t="shared" si="2"/>
        <v>60</v>
      </c>
    </row>
    <row r="29" spans="1:9" ht="20.85" customHeight="1" thickBot="1">
      <c r="A29" s="799" t="s">
        <v>1155</v>
      </c>
      <c r="B29" s="800"/>
      <c r="C29" s="800"/>
      <c r="D29" s="800"/>
      <c r="E29" s="800"/>
      <c r="F29" s="2054">
        <f>SUM(F7:F28)</f>
        <v>37</v>
      </c>
      <c r="G29" s="2054">
        <f>SUM(G7:G28)</f>
        <v>1498</v>
      </c>
      <c r="H29" s="2055">
        <f>SUM(H7:H28)</f>
        <v>1535</v>
      </c>
      <c r="I29" s="803">
        <f>SUM(I7:I28)</f>
        <v>32020</v>
      </c>
    </row>
    <row r="30" spans="1:9" ht="12.75" customHeight="1"/>
    <row r="31" spans="1:9" ht="19.5" customHeight="1">
      <c r="G31" s="48"/>
    </row>
    <row r="32" spans="1:9" ht="18">
      <c r="A32" s="2597" t="s">
        <v>1156</v>
      </c>
      <c r="B32" s="2597"/>
      <c r="C32" s="2597"/>
      <c r="D32" s="2597"/>
      <c r="E32" s="2597"/>
      <c r="F32" s="2597"/>
      <c r="G32" s="2597"/>
      <c r="H32" s="2597"/>
      <c r="I32" s="2597"/>
    </row>
    <row r="33" spans="1:9" ht="18">
      <c r="A33" s="2597" t="s">
        <v>1157</v>
      </c>
      <c r="B33" s="2597"/>
      <c r="C33" s="2597"/>
      <c r="D33" s="2597"/>
      <c r="E33" s="2597"/>
      <c r="F33" s="2597"/>
      <c r="G33" s="2597"/>
      <c r="H33" s="2597"/>
      <c r="I33" s="2597"/>
    </row>
    <row r="34" spans="1:9">
      <c r="A34" s="49"/>
    </row>
    <row r="35" spans="1:9" ht="14.25" customHeight="1"/>
  </sheetData>
  <customSheetViews>
    <customSheetView guid="{F8F6599B-2A1F-4529-A350-AEBC686D896D}" scale="110" showPageBreaks="1" fitToPage="1" printArea="1">
      <pageMargins left="0" right="0" top="0" bottom="0" header="0" footer="0"/>
      <printOptions horizontalCentered="1" verticalCentered="1" headings="1" gridLines="1"/>
      <pageSetup firstPageNumber="81" fitToHeight="3" orientation="landscape" useFirstPageNumber="1" r:id="rId1"/>
      <headerFooter scaleWithDoc="0" alignWithMargins="0"/>
    </customSheetView>
  </customSheetViews>
  <mergeCells count="8">
    <mergeCell ref="A1:I1"/>
    <mergeCell ref="A2:I2"/>
    <mergeCell ref="A3:I3"/>
    <mergeCell ref="A33:I33"/>
    <mergeCell ref="A32:I32"/>
    <mergeCell ref="A5:A6"/>
    <mergeCell ref="B5:E5"/>
    <mergeCell ref="F5:H5"/>
  </mergeCells>
  <printOptions horizontalCentered="1" verticalCentered="1"/>
  <pageMargins left="0.25" right="0.25" top="0.5" bottom="0.5" header="0.3" footer="0.3"/>
  <pageSetup scale="79" firstPageNumber="81"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1128B-0F90-42C2-B4CE-CAE5782D62F1}">
  <sheetPr>
    <tabColor rgb="FF00B050"/>
    <pageSetUpPr fitToPage="1"/>
  </sheetPr>
  <dimension ref="A1:M21"/>
  <sheetViews>
    <sheetView workbookViewId="0">
      <selection activeCell="M23" sqref="M23"/>
    </sheetView>
  </sheetViews>
  <sheetFormatPr defaultColWidth="9.42578125" defaultRowHeight="15"/>
  <cols>
    <col min="1" max="1" width="25.42578125" style="35" customWidth="1"/>
    <col min="2" max="2" width="16.42578125" style="40" customWidth="1"/>
    <col min="3" max="3" width="9.42578125" style="40" customWidth="1"/>
    <col min="4" max="4" width="18.5703125" style="36" customWidth="1"/>
    <col min="5" max="6" width="16.5703125" style="36" customWidth="1"/>
    <col min="7" max="7" width="15.5703125" style="40" customWidth="1"/>
    <col min="8" max="8" width="16.5703125" style="36" customWidth="1"/>
    <col min="9" max="9" width="25.5703125" style="36" bestFit="1" customWidth="1"/>
    <col min="10" max="10" width="14.5703125" style="36" bestFit="1" customWidth="1"/>
    <col min="11" max="11" width="11.42578125" style="36" bestFit="1" customWidth="1"/>
    <col min="12" max="16384" width="9.42578125" style="36"/>
  </cols>
  <sheetData>
    <row r="1" spans="1:13" ht="21" customHeight="1">
      <c r="A1" s="2356" t="s">
        <v>1158</v>
      </c>
      <c r="B1" s="2356"/>
      <c r="C1" s="2356"/>
      <c r="D1" s="2356"/>
      <c r="E1" s="2356"/>
      <c r="F1" s="2356"/>
      <c r="G1" s="2356"/>
      <c r="H1" s="2356"/>
      <c r="I1" s="421"/>
    </row>
    <row r="2" spans="1:13" s="35" customFormat="1" ht="15.75">
      <c r="A2" s="2254" t="s">
        <v>0</v>
      </c>
      <c r="B2" s="2254"/>
      <c r="C2" s="2254"/>
      <c r="D2" s="2254"/>
      <c r="E2" s="2254"/>
      <c r="F2" s="2254"/>
      <c r="G2" s="2254"/>
      <c r="H2" s="2254"/>
      <c r="I2" s="112"/>
    </row>
    <row r="3" spans="1:13" s="35" customFormat="1" ht="15.75">
      <c r="A3" s="2301" t="s">
        <v>41</v>
      </c>
      <c r="B3" s="2301"/>
      <c r="C3" s="2301"/>
      <c r="D3" s="2301"/>
      <c r="E3" s="2301"/>
      <c r="F3" s="2301"/>
      <c r="G3" s="2301"/>
      <c r="H3" s="2301"/>
      <c r="I3" s="422"/>
    </row>
    <row r="4" spans="1:13" s="35" customFormat="1" ht="16.5" thickBot="1">
      <c r="A4" s="713"/>
      <c r="B4" s="713"/>
      <c r="C4" s="713"/>
      <c r="D4" s="713"/>
      <c r="E4" s="713"/>
      <c r="F4" s="713"/>
      <c r="G4" s="713"/>
      <c r="H4" s="713"/>
      <c r="I4" s="422"/>
    </row>
    <row r="5" spans="1:13" ht="35.25" thickBot="1">
      <c r="A5" s="357">
        <v>2023</v>
      </c>
      <c r="B5" s="403" t="s">
        <v>1159</v>
      </c>
      <c r="C5" s="403" t="s">
        <v>1160</v>
      </c>
      <c r="D5" s="404" t="s">
        <v>1161</v>
      </c>
      <c r="E5" s="403" t="s">
        <v>48</v>
      </c>
      <c r="F5" s="403" t="s">
        <v>1162</v>
      </c>
      <c r="G5" s="403" t="s">
        <v>1163</v>
      </c>
      <c r="H5" s="405" t="s">
        <v>1164</v>
      </c>
      <c r="I5" s="430"/>
      <c r="J5" s="68"/>
      <c r="K5" s="74"/>
      <c r="L5" s="75"/>
      <c r="M5" s="75"/>
    </row>
    <row r="6" spans="1:13" ht="15.75">
      <c r="A6" s="129" t="s">
        <v>1041</v>
      </c>
      <c r="B6" s="130">
        <v>204155</v>
      </c>
      <c r="C6" s="130">
        <v>0</v>
      </c>
      <c r="D6" s="130">
        <v>142392</v>
      </c>
      <c r="E6" s="130">
        <f>B6+D6</f>
        <v>346547</v>
      </c>
      <c r="F6" s="131">
        <v>301966</v>
      </c>
      <c r="G6" s="132">
        <f>E6/F6</f>
        <v>1.1476358265500088</v>
      </c>
      <c r="H6" s="133">
        <v>-2.5499999999999998E-2</v>
      </c>
      <c r="I6" s="431"/>
      <c r="J6" s="68"/>
      <c r="K6" s="74"/>
      <c r="L6" s="75"/>
      <c r="M6" s="75"/>
    </row>
    <row r="7" spans="1:13" ht="15.75">
      <c r="A7" s="603" t="s">
        <v>1042</v>
      </c>
      <c r="B7" s="604">
        <v>205697</v>
      </c>
      <c r="C7" s="604">
        <v>0</v>
      </c>
      <c r="D7" s="604">
        <v>143157</v>
      </c>
      <c r="E7" s="130">
        <f t="shared" ref="E7:E17" si="0">B7+D7</f>
        <v>348854</v>
      </c>
      <c r="F7" s="131">
        <v>301966</v>
      </c>
      <c r="G7" s="132">
        <f t="shared" ref="G7:G17" si="1">E7/F7</f>
        <v>1.1552757595225953</v>
      </c>
      <c r="H7" s="133">
        <f>(E7-E6)/E6</f>
        <v>6.657105673977844E-3</v>
      </c>
      <c r="I7" s="177"/>
      <c r="J7" s="68"/>
      <c r="K7" s="74"/>
      <c r="L7" s="75"/>
      <c r="M7" s="75"/>
    </row>
    <row r="8" spans="1:13" ht="15.75">
      <c r="A8" s="603" t="s">
        <v>1043</v>
      </c>
      <c r="B8" s="604">
        <v>206062</v>
      </c>
      <c r="C8" s="604">
        <v>0</v>
      </c>
      <c r="D8" s="604">
        <v>143101</v>
      </c>
      <c r="E8" s="130">
        <f t="shared" si="0"/>
        <v>349163</v>
      </c>
      <c r="F8" s="131">
        <v>301966</v>
      </c>
      <c r="G8" s="132">
        <f t="shared" si="1"/>
        <v>1.1562990535358286</v>
      </c>
      <c r="H8" s="133">
        <f t="shared" ref="H8:H16" si="2">(E8-E7)/E7</f>
        <v>8.8575736554547175E-4</v>
      </c>
      <c r="I8" s="177"/>
      <c r="J8" s="68"/>
      <c r="K8" s="74"/>
      <c r="L8" s="75"/>
      <c r="M8" s="75"/>
    </row>
    <row r="9" spans="1:13" ht="15.75">
      <c r="A9" s="603" t="s">
        <v>1044</v>
      </c>
      <c r="B9" s="604">
        <v>205255</v>
      </c>
      <c r="C9" s="604">
        <v>0</v>
      </c>
      <c r="D9" s="604">
        <v>142568</v>
      </c>
      <c r="E9" s="130">
        <f t="shared" si="0"/>
        <v>347823</v>
      </c>
      <c r="F9" s="131">
        <v>301966</v>
      </c>
      <c r="G9" s="132">
        <f t="shared" si="1"/>
        <v>1.1518614678473735</v>
      </c>
      <c r="H9" s="133">
        <f t="shared" si="2"/>
        <v>-3.8377491314944595E-3</v>
      </c>
      <c r="I9" s="177"/>
      <c r="J9" s="68"/>
      <c r="K9" s="74"/>
      <c r="L9" s="75"/>
      <c r="M9" s="75"/>
    </row>
    <row r="10" spans="1:13" ht="15.75">
      <c r="A10" s="603" t="s">
        <v>1045</v>
      </c>
      <c r="B10" s="604">
        <v>203859</v>
      </c>
      <c r="C10" s="604">
        <v>0</v>
      </c>
      <c r="D10" s="604">
        <v>141743</v>
      </c>
      <c r="E10" s="130">
        <f t="shared" si="0"/>
        <v>345602</v>
      </c>
      <c r="F10" s="131">
        <v>301966</v>
      </c>
      <c r="G10" s="132">
        <f t="shared" si="1"/>
        <v>1.1445063351503149</v>
      </c>
      <c r="H10" s="133">
        <f t="shared" si="2"/>
        <v>-6.3854316707060779E-3</v>
      </c>
      <c r="I10" s="177"/>
      <c r="J10" s="68"/>
      <c r="K10" s="74"/>
      <c r="L10" s="75"/>
      <c r="M10" s="75"/>
    </row>
    <row r="11" spans="1:13" ht="15.75">
      <c r="A11" s="603" t="s">
        <v>1046</v>
      </c>
      <c r="B11" s="604">
        <v>201042</v>
      </c>
      <c r="C11" s="604">
        <v>0</v>
      </c>
      <c r="D11" s="604">
        <v>140404</v>
      </c>
      <c r="E11" s="130">
        <f t="shared" si="0"/>
        <v>341446</v>
      </c>
      <c r="F11" s="131">
        <v>301966</v>
      </c>
      <c r="G11" s="132">
        <f t="shared" si="1"/>
        <v>1.130743196253883</v>
      </c>
      <c r="H11" s="133">
        <f t="shared" si="2"/>
        <v>-1.2025393371566136E-2</v>
      </c>
      <c r="I11" s="177"/>
      <c r="J11" s="68"/>
      <c r="K11" s="74"/>
      <c r="L11" s="75"/>
      <c r="M11" s="75"/>
    </row>
    <row r="12" spans="1:13" ht="15.75">
      <c r="A12" s="603" t="s">
        <v>1047</v>
      </c>
      <c r="B12" s="604">
        <v>198332</v>
      </c>
      <c r="C12" s="604">
        <v>0</v>
      </c>
      <c r="D12" s="604">
        <v>138700</v>
      </c>
      <c r="E12" s="130">
        <f t="shared" si="0"/>
        <v>337032</v>
      </c>
      <c r="F12" s="131">
        <v>301966</v>
      </c>
      <c r="G12" s="132">
        <f t="shared" si="1"/>
        <v>1.1161256565308677</v>
      </c>
      <c r="H12" s="133">
        <f t="shared" si="2"/>
        <v>-1.2927373581766956E-2</v>
      </c>
      <c r="I12" s="177"/>
      <c r="J12" s="68"/>
      <c r="K12" s="74"/>
      <c r="L12" s="75"/>
      <c r="M12" s="75"/>
    </row>
    <row r="13" spans="1:13" ht="15.75">
      <c r="A13" s="603" t="s">
        <v>1048</v>
      </c>
      <c r="B13" s="604">
        <v>198098</v>
      </c>
      <c r="C13" s="604">
        <v>0</v>
      </c>
      <c r="D13" s="604">
        <v>138495</v>
      </c>
      <c r="E13" s="130">
        <f t="shared" si="0"/>
        <v>336593</v>
      </c>
      <c r="F13" s="131">
        <v>301966</v>
      </c>
      <c r="G13" s="132">
        <f t="shared" si="1"/>
        <v>1.114671850473232</v>
      </c>
      <c r="H13" s="133">
        <f t="shared" si="2"/>
        <v>-1.3025469391630469E-3</v>
      </c>
      <c r="I13" s="177"/>
      <c r="J13" s="68"/>
      <c r="K13" s="74"/>
      <c r="L13" s="75"/>
      <c r="M13" s="75"/>
    </row>
    <row r="14" spans="1:13" ht="15.75">
      <c r="A14" s="603" t="s">
        <v>1049</v>
      </c>
      <c r="B14" s="604">
        <v>198757</v>
      </c>
      <c r="C14" s="604">
        <v>0</v>
      </c>
      <c r="D14" s="604">
        <v>139425</v>
      </c>
      <c r="E14" s="130">
        <f t="shared" si="0"/>
        <v>338182</v>
      </c>
      <c r="F14" s="131">
        <v>301966</v>
      </c>
      <c r="G14" s="132">
        <f t="shared" si="1"/>
        <v>1.1199340323082732</v>
      </c>
      <c r="H14" s="133">
        <f t="shared" si="2"/>
        <v>4.7208349549752969E-3</v>
      </c>
      <c r="I14" s="177"/>
      <c r="J14" s="68"/>
      <c r="K14" s="74"/>
      <c r="L14" s="75"/>
      <c r="M14" s="75"/>
    </row>
    <row r="15" spans="1:13" ht="15.75">
      <c r="A15" s="603" t="s">
        <v>1050</v>
      </c>
      <c r="B15" s="604">
        <v>198387</v>
      </c>
      <c r="C15" s="604">
        <v>0</v>
      </c>
      <c r="D15" s="604">
        <v>139548</v>
      </c>
      <c r="E15" s="130">
        <f t="shared" si="0"/>
        <v>337935</v>
      </c>
      <c r="F15" s="131">
        <v>301966</v>
      </c>
      <c r="G15" s="132">
        <f t="shared" si="1"/>
        <v>1.1191160594239087</v>
      </c>
      <c r="H15" s="133">
        <f t="shared" si="2"/>
        <v>-7.3037595141077884E-4</v>
      </c>
      <c r="I15" s="177"/>
    </row>
    <row r="16" spans="1:13" ht="20.100000000000001" customHeight="1">
      <c r="A16" s="603" t="s">
        <v>1051</v>
      </c>
      <c r="B16" s="604">
        <v>197786</v>
      </c>
      <c r="C16" s="604">
        <v>0</v>
      </c>
      <c r="D16" s="604">
        <v>139646</v>
      </c>
      <c r="E16" s="130">
        <f t="shared" si="0"/>
        <v>337432</v>
      </c>
      <c r="F16" s="131">
        <v>301966</v>
      </c>
      <c r="G16" s="132">
        <f t="shared" si="1"/>
        <v>1.1174503089751826</v>
      </c>
      <c r="H16" s="133">
        <f t="shared" si="2"/>
        <v>-1.488451921227455E-3</v>
      </c>
      <c r="I16" s="177"/>
    </row>
    <row r="17" spans="1:12" ht="16.5" thickBot="1">
      <c r="A17" s="605" t="s">
        <v>1052</v>
      </c>
      <c r="B17" s="197">
        <v>197442</v>
      </c>
      <c r="C17" s="197">
        <v>0</v>
      </c>
      <c r="D17" s="197">
        <v>139377</v>
      </c>
      <c r="E17" s="197">
        <f t="shared" si="0"/>
        <v>336819</v>
      </c>
      <c r="F17" s="198">
        <v>301966</v>
      </c>
      <c r="G17" s="199">
        <f t="shared" si="1"/>
        <v>1.11542027910427</v>
      </c>
      <c r="H17" s="200">
        <f>(E17-E16)/E16</f>
        <v>-1.8166623201119041E-3</v>
      </c>
      <c r="I17" s="177"/>
      <c r="L17" s="68"/>
    </row>
    <row r="18" spans="1:12" ht="15.75">
      <c r="A18" s="134"/>
      <c r="B18" s="113"/>
      <c r="C18" s="113"/>
      <c r="D18" s="113"/>
      <c r="E18" s="113"/>
      <c r="F18" s="113"/>
      <c r="G18" s="113"/>
      <c r="H18" s="113"/>
    </row>
    <row r="19" spans="1:12" ht="29.25" customHeight="1">
      <c r="A19" s="2573" t="s">
        <v>1165</v>
      </c>
      <c r="B19" s="2573"/>
      <c r="C19" s="2573"/>
      <c r="D19" s="2573"/>
      <c r="E19" s="2573"/>
      <c r="F19" s="2573"/>
      <c r="G19" s="2573"/>
      <c r="H19" s="2573"/>
    </row>
    <row r="20" spans="1:12" ht="15.75">
      <c r="A20" s="112"/>
      <c r="B20" s="113"/>
      <c r="C20" s="113"/>
      <c r="D20" s="114"/>
      <c r="E20" s="114"/>
      <c r="F20" s="114"/>
      <c r="G20" s="113"/>
      <c r="H20" s="114"/>
    </row>
    <row r="21" spans="1:12">
      <c r="D21" s="40"/>
    </row>
  </sheetData>
  <customSheetViews>
    <customSheetView guid="{F8F6599B-2A1F-4529-A350-AEBC686D896D}" showPageBreaks="1" fitToPage="1" printArea="1">
      <pageMargins left="0" right="0" top="0" bottom="0" header="0" footer="0"/>
      <printOptions horizontalCentered="1" verticalCentered="1" headings="1" gridLines="1"/>
      <pageSetup scale="98" firstPageNumber="106" orientation="landscape" useFirstPageNumber="1" r:id="rId1"/>
      <headerFooter scaleWithDoc="0" alignWithMargins="0"/>
    </customSheetView>
  </customSheetViews>
  <mergeCells count="4">
    <mergeCell ref="A19:H19"/>
    <mergeCell ref="A1:H1"/>
    <mergeCell ref="A2:H2"/>
    <mergeCell ref="A3:H3"/>
  </mergeCells>
  <printOptions horizontalCentered="1" verticalCentered="1"/>
  <pageMargins left="0.25" right="0.25" top="0.5" bottom="0.5" header="0.3" footer="0.3"/>
  <pageSetup scale="76" firstPageNumber="106"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50"/>
    <pageSetUpPr fitToPage="1"/>
  </sheetPr>
  <dimension ref="A1:E26"/>
  <sheetViews>
    <sheetView workbookViewId="0">
      <selection activeCell="M23" sqref="M23"/>
    </sheetView>
  </sheetViews>
  <sheetFormatPr defaultColWidth="9.42578125" defaultRowHeight="15"/>
  <cols>
    <col min="1" max="1" width="16.5703125" style="35" customWidth="1"/>
    <col min="2" max="3" width="16.5703125" style="40" customWidth="1"/>
    <col min="4" max="4" width="16.5703125" style="36" customWidth="1"/>
    <col min="5" max="16384" width="9.42578125" style="36"/>
  </cols>
  <sheetData>
    <row r="1" spans="1:5" ht="21" customHeight="1">
      <c r="A1" s="2356" t="s">
        <v>1166</v>
      </c>
      <c r="B1" s="2356"/>
      <c r="C1" s="2356"/>
      <c r="D1" s="2356"/>
      <c r="E1" s="421"/>
    </row>
    <row r="2" spans="1:5" s="35" customFormat="1" ht="15.75">
      <c r="A2" s="2254" t="s">
        <v>0</v>
      </c>
      <c r="B2" s="2254"/>
      <c r="C2" s="2254"/>
      <c r="D2" s="2254"/>
      <c r="E2" s="112"/>
    </row>
    <row r="3" spans="1:5" s="35" customFormat="1" ht="15.75">
      <c r="A3" s="2301" t="s">
        <v>41</v>
      </c>
      <c r="B3" s="2301"/>
      <c r="C3" s="2301"/>
      <c r="D3" s="2301"/>
      <c r="E3" s="422"/>
    </row>
    <row r="4" spans="1:5" s="35" customFormat="1" ht="16.5" thickBot="1">
      <c r="A4" s="175"/>
      <c r="B4" s="230"/>
      <c r="C4" s="230"/>
      <c r="D4" s="230"/>
    </row>
    <row r="5" spans="1:5" ht="15.75">
      <c r="A5" s="2601" t="s">
        <v>1167</v>
      </c>
      <c r="B5" s="2602"/>
      <c r="C5" s="2602"/>
      <c r="D5" s="2603"/>
    </row>
    <row r="6" spans="1:5" ht="16.5" thickBot="1">
      <c r="A6" s="2604" t="s">
        <v>1168</v>
      </c>
      <c r="B6" s="2605"/>
      <c r="C6" s="2605"/>
      <c r="D6" s="2606"/>
    </row>
    <row r="7" spans="1:5" ht="15.75">
      <c r="A7" s="2607" t="s">
        <v>456</v>
      </c>
      <c r="B7" s="609" t="s">
        <v>1169</v>
      </c>
      <c r="C7" s="610" t="s">
        <v>1169</v>
      </c>
      <c r="D7" s="2607" t="s">
        <v>48</v>
      </c>
    </row>
    <row r="8" spans="1:5" ht="16.5" thickBot="1">
      <c r="A8" s="2608"/>
      <c r="B8" s="611" t="s">
        <v>1170</v>
      </c>
      <c r="C8" s="235" t="s">
        <v>1171</v>
      </c>
      <c r="D8" s="2608" t="s">
        <v>48</v>
      </c>
    </row>
    <row r="9" spans="1:5" ht="15.75">
      <c r="A9" s="107" t="s">
        <v>1172</v>
      </c>
      <c r="B9" s="108">
        <v>15.0612416666667</v>
      </c>
      <c r="C9" s="108">
        <v>10.751208333333301</v>
      </c>
      <c r="D9" s="109">
        <f>SUM(B9:C9)</f>
        <v>25.812449999999998</v>
      </c>
    </row>
    <row r="10" spans="1:5" ht="16.5" thickBot="1">
      <c r="A10" s="754" t="s">
        <v>875</v>
      </c>
      <c r="B10" s="1855">
        <v>15.004725000000001</v>
      </c>
      <c r="C10" s="1855">
        <v>6.6156833333333296</v>
      </c>
      <c r="D10" s="1856">
        <f>SUM(B10:C10)</f>
        <v>21.62040833333333</v>
      </c>
    </row>
    <row r="11" spans="1:5" ht="15.75">
      <c r="A11" s="2609" t="s">
        <v>456</v>
      </c>
      <c r="B11" s="612" t="s">
        <v>1173</v>
      </c>
      <c r="C11" s="607" t="s">
        <v>1173</v>
      </c>
      <c r="D11" s="2609" t="s">
        <v>48</v>
      </c>
    </row>
    <row r="12" spans="1:5" ht="32.25" thickBot="1">
      <c r="A12" s="2610"/>
      <c r="B12" s="613" t="s">
        <v>1170</v>
      </c>
      <c r="C12" s="234" t="s">
        <v>1174</v>
      </c>
      <c r="D12" s="2610" t="s">
        <v>48</v>
      </c>
    </row>
    <row r="13" spans="1:5" ht="15.75">
      <c r="A13" s="107" t="s">
        <v>1172</v>
      </c>
      <c r="B13" s="110">
        <v>264.134975</v>
      </c>
      <c r="C13" s="110">
        <v>98.341650000000001</v>
      </c>
      <c r="D13" s="111">
        <f>SUM(B13:C13)</f>
        <v>362.47662500000001</v>
      </c>
    </row>
    <row r="14" spans="1:5" ht="16.5" thickBot="1">
      <c r="A14" s="201" t="s">
        <v>875</v>
      </c>
      <c r="B14" s="202">
        <v>280.59248333333301</v>
      </c>
      <c r="C14" s="202">
        <v>73.629216666666693</v>
      </c>
      <c r="D14" s="203">
        <f>SUM(B14:C14)</f>
        <v>354.22169999999971</v>
      </c>
    </row>
    <row r="15" spans="1:5" ht="15.75">
      <c r="A15" s="112"/>
      <c r="B15" s="113"/>
      <c r="C15" s="113"/>
      <c r="D15" s="114"/>
    </row>
    <row r="16" spans="1:5" ht="16.5" thickBot="1">
      <c r="A16" s="112"/>
      <c r="B16" s="113"/>
      <c r="C16" s="113"/>
      <c r="D16" s="114"/>
    </row>
    <row r="17" spans="1:5" ht="18.600000000000001" customHeight="1">
      <c r="A17" s="2601" t="s">
        <v>1175</v>
      </c>
      <c r="B17" s="2602"/>
      <c r="C17" s="2603"/>
      <c r="D17" s="114"/>
    </row>
    <row r="18" spans="1:5" ht="20.85" customHeight="1">
      <c r="A18" s="2611" t="s">
        <v>1176</v>
      </c>
      <c r="B18" s="2612"/>
      <c r="C18" s="2613"/>
      <c r="D18" s="114"/>
    </row>
    <row r="19" spans="1:5" ht="16.5" thickBot="1">
      <c r="A19" s="2407" t="s">
        <v>1177</v>
      </c>
      <c r="B19" s="2409"/>
      <c r="C19" s="2405"/>
      <c r="D19" s="114"/>
    </row>
    <row r="20" spans="1:5" ht="15.75">
      <c r="A20" s="115" t="s">
        <v>456</v>
      </c>
      <c r="B20" s="116" t="s">
        <v>47</v>
      </c>
      <c r="C20" s="117" t="s">
        <v>46</v>
      </c>
      <c r="D20" s="114"/>
    </row>
    <row r="21" spans="1:5" ht="15.75">
      <c r="A21" s="614" t="s">
        <v>1172</v>
      </c>
      <c r="B21" s="615">
        <v>70.455833333333302</v>
      </c>
      <c r="C21" s="616">
        <v>159.55666666666701</v>
      </c>
      <c r="D21" s="114"/>
    </row>
    <row r="22" spans="1:5" ht="16.5" thickBot="1">
      <c r="A22" s="201" t="s">
        <v>875</v>
      </c>
      <c r="B22" s="204">
        <v>43.581666666666699</v>
      </c>
      <c r="C22" s="205">
        <v>94.987499999999997</v>
      </c>
      <c r="D22" s="114"/>
    </row>
    <row r="23" spans="1:5">
      <c r="B23" s="45"/>
      <c r="C23" s="45"/>
    </row>
    <row r="24" spans="1:5" ht="15" customHeight="1">
      <c r="A24" s="38"/>
    </row>
    <row r="25" spans="1:5" ht="18">
      <c r="A25" s="106" t="s">
        <v>1178</v>
      </c>
      <c r="E25" s="38"/>
    </row>
    <row r="26" spans="1:5" ht="18">
      <c r="A26" s="1786" t="s">
        <v>1179</v>
      </c>
      <c r="B26" s="1787"/>
      <c r="C26" s="1787"/>
      <c r="D26" s="1787"/>
      <c r="E26" s="38"/>
    </row>
  </sheetData>
  <customSheetViews>
    <customSheetView guid="{F8F6599B-2A1F-4529-A350-AEBC686D896D}" showPageBreaks="1" fitToPage="1" printArea="1">
      <pageMargins left="0" right="0" top="0" bottom="0" header="0" footer="0"/>
      <printOptions horizontalCentered="1" verticalCentered="1" headings="1" gridLines="1"/>
      <pageSetup firstPageNumber="107" orientation="landscape" useFirstPageNumber="1" r:id="rId1"/>
      <headerFooter scaleWithDoc="0" alignWithMargins="0"/>
    </customSheetView>
  </customSheetViews>
  <mergeCells count="12">
    <mergeCell ref="A19:C19"/>
    <mergeCell ref="A7:A8"/>
    <mergeCell ref="A11:A12"/>
    <mergeCell ref="A17:C17"/>
    <mergeCell ref="D7:D8"/>
    <mergeCell ref="D11:D12"/>
    <mergeCell ref="A18:C18"/>
    <mergeCell ref="A1:D1"/>
    <mergeCell ref="A2:D2"/>
    <mergeCell ref="A3:D3"/>
    <mergeCell ref="A5:D5"/>
    <mergeCell ref="A6:D6"/>
  </mergeCells>
  <printOptions horizontalCentered="1" verticalCentered="1"/>
  <pageMargins left="0.25" right="0.25" top="0.5" bottom="0.5" header="0.3" footer="0.3"/>
  <pageSetup firstPageNumber="107"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50"/>
    <pageSetUpPr fitToPage="1"/>
  </sheetPr>
  <dimension ref="A1:I28"/>
  <sheetViews>
    <sheetView zoomScaleNormal="100" workbookViewId="0">
      <selection activeCell="C31" sqref="C31"/>
    </sheetView>
  </sheetViews>
  <sheetFormatPr defaultColWidth="9.42578125" defaultRowHeight="15"/>
  <cols>
    <col min="1" max="1" width="20.42578125" style="35" customWidth="1"/>
    <col min="2" max="2" width="18.42578125" style="40" customWidth="1"/>
    <col min="3" max="3" width="17.42578125" style="40" customWidth="1"/>
    <col min="4" max="4" width="16.5703125" style="36" customWidth="1"/>
    <col min="5" max="5" width="18.5703125" style="36" customWidth="1"/>
    <col min="6" max="6" width="19.5703125" style="36" customWidth="1"/>
    <col min="7" max="7" width="25.5703125" style="36" bestFit="1" customWidth="1"/>
    <col min="8" max="16384" width="9.42578125" style="36"/>
  </cols>
  <sheetData>
    <row r="1" spans="1:9" ht="21" customHeight="1">
      <c r="A1" s="2356" t="s">
        <v>1180</v>
      </c>
      <c r="B1" s="2356"/>
      <c r="C1" s="2356"/>
      <c r="D1" s="2356"/>
      <c r="E1" s="2356"/>
      <c r="F1" s="2356"/>
      <c r="G1" s="421"/>
      <c r="H1" s="421"/>
      <c r="I1" s="421"/>
    </row>
    <row r="2" spans="1:9" s="35" customFormat="1" ht="15.75">
      <c r="A2" s="2254" t="s">
        <v>0</v>
      </c>
      <c r="B2" s="2254"/>
      <c r="C2" s="2254"/>
      <c r="D2" s="2254"/>
      <c r="E2" s="2254"/>
      <c r="F2" s="2254"/>
      <c r="G2" s="112"/>
      <c r="H2" s="112"/>
      <c r="I2" s="112"/>
    </row>
    <row r="3" spans="1:9" s="35" customFormat="1" ht="15.75">
      <c r="A3" s="2301" t="s">
        <v>41</v>
      </c>
      <c r="B3" s="2301"/>
      <c r="C3" s="2301"/>
      <c r="D3" s="2301"/>
      <c r="E3" s="2301"/>
      <c r="F3" s="2301"/>
      <c r="G3" s="422"/>
      <c r="H3" s="422"/>
      <c r="I3" s="422"/>
    </row>
    <row r="4" spans="1:9" s="35" customFormat="1" ht="16.5" thickBot="1">
      <c r="A4" s="713"/>
      <c r="B4" s="713"/>
      <c r="C4" s="713"/>
      <c r="D4" s="713"/>
      <c r="E4" s="713"/>
      <c r="F4" s="713"/>
      <c r="G4" s="422"/>
      <c r="H4" s="422"/>
      <c r="I4" s="422"/>
    </row>
    <row r="5" spans="1:9">
      <c r="A5" s="2614" t="s">
        <v>1181</v>
      </c>
      <c r="B5" s="2615"/>
      <c r="C5" s="2615"/>
      <c r="D5" s="2615"/>
      <c r="E5" s="2615"/>
      <c r="F5" s="2616"/>
    </row>
    <row r="6" spans="1:9" ht="20.25" customHeight="1" thickBot="1">
      <c r="A6" s="2617" t="s">
        <v>1182</v>
      </c>
      <c r="B6" s="2618"/>
      <c r="C6" s="2618"/>
      <c r="D6" s="2618"/>
      <c r="E6" s="2618"/>
      <c r="F6" s="2619"/>
      <c r="G6" s="430"/>
      <c r="H6" s="430"/>
      <c r="I6" s="430"/>
    </row>
    <row r="7" spans="1:9" ht="15.75" customHeight="1">
      <c r="A7" s="2627" t="s">
        <v>456</v>
      </c>
      <c r="B7" s="2621" t="s">
        <v>1183</v>
      </c>
      <c r="C7" s="2621"/>
      <c r="D7" s="2620" t="s">
        <v>1184</v>
      </c>
      <c r="E7" s="2620" t="s">
        <v>1185</v>
      </c>
      <c r="F7" s="2622" t="s">
        <v>1186</v>
      </c>
      <c r="G7" s="431"/>
      <c r="H7" s="430"/>
      <c r="I7" s="430"/>
    </row>
    <row r="8" spans="1:9" ht="23.1" customHeight="1">
      <c r="A8" s="2628"/>
      <c r="B8" s="2629"/>
      <c r="C8" s="2629"/>
      <c r="D8" s="2621"/>
      <c r="E8" s="2621"/>
      <c r="F8" s="2623"/>
    </row>
    <row r="9" spans="1:9" ht="18">
      <c r="A9" s="618" t="s">
        <v>1187</v>
      </c>
      <c r="B9" s="1164" t="s">
        <v>1188</v>
      </c>
      <c r="C9" s="617" t="s">
        <v>1189</v>
      </c>
      <c r="D9" s="617" t="s">
        <v>1190</v>
      </c>
      <c r="E9" s="617" t="s">
        <v>1191</v>
      </c>
      <c r="F9" s="619" t="s">
        <v>1192</v>
      </c>
    </row>
    <row r="10" spans="1:9">
      <c r="A10" s="620" t="s">
        <v>1193</v>
      </c>
      <c r="B10" s="1790">
        <v>6.37</v>
      </c>
      <c r="C10" s="1788">
        <v>173</v>
      </c>
      <c r="D10" s="724">
        <v>3.6799999999999999E-2</v>
      </c>
      <c r="E10" s="1788">
        <v>67131837</v>
      </c>
      <c r="F10" s="726">
        <v>0.2712</v>
      </c>
    </row>
    <row r="11" spans="1:9">
      <c r="A11" s="620" t="s">
        <v>1194</v>
      </c>
      <c r="B11" s="1790">
        <v>25.5</v>
      </c>
      <c r="C11" s="1788">
        <v>590.36</v>
      </c>
      <c r="D11" s="724">
        <v>5.16E-2</v>
      </c>
      <c r="E11" s="1788">
        <v>38192711.829999998</v>
      </c>
      <c r="F11" s="726">
        <v>0.64070000000000005</v>
      </c>
    </row>
    <row r="12" spans="1:9">
      <c r="A12" s="621" t="s">
        <v>1195</v>
      </c>
      <c r="B12" s="1790">
        <v>139.93</v>
      </c>
      <c r="C12" s="1788">
        <v>2391</v>
      </c>
      <c r="D12" s="724">
        <v>5.8500000000000003E-2</v>
      </c>
      <c r="E12" s="1788">
        <v>5801083</v>
      </c>
      <c r="F12" s="726">
        <v>2.3400000000000001E-2</v>
      </c>
    </row>
    <row r="13" spans="1:9" ht="15.75" thickBot="1">
      <c r="A13" s="206" t="s">
        <v>1196</v>
      </c>
      <c r="B13" s="1791">
        <v>666.68</v>
      </c>
      <c r="C13" s="1789">
        <v>12560.94</v>
      </c>
      <c r="D13" s="725">
        <v>0.1502</v>
      </c>
      <c r="E13" s="1789">
        <v>120392665.48</v>
      </c>
      <c r="F13" s="727">
        <v>6.4699999999999994E-2</v>
      </c>
    </row>
    <row r="14" spans="1:9">
      <c r="A14" s="41"/>
      <c r="B14" s="90"/>
      <c r="C14" s="90"/>
      <c r="D14" s="90"/>
      <c r="E14" s="90"/>
      <c r="F14" s="42"/>
    </row>
    <row r="15" spans="1:9">
      <c r="A15" s="41"/>
      <c r="B15" s="90"/>
      <c r="C15" s="90"/>
      <c r="D15" s="90"/>
      <c r="E15" s="90"/>
      <c r="F15" s="43"/>
    </row>
    <row r="16" spans="1:9" ht="14.1" customHeight="1" thickBot="1">
      <c r="A16" s="41"/>
      <c r="B16" s="90"/>
      <c r="C16" s="90"/>
      <c r="D16" s="90"/>
      <c r="E16" s="90"/>
      <c r="F16" s="43"/>
    </row>
    <row r="17" spans="1:6" ht="14.1" customHeight="1">
      <c r="A17" s="2614" t="s">
        <v>1197</v>
      </c>
      <c r="B17" s="2615"/>
      <c r="C17" s="2615"/>
      <c r="D17" s="2615"/>
      <c r="E17" s="2615"/>
      <c r="F17" s="2616"/>
    </row>
    <row r="18" spans="1:6" ht="15.75" customHeight="1" thickBot="1">
      <c r="A18" s="2624" t="s">
        <v>1198</v>
      </c>
      <c r="B18" s="2625"/>
      <c r="C18" s="2625"/>
      <c r="D18" s="2625"/>
      <c r="E18" s="2625"/>
      <c r="F18" s="2626"/>
    </row>
    <row r="19" spans="1:6" ht="14.25" customHeight="1">
      <c r="A19" s="2627" t="s">
        <v>456</v>
      </c>
      <c r="B19" s="2621" t="s">
        <v>1183</v>
      </c>
      <c r="C19" s="2621"/>
      <c r="D19" s="2620" t="s">
        <v>1184</v>
      </c>
      <c r="E19" s="2620" t="s">
        <v>1185</v>
      </c>
      <c r="F19" s="2622" t="s">
        <v>1186</v>
      </c>
    </row>
    <row r="20" spans="1:6" ht="21" customHeight="1">
      <c r="A20" s="2628"/>
      <c r="B20" s="2629"/>
      <c r="C20" s="2629"/>
      <c r="D20" s="2621"/>
      <c r="E20" s="2621"/>
      <c r="F20" s="2623"/>
    </row>
    <row r="21" spans="1:6" ht="18">
      <c r="A21" s="618" t="s">
        <v>1187</v>
      </c>
      <c r="B21" s="1164" t="s">
        <v>1199</v>
      </c>
      <c r="C21" s="617" t="s">
        <v>1189</v>
      </c>
      <c r="D21" s="617" t="s">
        <v>1190</v>
      </c>
      <c r="E21" s="617" t="s">
        <v>1191</v>
      </c>
      <c r="F21" s="619" t="s">
        <v>1192</v>
      </c>
    </row>
    <row r="22" spans="1:6">
      <c r="A22" s="622" t="s">
        <v>1193</v>
      </c>
      <c r="B22" s="1790">
        <v>3.47</v>
      </c>
      <c r="C22" s="1788">
        <v>181</v>
      </c>
      <c r="D22" s="728">
        <v>1.9199999999999998E-2</v>
      </c>
      <c r="E22" s="1788">
        <v>27590285</v>
      </c>
      <c r="F22" s="729">
        <v>0.66539999999999999</v>
      </c>
    </row>
    <row r="23" spans="1:6">
      <c r="A23" s="622" t="s">
        <v>1194</v>
      </c>
      <c r="B23" s="1790">
        <v>28.09</v>
      </c>
      <c r="C23" s="1788">
        <v>754</v>
      </c>
      <c r="D23" s="728">
        <v>3.73E-2</v>
      </c>
      <c r="E23" s="1788">
        <v>10027812</v>
      </c>
      <c r="F23" s="729">
        <v>0.2419</v>
      </c>
    </row>
    <row r="24" spans="1:6">
      <c r="A24" s="623" t="s">
        <v>1200</v>
      </c>
      <c r="B24" s="1790">
        <v>2486.91</v>
      </c>
      <c r="C24" s="1788">
        <v>38466</v>
      </c>
      <c r="D24" s="728">
        <v>6.4699999999999994E-2</v>
      </c>
      <c r="E24" s="1788">
        <v>1392675</v>
      </c>
      <c r="F24" s="729">
        <v>3.3599999999999998E-2</v>
      </c>
    </row>
    <row r="25" spans="1:6" ht="15.75" thickBot="1">
      <c r="A25" s="207" t="s">
        <v>1201</v>
      </c>
      <c r="B25" s="1791">
        <v>4355.4799999999996</v>
      </c>
      <c r="C25" s="1789">
        <v>27266</v>
      </c>
      <c r="D25" s="730">
        <v>0.15970000000000001</v>
      </c>
      <c r="E25" s="1789">
        <v>2452141</v>
      </c>
      <c r="F25" s="731">
        <v>5.91E-2</v>
      </c>
    </row>
    <row r="26" spans="1:6" ht="16.5" customHeight="1">
      <c r="A26" s="90"/>
      <c r="B26" s="90"/>
      <c r="C26" s="90"/>
      <c r="D26" s="90"/>
      <c r="E26" s="90"/>
      <c r="F26" s="44"/>
    </row>
    <row r="27" spans="1:6" ht="50.25" customHeight="1">
      <c r="A27" s="2630" t="s">
        <v>1202</v>
      </c>
      <c r="B27" s="2630"/>
      <c r="C27" s="2630"/>
      <c r="D27" s="2630"/>
      <c r="E27" s="2630"/>
      <c r="F27" s="2630"/>
    </row>
    <row r="28" spans="1:6" s="38" customFormat="1" ht="18">
      <c r="A28" s="176" t="s">
        <v>1203</v>
      </c>
      <c r="B28" s="176"/>
      <c r="C28" s="176"/>
      <c r="D28" s="176"/>
      <c r="E28" s="176"/>
      <c r="F28" s="176"/>
    </row>
  </sheetData>
  <customSheetViews>
    <customSheetView guid="{F8F6599B-2A1F-4529-A350-AEBC686D896D}" showPageBreaks="1" fitToPage="1" printArea="1">
      <pageMargins left="0" right="0" top="0" bottom="0" header="0" footer="0"/>
      <printOptions horizontalCentered="1" verticalCentered="1" headings="1" gridLines="1"/>
      <pageSetup firstPageNumber="108" orientation="landscape" useFirstPageNumber="1" r:id="rId1"/>
      <headerFooter scaleWithDoc="0" alignWithMargins="0"/>
    </customSheetView>
  </customSheetViews>
  <mergeCells count="18">
    <mergeCell ref="A27:F27"/>
    <mergeCell ref="A19:A20"/>
    <mergeCell ref="B19:C20"/>
    <mergeCell ref="D19:D20"/>
    <mergeCell ref="E19:E20"/>
    <mergeCell ref="F19:F20"/>
    <mergeCell ref="D7:D8"/>
    <mergeCell ref="E7:E8"/>
    <mergeCell ref="F7:F8"/>
    <mergeCell ref="A17:F17"/>
    <mergeCell ref="A18:F18"/>
    <mergeCell ref="A7:A8"/>
    <mergeCell ref="B7:C8"/>
    <mergeCell ref="A1:F1"/>
    <mergeCell ref="A2:F2"/>
    <mergeCell ref="A3:F3"/>
    <mergeCell ref="A5:F5"/>
    <mergeCell ref="A6:F6"/>
  </mergeCells>
  <printOptions horizontalCentered="1" verticalCentered="1"/>
  <pageMargins left="0.25" right="0.25" top="0.5" bottom="0.5" header="0.3" footer="0.3"/>
  <pageSetup scale="94" firstPageNumber="108"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2F8A0-0E4D-4855-8AC2-36898189524E}">
  <sheetPr>
    <tabColor rgb="FF00B050"/>
    <pageSetUpPr fitToPage="1"/>
  </sheetPr>
  <dimension ref="A1:J35"/>
  <sheetViews>
    <sheetView topLeftCell="A3" workbookViewId="0">
      <selection activeCell="G9" sqref="G9"/>
    </sheetView>
  </sheetViews>
  <sheetFormatPr defaultColWidth="9.42578125" defaultRowHeight="15"/>
  <cols>
    <col min="1" max="1" width="55.5703125" style="35" customWidth="1"/>
    <col min="2" max="3" width="14.5703125" style="40" customWidth="1"/>
    <col min="4" max="6" width="14.5703125" style="36" customWidth="1"/>
    <col min="7" max="9" width="9.42578125" style="36"/>
    <col min="10" max="10" width="22" style="36" customWidth="1"/>
    <col min="11" max="16384" width="9.42578125" style="36"/>
  </cols>
  <sheetData>
    <row r="1" spans="1:10" ht="21" customHeight="1">
      <c r="A1" s="2589" t="s">
        <v>1204</v>
      </c>
      <c r="B1" s="2356"/>
      <c r="C1" s="2356"/>
      <c r="D1" s="2356"/>
      <c r="E1" s="2356"/>
      <c r="F1" s="2356"/>
      <c r="G1" s="421"/>
      <c r="H1" s="421"/>
      <c r="I1" s="421"/>
    </row>
    <row r="2" spans="1:10" s="35" customFormat="1" ht="15.75">
      <c r="A2" s="2254" t="s">
        <v>0</v>
      </c>
      <c r="B2" s="2254"/>
      <c r="C2" s="2254"/>
      <c r="D2" s="2254"/>
      <c r="E2" s="2254"/>
      <c r="F2" s="2254"/>
      <c r="G2" s="112"/>
      <c r="H2" s="112"/>
      <c r="I2" s="112"/>
    </row>
    <row r="3" spans="1:10" s="35" customFormat="1" ht="15.75">
      <c r="A3" s="2301" t="s">
        <v>41</v>
      </c>
      <c r="B3" s="2301"/>
      <c r="C3" s="2301"/>
      <c r="D3" s="2301"/>
      <c r="E3" s="2301"/>
      <c r="F3" s="2301"/>
      <c r="G3" s="422"/>
      <c r="H3" s="422"/>
      <c r="I3" s="422"/>
    </row>
    <row r="4" spans="1:10" s="35" customFormat="1" ht="16.5" thickBot="1">
      <c r="A4" s="417"/>
      <c r="B4" s="417"/>
      <c r="C4" s="417"/>
      <c r="D4" s="417"/>
      <c r="E4" s="417"/>
      <c r="F4" s="417"/>
      <c r="G4" s="422"/>
      <c r="H4" s="422"/>
      <c r="I4" s="422"/>
    </row>
    <row r="5" spans="1:10" ht="47.25">
      <c r="A5" s="358" t="s">
        <v>1205</v>
      </c>
      <c r="B5" s="358" t="s">
        <v>1206</v>
      </c>
      <c r="C5" s="1165" t="s">
        <v>1207</v>
      </c>
      <c r="D5" s="358" t="s">
        <v>1208</v>
      </c>
      <c r="E5" s="358" t="s">
        <v>1209</v>
      </c>
      <c r="F5" s="358" t="s">
        <v>1210</v>
      </c>
      <c r="H5" s="430"/>
      <c r="I5" s="430"/>
      <c r="J5" s="430"/>
    </row>
    <row r="6" spans="1:10" ht="15.75">
      <c r="A6" s="2717" t="s">
        <v>1133</v>
      </c>
      <c r="B6" s="118">
        <f>SUM(C6:F6)</f>
        <v>2849</v>
      </c>
      <c r="C6" s="119">
        <v>1703</v>
      </c>
      <c r="D6" s="119">
        <v>30</v>
      </c>
      <c r="E6" s="119">
        <v>276</v>
      </c>
      <c r="F6" s="120">
        <v>840</v>
      </c>
      <c r="H6" s="431"/>
      <c r="I6" s="430"/>
      <c r="J6" s="430"/>
    </row>
    <row r="7" spans="1:10" ht="15.75">
      <c r="A7" s="2718" t="s">
        <v>1135</v>
      </c>
      <c r="B7" s="118">
        <f t="shared" ref="B7:B30" si="0">SUM(C7:F7)</f>
        <v>144</v>
      </c>
      <c r="C7" s="585">
        <v>20</v>
      </c>
      <c r="D7" s="585">
        <v>0</v>
      </c>
      <c r="E7" s="585">
        <v>5</v>
      </c>
      <c r="F7" s="624">
        <v>119</v>
      </c>
    </row>
    <row r="8" spans="1:10" ht="15.75">
      <c r="A8" s="2718" t="s">
        <v>1211</v>
      </c>
      <c r="B8" s="118">
        <f t="shared" si="0"/>
        <v>0</v>
      </c>
      <c r="C8" s="585">
        <v>0</v>
      </c>
      <c r="D8" s="585">
        <v>0</v>
      </c>
      <c r="E8" s="585">
        <v>0</v>
      </c>
      <c r="F8" s="624">
        <v>0</v>
      </c>
    </row>
    <row r="9" spans="1:10" ht="15.75">
      <c r="A9" s="2718" t="s">
        <v>1212</v>
      </c>
      <c r="B9" s="118">
        <f t="shared" si="0"/>
        <v>4</v>
      </c>
      <c r="C9" s="585">
        <v>0</v>
      </c>
      <c r="D9" s="585">
        <v>0</v>
      </c>
      <c r="E9" s="585">
        <v>4</v>
      </c>
      <c r="F9" s="624">
        <v>0</v>
      </c>
    </row>
    <row r="10" spans="1:10" ht="15.75">
      <c r="A10" s="2718" t="s">
        <v>1213</v>
      </c>
      <c r="B10" s="118">
        <f t="shared" si="0"/>
        <v>0</v>
      </c>
      <c r="C10" s="585">
        <v>0</v>
      </c>
      <c r="D10" s="585">
        <v>0</v>
      </c>
      <c r="E10" s="585">
        <v>0</v>
      </c>
      <c r="F10" s="624">
        <v>0</v>
      </c>
    </row>
    <row r="11" spans="1:10" ht="15.75">
      <c r="A11" s="2718" t="s">
        <v>1214</v>
      </c>
      <c r="B11" s="118">
        <f t="shared" si="0"/>
        <v>0</v>
      </c>
      <c r="C11" s="585">
        <v>0</v>
      </c>
      <c r="D11" s="585">
        <v>0</v>
      </c>
      <c r="E11" s="585">
        <v>0</v>
      </c>
      <c r="F11" s="624">
        <v>0</v>
      </c>
    </row>
    <row r="12" spans="1:10" ht="15.75">
      <c r="A12" s="2718" t="s">
        <v>1139</v>
      </c>
      <c r="B12" s="118">
        <f t="shared" si="0"/>
        <v>16</v>
      </c>
      <c r="C12" s="585">
        <v>12</v>
      </c>
      <c r="D12" s="585">
        <v>0</v>
      </c>
      <c r="E12" s="585">
        <v>4</v>
      </c>
      <c r="F12" s="624">
        <v>0</v>
      </c>
    </row>
    <row r="13" spans="1:10" ht="15.75">
      <c r="A13" s="2718" t="s">
        <v>1215</v>
      </c>
      <c r="B13" s="118">
        <f t="shared" si="0"/>
        <v>0</v>
      </c>
      <c r="C13" s="585">
        <v>0</v>
      </c>
      <c r="D13" s="585">
        <v>0</v>
      </c>
      <c r="E13" s="585">
        <v>0</v>
      </c>
      <c r="F13" s="624">
        <v>0</v>
      </c>
    </row>
    <row r="14" spans="1:10" ht="15.75">
      <c r="A14" s="2718" t="s">
        <v>1140</v>
      </c>
      <c r="B14" s="118">
        <f t="shared" si="0"/>
        <v>6</v>
      </c>
      <c r="C14" s="585">
        <v>0</v>
      </c>
      <c r="D14" s="585">
        <v>0</v>
      </c>
      <c r="E14" s="585">
        <v>6</v>
      </c>
      <c r="F14" s="624">
        <v>0</v>
      </c>
    </row>
    <row r="15" spans="1:10" ht="15.75">
      <c r="A15" s="2719" t="s">
        <v>1216</v>
      </c>
      <c r="B15" s="118">
        <f t="shared" si="0"/>
        <v>0</v>
      </c>
      <c r="C15" s="585">
        <v>0</v>
      </c>
      <c r="D15" s="585">
        <v>0</v>
      </c>
      <c r="E15" s="585">
        <v>0</v>
      </c>
      <c r="F15" s="624">
        <v>0</v>
      </c>
    </row>
    <row r="16" spans="1:10" ht="15.75">
      <c r="A16" s="2719" t="s">
        <v>1217</v>
      </c>
      <c r="B16" s="118">
        <f t="shared" si="0"/>
        <v>0</v>
      </c>
      <c r="C16" s="585">
        <v>0</v>
      </c>
      <c r="D16" s="585">
        <v>0</v>
      </c>
      <c r="E16" s="585">
        <v>0</v>
      </c>
      <c r="F16" s="624">
        <v>0</v>
      </c>
    </row>
    <row r="17" spans="1:6" ht="15.75">
      <c r="A17" s="2719" t="s">
        <v>1218</v>
      </c>
      <c r="B17" s="118">
        <f t="shared" si="0"/>
        <v>0</v>
      </c>
      <c r="C17" s="585">
        <v>0</v>
      </c>
      <c r="D17" s="585">
        <v>0</v>
      </c>
      <c r="E17" s="585">
        <v>0</v>
      </c>
      <c r="F17" s="624">
        <v>0</v>
      </c>
    </row>
    <row r="18" spans="1:6" ht="15.75">
      <c r="A18" s="2719" t="s">
        <v>1219</v>
      </c>
      <c r="B18" s="118">
        <f t="shared" si="0"/>
        <v>1</v>
      </c>
      <c r="C18" s="585">
        <v>1</v>
      </c>
      <c r="D18" s="585">
        <v>0</v>
      </c>
      <c r="E18" s="585">
        <v>0</v>
      </c>
      <c r="F18" s="624">
        <v>0</v>
      </c>
    </row>
    <row r="19" spans="1:6" ht="15.75">
      <c r="A19" s="2719" t="s">
        <v>1220</v>
      </c>
      <c r="B19" s="118">
        <f t="shared" si="0"/>
        <v>1</v>
      </c>
      <c r="C19" s="585">
        <v>1</v>
      </c>
      <c r="D19" s="585">
        <v>0</v>
      </c>
      <c r="E19" s="585">
        <v>0</v>
      </c>
      <c r="F19" s="624">
        <v>0</v>
      </c>
    </row>
    <row r="20" spans="1:6" ht="15.75">
      <c r="A20" s="2719" t="s">
        <v>1221</v>
      </c>
      <c r="B20" s="118">
        <f t="shared" si="0"/>
        <v>0</v>
      </c>
      <c r="C20" s="585">
        <v>0</v>
      </c>
      <c r="D20" s="585">
        <v>0</v>
      </c>
      <c r="E20" s="585">
        <v>0</v>
      </c>
      <c r="F20" s="624">
        <v>0</v>
      </c>
    </row>
    <row r="21" spans="1:6" ht="15.75">
      <c r="A21" s="2719" t="s">
        <v>1222</v>
      </c>
      <c r="B21" s="118">
        <f t="shared" si="0"/>
        <v>0</v>
      </c>
      <c r="C21" s="585">
        <v>0</v>
      </c>
      <c r="D21" s="585">
        <v>0</v>
      </c>
      <c r="E21" s="585">
        <v>0</v>
      </c>
      <c r="F21" s="624">
        <v>0</v>
      </c>
    </row>
    <row r="22" spans="1:6" ht="15.75">
      <c r="A22" s="2719" t="s">
        <v>1144</v>
      </c>
      <c r="B22" s="118">
        <f t="shared" si="0"/>
        <v>51</v>
      </c>
      <c r="C22" s="585">
        <v>39</v>
      </c>
      <c r="D22" s="585">
        <v>1</v>
      </c>
      <c r="E22" s="585">
        <v>11</v>
      </c>
      <c r="F22" s="624">
        <v>0</v>
      </c>
    </row>
    <row r="23" spans="1:6" ht="15.75">
      <c r="A23" s="2719" t="s">
        <v>1223</v>
      </c>
      <c r="B23" s="118">
        <f t="shared" si="0"/>
        <v>13</v>
      </c>
      <c r="C23" s="585">
        <v>4</v>
      </c>
      <c r="D23" s="585">
        <v>0</v>
      </c>
      <c r="E23" s="585">
        <v>9</v>
      </c>
      <c r="F23" s="624">
        <v>0</v>
      </c>
    </row>
    <row r="24" spans="1:6" ht="15.75">
      <c r="A24" s="2719" t="s">
        <v>1146</v>
      </c>
      <c r="B24" s="118">
        <f t="shared" si="0"/>
        <v>21</v>
      </c>
      <c r="C24" s="585">
        <v>17</v>
      </c>
      <c r="D24" s="585">
        <v>0</v>
      </c>
      <c r="E24" s="585">
        <v>4</v>
      </c>
      <c r="F24" s="624">
        <v>0</v>
      </c>
    </row>
    <row r="25" spans="1:6" ht="15.75">
      <c r="A25" s="2720" t="s">
        <v>1224</v>
      </c>
      <c r="B25" s="118">
        <f t="shared" si="0"/>
        <v>0</v>
      </c>
      <c r="C25" s="585">
        <v>0</v>
      </c>
      <c r="D25" s="585">
        <v>0</v>
      </c>
      <c r="E25" s="585">
        <v>0</v>
      </c>
      <c r="F25" s="624">
        <v>0</v>
      </c>
    </row>
    <row r="26" spans="1:6" ht="15.75">
      <c r="A26" s="2720" t="s">
        <v>1225</v>
      </c>
      <c r="B26" s="118">
        <f t="shared" si="0"/>
        <v>9</v>
      </c>
      <c r="C26" s="585">
        <v>3</v>
      </c>
      <c r="D26" s="585">
        <v>0</v>
      </c>
      <c r="E26" s="585">
        <v>6</v>
      </c>
      <c r="F26" s="624">
        <v>0</v>
      </c>
    </row>
    <row r="27" spans="1:6" ht="15.75">
      <c r="A27" s="2719" t="s">
        <v>1226</v>
      </c>
      <c r="B27" s="118">
        <f t="shared" si="0"/>
        <v>7</v>
      </c>
      <c r="C27" s="585">
        <v>2</v>
      </c>
      <c r="D27" s="585">
        <v>0</v>
      </c>
      <c r="E27" s="585">
        <v>5</v>
      </c>
      <c r="F27" s="624">
        <v>0</v>
      </c>
    </row>
    <row r="28" spans="1:6" ht="15.75">
      <c r="A28" s="2719" t="s">
        <v>1149</v>
      </c>
      <c r="B28" s="118">
        <f t="shared" si="0"/>
        <v>18</v>
      </c>
      <c r="C28" s="585">
        <v>10</v>
      </c>
      <c r="D28" s="585">
        <v>0</v>
      </c>
      <c r="E28" s="585">
        <v>8</v>
      </c>
      <c r="F28" s="624">
        <v>0</v>
      </c>
    </row>
    <row r="29" spans="1:6" ht="15.75">
      <c r="A29" s="625" t="s">
        <v>1227</v>
      </c>
      <c r="B29" s="118">
        <f t="shared" si="0"/>
        <v>5</v>
      </c>
      <c r="C29" s="585">
        <v>3</v>
      </c>
      <c r="D29" s="585">
        <v>0</v>
      </c>
      <c r="E29" s="585">
        <v>2</v>
      </c>
      <c r="F29" s="624">
        <v>0</v>
      </c>
    </row>
    <row r="30" spans="1:6" ht="16.5" thickBot="1">
      <c r="A30" s="2719" t="s">
        <v>1154</v>
      </c>
      <c r="B30" s="118">
        <f t="shared" si="0"/>
        <v>4</v>
      </c>
      <c r="C30" s="585">
        <v>2</v>
      </c>
      <c r="D30" s="585">
        <v>0</v>
      </c>
      <c r="E30" s="585">
        <v>2</v>
      </c>
      <c r="F30" s="624">
        <v>0</v>
      </c>
    </row>
    <row r="31" spans="1:6" ht="16.5" thickBot="1">
      <c r="A31" s="342" t="s">
        <v>48</v>
      </c>
      <c r="B31" s="406">
        <f>SUM(B6:B30)</f>
        <v>3149</v>
      </c>
      <c r="C31" s="406">
        <f>SUM(C6:C30)</f>
        <v>1817</v>
      </c>
      <c r="D31" s="406">
        <f>SUM(D6:D30)</f>
        <v>31</v>
      </c>
      <c r="E31" s="406">
        <f>SUM(E6:E30)</f>
        <v>342</v>
      </c>
      <c r="F31" s="407">
        <f>SUM(F6:F30)</f>
        <v>959</v>
      </c>
    </row>
    <row r="32" spans="1:6" ht="15.75">
      <c r="A32" s="112"/>
      <c r="B32" s="113"/>
      <c r="C32" s="113"/>
      <c r="D32" s="114"/>
      <c r="E32" s="114"/>
      <c r="F32" s="114"/>
    </row>
    <row r="33" spans="1:6" ht="18.75">
      <c r="A33" s="121" t="s">
        <v>1228</v>
      </c>
      <c r="B33" s="121"/>
      <c r="C33" s="121"/>
      <c r="D33" s="121"/>
      <c r="E33" s="121"/>
      <c r="F33" s="121"/>
    </row>
    <row r="34" spans="1:6" s="38" customFormat="1" ht="18.75">
      <c r="A34" s="2631" t="s">
        <v>1229</v>
      </c>
      <c r="B34" s="2631"/>
      <c r="C34" s="2631"/>
      <c r="D34" s="2631"/>
      <c r="E34" s="2631"/>
      <c r="F34" s="2631"/>
    </row>
    <row r="35" spans="1:6" ht="14.25" customHeight="1" thickBot="1">
      <c r="A35" s="2631"/>
      <c r="B35" s="2631"/>
      <c r="C35" s="2631"/>
      <c r="D35" s="2631"/>
      <c r="E35" s="2631"/>
      <c r="F35" s="2631"/>
    </row>
  </sheetData>
  <customSheetViews>
    <customSheetView guid="{F8F6599B-2A1F-4529-A350-AEBC686D896D}" showPageBreaks="1" fitToPage="1" printArea="1">
      <pageMargins left="0" right="0" top="0" bottom="0" header="0" footer="0"/>
      <printOptions horizontalCentered="1" verticalCentered="1" headings="1" gridLines="1"/>
      <pageSetup firstPageNumber="87" fitToHeight="0" orientation="landscape" useFirstPageNumber="1" r:id="rId1"/>
      <headerFooter scaleWithDoc="0" alignWithMargins="0"/>
    </customSheetView>
  </customSheetViews>
  <mergeCells count="5">
    <mergeCell ref="A1:F1"/>
    <mergeCell ref="A2:F2"/>
    <mergeCell ref="A3:F3"/>
    <mergeCell ref="A35:F35"/>
    <mergeCell ref="A34:F34"/>
  </mergeCells>
  <printOptions horizontalCentered="1" verticalCentered="1"/>
  <pageMargins left="0.25" right="0.25" top="0.5" bottom="0.5" header="0.3" footer="0.3"/>
  <pageSetup scale="79" firstPageNumber="87"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CA38A-FC1F-49CB-9D75-8B6E126D4D79}">
  <sheetPr>
    <tabColor rgb="FF00B050"/>
    <pageSetUpPr fitToPage="1"/>
  </sheetPr>
  <dimension ref="A1:J36"/>
  <sheetViews>
    <sheetView topLeftCell="A17" workbookViewId="0">
      <selection activeCell="G39" sqref="G39"/>
    </sheetView>
  </sheetViews>
  <sheetFormatPr defaultColWidth="9.42578125" defaultRowHeight="15"/>
  <cols>
    <col min="1" max="1" width="15.5703125" style="35" customWidth="1"/>
    <col min="2" max="3" width="15.5703125" style="40" customWidth="1"/>
    <col min="4" max="6" width="15.5703125" style="36" customWidth="1"/>
    <col min="7" max="7" width="15.5703125" style="40" customWidth="1"/>
    <col min="8" max="8" width="28.5703125" style="36" customWidth="1"/>
    <col min="9" max="16384" width="9.42578125" style="36"/>
  </cols>
  <sheetData>
    <row r="1" spans="1:10" ht="21" customHeight="1">
      <c r="A1" s="2356" t="s">
        <v>1230</v>
      </c>
      <c r="B1" s="2356"/>
      <c r="C1" s="2356"/>
      <c r="D1" s="2356"/>
      <c r="E1" s="2356"/>
      <c r="F1" s="2356"/>
      <c r="G1" s="2356"/>
      <c r="H1" s="421"/>
      <c r="I1" s="421"/>
    </row>
    <row r="2" spans="1:10" s="35" customFormat="1" ht="15.75">
      <c r="A2" s="2254" t="s">
        <v>0</v>
      </c>
      <c r="B2" s="2254"/>
      <c r="C2" s="2254"/>
      <c r="D2" s="2254"/>
      <c r="E2" s="2254"/>
      <c r="F2" s="2254"/>
      <c r="G2" s="2254"/>
      <c r="H2" s="112"/>
      <c r="I2" s="112"/>
    </row>
    <row r="3" spans="1:10" s="35" customFormat="1" ht="15.75">
      <c r="A3" s="2301" t="s">
        <v>41</v>
      </c>
      <c r="B3" s="2301"/>
      <c r="C3" s="2301"/>
      <c r="D3" s="2301"/>
      <c r="E3" s="2301"/>
      <c r="F3" s="2301"/>
      <c r="G3" s="2301"/>
      <c r="H3" s="422"/>
      <c r="I3" s="422"/>
    </row>
    <row r="4" spans="1:10" s="35" customFormat="1" ht="16.5" thickBot="1">
      <c r="A4" s="2721"/>
      <c r="B4" s="2721"/>
      <c r="C4" s="2721"/>
      <c r="D4" s="2721"/>
      <c r="E4" s="2721"/>
      <c r="F4" s="2721"/>
      <c r="G4" s="2721"/>
    </row>
    <row r="5" spans="1:10" ht="32.25" customHeight="1" thickBot="1">
      <c r="A5" s="2632" t="s">
        <v>1231</v>
      </c>
      <c r="B5" s="2633"/>
      <c r="C5" s="2633"/>
      <c r="D5" s="2633"/>
      <c r="E5" s="2638"/>
      <c r="F5" s="2638"/>
      <c r="G5" s="2639"/>
    </row>
    <row r="6" spans="1:10" ht="16.5" thickBot="1">
      <c r="A6" s="2640">
        <v>2023</v>
      </c>
      <c r="B6" s="2635" t="s">
        <v>47</v>
      </c>
      <c r="C6" s="2642"/>
      <c r="D6" s="2643"/>
      <c r="E6" s="2635" t="s">
        <v>46</v>
      </c>
      <c r="F6" s="2642"/>
      <c r="G6" s="2643"/>
      <c r="H6" s="430"/>
      <c r="I6" s="430"/>
      <c r="J6" s="430"/>
    </row>
    <row r="7" spans="1:10" ht="48" thickBot="1">
      <c r="A7" s="2641"/>
      <c r="B7" s="359" t="s">
        <v>1232</v>
      </c>
      <c r="C7" s="408" t="s">
        <v>1233</v>
      </c>
      <c r="D7" s="409" t="s">
        <v>1234</v>
      </c>
      <c r="E7" s="359" t="s">
        <v>1232</v>
      </c>
      <c r="F7" s="408" t="s">
        <v>1233</v>
      </c>
      <c r="G7" s="409" t="s">
        <v>1235</v>
      </c>
      <c r="H7" s="431"/>
      <c r="I7" s="430"/>
      <c r="J7" s="430"/>
    </row>
    <row r="8" spans="1:10" ht="15.75">
      <c r="A8" s="626" t="s">
        <v>1041</v>
      </c>
      <c r="B8" s="627">
        <v>203</v>
      </c>
      <c r="C8" s="628">
        <v>105</v>
      </c>
      <c r="D8" s="629">
        <f t="shared" ref="D8:D19" si="0">SUM(B8:C8)</f>
        <v>308</v>
      </c>
      <c r="E8" s="627">
        <v>536</v>
      </c>
      <c r="F8" s="628">
        <v>178</v>
      </c>
      <c r="G8" s="629">
        <f>SUM(E8:F8)</f>
        <v>714</v>
      </c>
    </row>
    <row r="9" spans="1:10" ht="15.75">
      <c r="A9" s="630" t="s">
        <v>1042</v>
      </c>
      <c r="B9" s="631">
        <v>200</v>
      </c>
      <c r="C9" s="632">
        <v>103</v>
      </c>
      <c r="D9" s="633">
        <f t="shared" si="0"/>
        <v>303</v>
      </c>
      <c r="E9" s="631">
        <v>534</v>
      </c>
      <c r="F9" s="632">
        <v>177</v>
      </c>
      <c r="G9" s="633">
        <f t="shared" ref="G9:G19" si="1">SUM(E9:F9)</f>
        <v>711</v>
      </c>
    </row>
    <row r="10" spans="1:10" ht="15.75">
      <c r="A10" s="630" t="s">
        <v>1043</v>
      </c>
      <c r="B10" s="631">
        <v>200</v>
      </c>
      <c r="C10" s="632">
        <v>103</v>
      </c>
      <c r="D10" s="633">
        <f t="shared" si="0"/>
        <v>303</v>
      </c>
      <c r="E10" s="631">
        <v>541</v>
      </c>
      <c r="F10" s="632">
        <v>177</v>
      </c>
      <c r="G10" s="633">
        <f t="shared" si="1"/>
        <v>718</v>
      </c>
    </row>
    <row r="11" spans="1:10" ht="15.75">
      <c r="A11" s="630" t="s">
        <v>1044</v>
      </c>
      <c r="B11" s="631">
        <v>203</v>
      </c>
      <c r="C11" s="632">
        <v>104</v>
      </c>
      <c r="D11" s="633">
        <f t="shared" si="0"/>
        <v>307</v>
      </c>
      <c r="E11" s="631">
        <v>529</v>
      </c>
      <c r="F11" s="632">
        <v>172</v>
      </c>
      <c r="G11" s="633">
        <f t="shared" si="1"/>
        <v>701</v>
      </c>
    </row>
    <row r="12" spans="1:10" ht="15.75">
      <c r="A12" s="630" t="s">
        <v>1045</v>
      </c>
      <c r="B12" s="631">
        <v>214</v>
      </c>
      <c r="C12" s="632">
        <v>110</v>
      </c>
      <c r="D12" s="633">
        <f t="shared" si="0"/>
        <v>324</v>
      </c>
      <c r="E12" s="631">
        <v>547</v>
      </c>
      <c r="F12" s="632">
        <v>188</v>
      </c>
      <c r="G12" s="633">
        <f t="shared" si="1"/>
        <v>735</v>
      </c>
    </row>
    <row r="13" spans="1:10" ht="15.75">
      <c r="A13" s="630" t="s">
        <v>1046</v>
      </c>
      <c r="B13" s="631">
        <v>222</v>
      </c>
      <c r="C13" s="632">
        <v>111</v>
      </c>
      <c r="D13" s="633">
        <f t="shared" si="0"/>
        <v>333</v>
      </c>
      <c r="E13" s="631">
        <v>564</v>
      </c>
      <c r="F13" s="632">
        <v>186</v>
      </c>
      <c r="G13" s="633">
        <f t="shared" si="1"/>
        <v>750</v>
      </c>
    </row>
    <row r="14" spans="1:10" ht="15.75">
      <c r="A14" s="630" t="s">
        <v>1047</v>
      </c>
      <c r="B14" s="631">
        <v>167</v>
      </c>
      <c r="C14" s="632">
        <v>79</v>
      </c>
      <c r="D14" s="633">
        <f t="shared" si="0"/>
        <v>246</v>
      </c>
      <c r="E14" s="631">
        <v>465</v>
      </c>
      <c r="F14" s="632">
        <v>137</v>
      </c>
      <c r="G14" s="633">
        <f t="shared" si="1"/>
        <v>602</v>
      </c>
    </row>
    <row r="15" spans="1:10" ht="15.75">
      <c r="A15" s="630" t="s">
        <v>1048</v>
      </c>
      <c r="B15" s="631">
        <v>110</v>
      </c>
      <c r="C15" s="632">
        <v>52</v>
      </c>
      <c r="D15" s="633">
        <f t="shared" si="0"/>
        <v>162</v>
      </c>
      <c r="E15" s="631">
        <v>349</v>
      </c>
      <c r="F15" s="632">
        <v>93</v>
      </c>
      <c r="G15" s="633">
        <f t="shared" si="1"/>
        <v>442</v>
      </c>
    </row>
    <row r="16" spans="1:10" ht="15.75">
      <c r="A16" s="630" t="s">
        <v>1049</v>
      </c>
      <c r="B16" s="631">
        <v>113</v>
      </c>
      <c r="C16" s="632">
        <v>51</v>
      </c>
      <c r="D16" s="633">
        <f t="shared" si="0"/>
        <v>164</v>
      </c>
      <c r="E16" s="631">
        <v>346</v>
      </c>
      <c r="F16" s="632">
        <v>92</v>
      </c>
      <c r="G16" s="633">
        <f t="shared" si="1"/>
        <v>438</v>
      </c>
    </row>
    <row r="17" spans="1:7" ht="15.75">
      <c r="A17" s="630" t="s">
        <v>1050</v>
      </c>
      <c r="B17" s="631">
        <v>113</v>
      </c>
      <c r="C17" s="632">
        <v>53</v>
      </c>
      <c r="D17" s="633">
        <f t="shared" si="0"/>
        <v>166</v>
      </c>
      <c r="E17" s="631">
        <v>371</v>
      </c>
      <c r="F17" s="632">
        <v>84</v>
      </c>
      <c r="G17" s="633">
        <f t="shared" si="1"/>
        <v>455</v>
      </c>
    </row>
    <row r="18" spans="1:7" ht="15.75">
      <c r="A18" s="630" t="s">
        <v>1051</v>
      </c>
      <c r="B18" s="631">
        <v>113</v>
      </c>
      <c r="C18" s="632">
        <v>53</v>
      </c>
      <c r="D18" s="633">
        <f t="shared" si="0"/>
        <v>166</v>
      </c>
      <c r="E18" s="631">
        <v>371</v>
      </c>
      <c r="F18" s="632">
        <v>90</v>
      </c>
      <c r="G18" s="633">
        <f t="shared" si="1"/>
        <v>461</v>
      </c>
    </row>
    <row r="19" spans="1:7" ht="16.5" thickBot="1">
      <c r="A19" s="634" t="s">
        <v>1052</v>
      </c>
      <c r="B19" s="208">
        <v>115</v>
      </c>
      <c r="C19" s="209">
        <v>51</v>
      </c>
      <c r="D19" s="210">
        <f t="shared" si="0"/>
        <v>166</v>
      </c>
      <c r="E19" s="208">
        <v>359</v>
      </c>
      <c r="F19" s="209">
        <v>89</v>
      </c>
      <c r="G19" s="210">
        <f t="shared" si="1"/>
        <v>448</v>
      </c>
    </row>
    <row r="20" spans="1:7" ht="15.75">
      <c r="A20" s="112"/>
      <c r="B20" s="113"/>
      <c r="C20" s="113"/>
      <c r="D20" s="114"/>
      <c r="E20" s="114"/>
      <c r="F20" s="114"/>
      <c r="G20" s="113"/>
    </row>
    <row r="21" spans="1:7" ht="16.5" thickBot="1">
      <c r="A21" s="112"/>
      <c r="B21" s="113"/>
      <c r="C21" s="113"/>
      <c r="D21" s="114"/>
      <c r="E21" s="114"/>
      <c r="F21" s="114"/>
      <c r="G21" s="113"/>
    </row>
    <row r="22" spans="1:7" ht="34.5" customHeight="1" thickBot="1">
      <c r="A22" s="2632" t="s">
        <v>1236</v>
      </c>
      <c r="B22" s="2633"/>
      <c r="C22" s="2634"/>
      <c r="D22" s="114"/>
      <c r="E22" s="114"/>
      <c r="F22" s="114"/>
      <c r="G22" s="113"/>
    </row>
    <row r="23" spans="1:7" ht="15.75">
      <c r="A23" s="2635" t="s">
        <v>456</v>
      </c>
      <c r="B23" s="610" t="s">
        <v>47</v>
      </c>
      <c r="C23" s="635" t="s">
        <v>46</v>
      </c>
      <c r="D23" s="114"/>
      <c r="E23" s="114"/>
      <c r="F23" s="114"/>
      <c r="G23" s="113"/>
    </row>
    <row r="24" spans="1:7" ht="16.5" thickBot="1">
      <c r="A24" s="2636"/>
      <c r="B24" s="235" t="s">
        <v>66</v>
      </c>
      <c r="C24" s="236" t="s">
        <v>1237</v>
      </c>
      <c r="D24" s="114"/>
      <c r="E24" s="114"/>
      <c r="F24" s="114"/>
      <c r="G24" s="113"/>
    </row>
    <row r="25" spans="1:7" ht="31.5">
      <c r="A25" s="107" t="s">
        <v>1238</v>
      </c>
      <c r="B25" s="122">
        <v>39.417599583333335</v>
      </c>
      <c r="C25" s="123">
        <v>359.11681283333331</v>
      </c>
      <c r="D25" s="114"/>
      <c r="E25" s="114"/>
      <c r="F25" s="114"/>
      <c r="G25" s="113"/>
    </row>
    <row r="26" spans="1:7" ht="32.25" thickBot="1">
      <c r="A26" s="201" t="s">
        <v>1239</v>
      </c>
      <c r="B26" s="211">
        <v>468.80838424999996</v>
      </c>
      <c r="C26" s="212">
        <v>10623.889645083333</v>
      </c>
      <c r="D26" s="114"/>
      <c r="E26" s="114"/>
      <c r="F26" s="114"/>
      <c r="G26" s="113"/>
    </row>
    <row r="27" spans="1:7" ht="15.75">
      <c r="A27" s="114"/>
      <c r="B27" s="114"/>
      <c r="C27" s="114"/>
      <c r="D27" s="114"/>
      <c r="E27" s="114"/>
      <c r="F27" s="114"/>
      <c r="G27" s="113"/>
    </row>
    <row r="28" spans="1:7" ht="16.5" thickBot="1">
      <c r="A28" s="112"/>
      <c r="B28" s="113"/>
      <c r="C28" s="113"/>
      <c r="D28" s="114"/>
      <c r="E28" s="114"/>
      <c r="F28" s="114"/>
      <c r="G28" s="113"/>
    </row>
    <row r="29" spans="1:7" ht="33.75" customHeight="1" thickBot="1">
      <c r="A29" s="2637" t="s">
        <v>1240</v>
      </c>
      <c r="B29" s="2633"/>
      <c r="C29" s="2633"/>
      <c r="D29" s="2633"/>
      <c r="E29" s="2633"/>
      <c r="F29" s="2634"/>
      <c r="G29" s="113"/>
    </row>
    <row r="30" spans="1:7" ht="32.25" thickBot="1">
      <c r="A30" s="410"/>
      <c r="B30" s="1857" t="s">
        <v>1095</v>
      </c>
      <c r="C30" s="1857" t="s">
        <v>1096</v>
      </c>
      <c r="D30" s="1857" t="s">
        <v>1208</v>
      </c>
      <c r="E30" s="1857" t="s">
        <v>1241</v>
      </c>
      <c r="F30" s="1858" t="s">
        <v>1099</v>
      </c>
      <c r="G30" s="113"/>
    </row>
    <row r="31" spans="1:7" ht="15.75">
      <c r="A31" s="124" t="s">
        <v>48</v>
      </c>
      <c r="B31" s="125">
        <v>90</v>
      </c>
      <c r="C31" s="125">
        <v>66</v>
      </c>
      <c r="D31" s="125">
        <v>2</v>
      </c>
      <c r="E31" s="125">
        <v>22</v>
      </c>
      <c r="F31" s="126">
        <v>0</v>
      </c>
      <c r="G31" s="113"/>
    </row>
    <row r="32" spans="1:7" ht="16.5" thickBot="1">
      <c r="A32" s="213" t="s">
        <v>1242</v>
      </c>
      <c r="B32" s="214"/>
      <c r="C32" s="215">
        <f>C31/B31</f>
        <v>0.73333333333333328</v>
      </c>
      <c r="D32" s="215">
        <f>D31/B31</f>
        <v>2.2222222222222223E-2</v>
      </c>
      <c r="E32" s="215">
        <f>E31/B31</f>
        <v>0.24444444444444444</v>
      </c>
      <c r="F32" s="215">
        <f>F31/B31</f>
        <v>0</v>
      </c>
      <c r="G32" s="113"/>
    </row>
    <row r="33" spans="1:7" ht="15.75">
      <c r="A33" s="112"/>
      <c r="B33" s="113"/>
      <c r="C33" s="113"/>
      <c r="D33" s="114"/>
      <c r="E33" s="114"/>
      <c r="F33" s="114"/>
      <c r="G33" s="113"/>
    </row>
    <row r="34" spans="1:7" ht="15.75">
      <c r="A34" s="112"/>
      <c r="B34" s="113"/>
      <c r="C34" s="113"/>
      <c r="D34" s="114"/>
      <c r="E34" s="114"/>
      <c r="F34" s="114"/>
      <c r="G34" s="113"/>
    </row>
    <row r="35" spans="1:7" s="38" customFormat="1" ht="19.5" thickBot="1">
      <c r="A35" s="2504" t="s">
        <v>1243</v>
      </c>
      <c r="B35" s="2504"/>
      <c r="C35" s="2504"/>
      <c r="D35" s="2504"/>
      <c r="E35" s="2504"/>
      <c r="F35" s="2504"/>
      <c r="G35" s="113"/>
    </row>
    <row r="36" spans="1:7" ht="18">
      <c r="A36" s="36" t="s">
        <v>1244</v>
      </c>
    </row>
  </sheetData>
  <customSheetViews>
    <customSheetView guid="{F8F6599B-2A1F-4529-A350-AEBC686D896D}" showPageBreaks="1" fitToPage="1" printArea="1">
      <pageMargins left="0" right="0" top="0" bottom="0" header="0" footer="0"/>
      <printOptions horizontalCentered="1" verticalCentered="1" headings="1" gridLines="1"/>
      <pageSetup scale="82" firstPageNumber="112" orientation="landscape" useFirstPageNumber="1" r:id="rId1"/>
      <headerFooter scaleWithDoc="0" alignWithMargins="0"/>
    </customSheetView>
  </customSheetViews>
  <mergeCells count="12">
    <mergeCell ref="A29:F29"/>
    <mergeCell ref="A35:F35"/>
    <mergeCell ref="A4:G4"/>
    <mergeCell ref="A5:G5"/>
    <mergeCell ref="A6:A7"/>
    <mergeCell ref="B6:D6"/>
    <mergeCell ref="E6:G6"/>
    <mergeCell ref="A1:G1"/>
    <mergeCell ref="A2:G2"/>
    <mergeCell ref="A3:G3"/>
    <mergeCell ref="A22:C22"/>
    <mergeCell ref="A23:A24"/>
  </mergeCells>
  <printOptions horizontalCentered="1" verticalCentered="1"/>
  <pageMargins left="0.25" right="0.25" top="0.5" bottom="0.5" header="0.3" footer="0.3"/>
  <pageSetup scale="94" firstPageNumber="112"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98823-2601-4B67-B793-E81F1C601FA4}">
  <sheetPr>
    <tabColor rgb="FF00B050"/>
    <pageSetUpPr fitToPage="1"/>
  </sheetPr>
  <dimension ref="A1:L18"/>
  <sheetViews>
    <sheetView zoomScale="90" zoomScaleNormal="90" workbookViewId="0">
      <selection activeCell="M23" sqref="M23"/>
    </sheetView>
  </sheetViews>
  <sheetFormatPr defaultColWidth="9.42578125" defaultRowHeight="12.75"/>
  <cols>
    <col min="1" max="3" width="16.5703125" style="38" customWidth="1"/>
    <col min="4" max="4" width="18" style="38" customWidth="1"/>
    <col min="5" max="10" width="16.5703125" style="38" customWidth="1"/>
    <col min="11" max="16384" width="9.42578125" style="38"/>
  </cols>
  <sheetData>
    <row r="1" spans="1:12" s="36" customFormat="1" ht="21" customHeight="1">
      <c r="A1" s="2589" t="s">
        <v>1245</v>
      </c>
      <c r="B1" s="2356"/>
      <c r="C1" s="2356"/>
      <c r="D1" s="2356"/>
      <c r="E1" s="2356"/>
      <c r="F1" s="2356"/>
      <c r="G1" s="2356"/>
      <c r="H1" s="2356"/>
      <c r="I1" s="2356"/>
      <c r="J1" s="2356"/>
    </row>
    <row r="2" spans="1:12" s="35" customFormat="1" ht="15.75">
      <c r="A2" s="2254" t="s">
        <v>0</v>
      </c>
      <c r="B2" s="2254"/>
      <c r="C2" s="2254"/>
      <c r="D2" s="2254"/>
      <c r="E2" s="2254"/>
      <c r="F2" s="2254"/>
      <c r="G2" s="2254"/>
      <c r="H2" s="2254"/>
      <c r="I2" s="2254"/>
      <c r="J2" s="2254"/>
    </row>
    <row r="3" spans="1:12" s="35" customFormat="1" ht="15.75">
      <c r="A3" s="2301" t="s">
        <v>41</v>
      </c>
      <c r="B3" s="2301"/>
      <c r="C3" s="2301"/>
      <c r="D3" s="2301"/>
      <c r="E3" s="2301"/>
      <c r="F3" s="2301"/>
      <c r="G3" s="2301"/>
      <c r="H3" s="2301"/>
      <c r="I3" s="2301"/>
      <c r="J3" s="2301"/>
    </row>
    <row r="4" spans="1:12" ht="13.5" thickBot="1"/>
    <row r="5" spans="1:12" ht="16.5" thickBot="1">
      <c r="A5" s="2644" t="s">
        <v>1246</v>
      </c>
      <c r="B5" s="2645"/>
      <c r="C5" s="2646"/>
      <c r="D5" s="2647"/>
      <c r="E5" s="2644" t="s">
        <v>1247</v>
      </c>
      <c r="F5" s="2648"/>
      <c r="G5" s="2647"/>
      <c r="H5" s="2644" t="s">
        <v>1248</v>
      </c>
      <c r="I5" s="2648"/>
      <c r="J5" s="2647"/>
    </row>
    <row r="6" spans="1:12" ht="51" thickBot="1">
      <c r="A6" s="360" t="s">
        <v>1249</v>
      </c>
      <c r="B6" s="411" t="s">
        <v>1250</v>
      </c>
      <c r="C6" s="1166" t="s">
        <v>1251</v>
      </c>
      <c r="D6" s="412" t="s">
        <v>1252</v>
      </c>
      <c r="E6" s="1167" t="s">
        <v>1253</v>
      </c>
      <c r="F6" s="1168" t="s">
        <v>1254</v>
      </c>
      <c r="G6" s="412" t="s">
        <v>1255</v>
      </c>
      <c r="H6" s="1167" t="s">
        <v>1256</v>
      </c>
      <c r="I6" s="412" t="s">
        <v>1257</v>
      </c>
      <c r="J6" s="412" t="s">
        <v>1258</v>
      </c>
      <c r="K6" s="430"/>
      <c r="L6" s="430"/>
    </row>
    <row r="7" spans="1:12" ht="37.5" customHeight="1" thickBot="1">
      <c r="A7" s="413">
        <v>3802</v>
      </c>
      <c r="B7" s="1859">
        <v>2463</v>
      </c>
      <c r="C7" s="715">
        <v>49</v>
      </c>
      <c r="D7" s="1860">
        <v>506</v>
      </c>
      <c r="E7" s="413">
        <v>3</v>
      </c>
      <c r="F7" s="716">
        <v>506</v>
      </c>
      <c r="G7" s="1860">
        <v>0</v>
      </c>
      <c r="H7" s="413">
        <v>0</v>
      </c>
      <c r="I7" s="717">
        <v>0</v>
      </c>
      <c r="J7" s="1860">
        <v>0</v>
      </c>
      <c r="K7" s="430"/>
      <c r="L7" s="430"/>
    </row>
    <row r="8" spans="1:12" ht="29.1" customHeight="1">
      <c r="A8" s="114"/>
      <c r="B8" s="113"/>
      <c r="C8" s="114"/>
      <c r="D8" s="114"/>
      <c r="E8" s="114"/>
      <c r="F8" s="113"/>
      <c r="G8" s="114"/>
      <c r="H8" s="114"/>
      <c r="I8" s="114"/>
      <c r="J8" s="114"/>
    </row>
    <row r="9" spans="1:12" ht="18.75" customHeight="1">
      <c r="A9" s="2504" t="s">
        <v>1259</v>
      </c>
      <c r="B9" s="2504"/>
      <c r="C9" s="2504"/>
      <c r="D9" s="2504"/>
      <c r="E9" s="2504"/>
      <c r="F9" s="2504"/>
      <c r="G9" s="2504"/>
      <c r="H9" s="2504"/>
      <c r="I9" s="2504"/>
      <c r="J9" s="2504"/>
    </row>
    <row r="10" spans="1:12" ht="18.75" customHeight="1">
      <c r="A10" s="2504" t="s">
        <v>1260</v>
      </c>
      <c r="B10" s="2504"/>
      <c r="C10" s="2504"/>
      <c r="D10" s="2504"/>
      <c r="E10" s="2504"/>
      <c r="F10" s="2504"/>
      <c r="G10" s="2504"/>
      <c r="H10" s="2504"/>
      <c r="I10" s="2504"/>
      <c r="J10" s="2504"/>
    </row>
    <row r="11" spans="1:12" ht="16.5" customHeight="1">
      <c r="A11" s="2504" t="s">
        <v>1261</v>
      </c>
      <c r="B11" s="2504"/>
      <c r="C11" s="2504"/>
      <c r="D11" s="2504"/>
      <c r="E11" s="2504"/>
      <c r="F11" s="2504"/>
      <c r="G11" s="2504"/>
      <c r="H11" s="2504"/>
      <c r="I11" s="2504"/>
      <c r="J11" s="2504"/>
    </row>
    <row r="12" spans="1:12" ht="18.600000000000001" customHeight="1">
      <c r="A12" s="2504" t="s">
        <v>1262</v>
      </c>
      <c r="B12" s="2504"/>
      <c r="C12" s="2504"/>
      <c r="D12" s="2504"/>
      <c r="E12" s="2504"/>
      <c r="F12" s="2504"/>
      <c r="G12" s="2504"/>
      <c r="H12" s="2504"/>
      <c r="I12" s="2504"/>
      <c r="J12" s="2504"/>
    </row>
    <row r="13" spans="1:12" ht="15.75">
      <c r="A13" s="2393"/>
      <c r="B13" s="2393"/>
      <c r="C13" s="2393"/>
      <c r="D13" s="2393"/>
      <c r="E13" s="2393"/>
      <c r="F13" s="2393"/>
      <c r="G13" s="2393"/>
      <c r="H13" s="2393"/>
      <c r="I13" s="229"/>
      <c r="J13" s="114"/>
    </row>
    <row r="16" spans="1:12">
      <c r="A16" s="39"/>
    </row>
    <row r="17" spans="2:6">
      <c r="F17" s="39"/>
    </row>
    <row r="18" spans="2:6">
      <c r="B18" s="39"/>
    </row>
  </sheetData>
  <customSheetViews>
    <customSheetView guid="{F8F6599B-2A1F-4529-A350-AEBC686D896D}" scale="90" showPageBreaks="1" fitToPage="1" printArea="1">
      <pageMargins left="0" right="0" top="0" bottom="0" header="0" footer="0"/>
      <printOptions horizontalCentered="1" verticalCentered="1" headings="1" gridLines="1"/>
      <pageSetup scale="80" orientation="landscape" r:id="rId1"/>
    </customSheetView>
  </customSheetViews>
  <mergeCells count="11">
    <mergeCell ref="A1:J1"/>
    <mergeCell ref="A2:J2"/>
    <mergeCell ref="A3:J3"/>
    <mergeCell ref="A13:H13"/>
    <mergeCell ref="A5:D5"/>
    <mergeCell ref="E5:G5"/>
    <mergeCell ref="H5:J5"/>
    <mergeCell ref="A9:J9"/>
    <mergeCell ref="A10:J10"/>
    <mergeCell ref="A11:J11"/>
    <mergeCell ref="A12:J12"/>
  </mergeCells>
  <printOptions horizontalCentered="1" verticalCentered="1"/>
  <pageMargins left="0.25" right="0.25" top="0.5" bottom="0.5" header="0.3" footer="0.3"/>
  <pageSetup scale="61"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L54"/>
  <sheetViews>
    <sheetView topLeftCell="A35" zoomScale="110" zoomScaleNormal="110" workbookViewId="0">
      <selection activeCell="Q31" sqref="Q31"/>
    </sheetView>
  </sheetViews>
  <sheetFormatPr defaultColWidth="8.5703125" defaultRowHeight="12.75"/>
  <cols>
    <col min="1" max="1" width="39.7109375" style="38" customWidth="1"/>
    <col min="2" max="7" width="13.7109375" style="38" customWidth="1"/>
    <col min="8" max="10" width="8.7109375" style="38" customWidth="1"/>
    <col min="11" max="11" width="8.5703125" style="38"/>
    <col min="12" max="12" width="12.28515625" style="38" bestFit="1" customWidth="1"/>
    <col min="13" max="13" width="10" style="38" bestFit="1" customWidth="1"/>
    <col min="14" max="16384" width="8.5703125" style="38"/>
  </cols>
  <sheetData>
    <row r="1" spans="1:10" ht="59.25" customHeight="1">
      <c r="A1" s="2280" t="s">
        <v>108</v>
      </c>
      <c r="B1" s="2280"/>
      <c r="C1" s="2280"/>
      <c r="D1" s="2280"/>
      <c r="E1" s="2280"/>
      <c r="F1" s="2280"/>
      <c r="G1" s="2280"/>
      <c r="H1" s="2280"/>
      <c r="I1" s="2280"/>
      <c r="J1" s="2280"/>
    </row>
    <row r="2" spans="1:10" ht="15.75">
      <c r="A2" s="261"/>
      <c r="B2" s="261"/>
      <c r="C2" s="261"/>
      <c r="D2" s="261"/>
      <c r="E2" s="261"/>
      <c r="F2" s="261"/>
      <c r="G2" s="261"/>
      <c r="H2" s="261"/>
      <c r="I2" s="261"/>
      <c r="J2" s="261"/>
    </row>
    <row r="3" spans="1:10" ht="15.75">
      <c r="A3" s="2271" t="s">
        <v>109</v>
      </c>
      <c r="B3" s="2271"/>
      <c r="C3" s="2271"/>
      <c r="D3" s="2271"/>
      <c r="E3" s="2271"/>
      <c r="F3" s="2271"/>
      <c r="G3" s="2271"/>
      <c r="H3" s="2271"/>
      <c r="I3" s="2271"/>
      <c r="J3" s="2271"/>
    </row>
    <row r="4" spans="1:10" ht="9" customHeight="1" thickBot="1">
      <c r="A4" s="1109"/>
      <c r="B4" s="1109"/>
      <c r="C4" s="1109"/>
      <c r="D4" s="1109"/>
      <c r="E4" s="1109"/>
      <c r="F4" s="1109"/>
      <c r="G4" s="1109"/>
      <c r="H4" s="1109"/>
      <c r="I4" s="1109"/>
      <c r="J4" s="1109"/>
    </row>
    <row r="5" spans="1:10" ht="13.5" thickBot="1">
      <c r="A5" s="2297" t="s">
        <v>110</v>
      </c>
      <c r="B5" s="2287" t="s">
        <v>111</v>
      </c>
      <c r="C5" s="2287"/>
      <c r="D5" s="2287"/>
      <c r="E5" s="2287" t="s">
        <v>76</v>
      </c>
      <c r="F5" s="2287"/>
      <c r="G5" s="2287"/>
      <c r="H5" s="2290" t="s">
        <v>112</v>
      </c>
      <c r="I5" s="2290"/>
      <c r="J5" s="2291"/>
    </row>
    <row r="6" spans="1:10" ht="13.5" thickBot="1">
      <c r="A6" s="2298"/>
      <c r="B6" s="1144" t="s">
        <v>46</v>
      </c>
      <c r="C6" s="1145" t="s">
        <v>47</v>
      </c>
      <c r="D6" s="1146" t="s">
        <v>48</v>
      </c>
      <c r="E6" s="1144" t="s">
        <v>46</v>
      </c>
      <c r="F6" s="1145" t="s">
        <v>47</v>
      </c>
      <c r="G6" s="1146" t="s">
        <v>48</v>
      </c>
      <c r="H6" s="1144" t="s">
        <v>46</v>
      </c>
      <c r="I6" s="1145" t="s">
        <v>47</v>
      </c>
      <c r="J6" s="1146" t="s">
        <v>48</v>
      </c>
    </row>
    <row r="7" spans="1:10" ht="15.75" customHeight="1">
      <c r="A7" s="1760" t="s">
        <v>113</v>
      </c>
      <c r="B7" s="1762">
        <v>1129217.2742351543</v>
      </c>
      <c r="C7" s="1763">
        <v>1036893.725764846</v>
      </c>
      <c r="D7" s="1764">
        <f>B7+C7</f>
        <v>2166111</v>
      </c>
      <c r="E7" s="1762">
        <v>937864.1196940121</v>
      </c>
      <c r="F7" s="1763">
        <v>861184.13529401203</v>
      </c>
      <c r="G7" s="1764">
        <f>E7+F7</f>
        <v>1799048.254988024</v>
      </c>
      <c r="H7" s="1765">
        <f t="shared" ref="H7:J10" si="0">E7/B7</f>
        <v>0.83054354648377993</v>
      </c>
      <c r="I7" s="1766">
        <f t="shared" si="0"/>
        <v>0.83054233418065582</v>
      </c>
      <c r="J7" s="1767">
        <f t="shared" si="0"/>
        <v>0.83054296616748824</v>
      </c>
    </row>
    <row r="8" spans="1:10" ht="15.75" customHeight="1">
      <c r="A8" s="1514" t="s">
        <v>114</v>
      </c>
      <c r="B8" s="1762">
        <v>2540892.7449036562</v>
      </c>
      <c r="C8" s="1763">
        <v>267135.25509634352</v>
      </c>
      <c r="D8" s="1764">
        <f>B8+C8</f>
        <v>2808027.9999999995</v>
      </c>
      <c r="E8" s="1762">
        <f>'ESA Table 2A MF CAM'!B53</f>
        <v>1769100.08</v>
      </c>
      <c r="F8" s="1763">
        <f>'ESA Table 2A MF CAM'!C53</f>
        <v>185993.28999999998</v>
      </c>
      <c r="G8" s="1764">
        <f>E8+F8</f>
        <v>1955093.37</v>
      </c>
      <c r="H8" s="1765">
        <f t="shared" si="0"/>
        <v>0.69625137997199471</v>
      </c>
      <c r="I8" s="1766">
        <f t="shared" si="0"/>
        <v>0.6962513799719946</v>
      </c>
      <c r="J8" s="1767">
        <f t="shared" si="0"/>
        <v>0.69625137997199471</v>
      </c>
    </row>
    <row r="9" spans="1:10" ht="15.75" customHeight="1" thickBot="1">
      <c r="A9" s="1761" t="s">
        <v>115</v>
      </c>
      <c r="B9" s="1768">
        <v>2849237.5504784798</v>
      </c>
      <c r="C9" s="1769">
        <v>2849232.4495215239</v>
      </c>
      <c r="D9" s="1770">
        <f>B9+C9</f>
        <v>5698470.0000000037</v>
      </c>
      <c r="E9" s="1771">
        <f>'ESA Table 2B MFWB'!B118</f>
        <v>479389.37500000023</v>
      </c>
      <c r="F9" s="1769">
        <f>'ESA Table 2B MFWB'!C118</f>
        <v>479388.51500000013</v>
      </c>
      <c r="G9" s="1770">
        <f>E9+F9</f>
        <v>958777.89000000036</v>
      </c>
      <c r="H9" s="1772">
        <f t="shared" si="0"/>
        <v>0.16825181000422204</v>
      </c>
      <c r="I9" s="1773">
        <f t="shared" si="0"/>
        <v>0.1682518093883511</v>
      </c>
      <c r="J9" s="1774">
        <f t="shared" si="0"/>
        <v>0.16825180969628686</v>
      </c>
    </row>
    <row r="10" spans="1:10" ht="13.5" thickBot="1">
      <c r="A10" s="1780" t="s">
        <v>116</v>
      </c>
      <c r="B10" s="1775">
        <f t="shared" ref="B10:G10" si="1">SUM(B7:B9)</f>
        <v>6519347.56961729</v>
      </c>
      <c r="C10" s="1799">
        <f t="shared" si="1"/>
        <v>4153261.4303827137</v>
      </c>
      <c r="D10" s="1776">
        <f t="shared" si="1"/>
        <v>10672609.000000004</v>
      </c>
      <c r="E10" s="1777">
        <f t="shared" si="1"/>
        <v>3186353.5746940123</v>
      </c>
      <c r="F10" s="1799">
        <f t="shared" si="1"/>
        <v>1526565.9402940122</v>
      </c>
      <c r="G10" s="1776">
        <f t="shared" si="1"/>
        <v>4712919.5149880247</v>
      </c>
      <c r="H10" s="1778">
        <f t="shared" si="0"/>
        <v>0.4887534436028026</v>
      </c>
      <c r="I10" s="1779">
        <f t="shared" si="0"/>
        <v>0.36755835525464203</v>
      </c>
      <c r="J10" s="1800">
        <f t="shared" si="0"/>
        <v>0.44159019739109934</v>
      </c>
    </row>
    <row r="11" spans="1:10">
      <c r="A11" s="1119"/>
      <c r="B11" s="1120"/>
      <c r="C11" s="1120"/>
      <c r="D11" s="1120"/>
      <c r="E11" s="1120"/>
      <c r="F11" s="1120"/>
      <c r="G11" s="1120"/>
      <c r="H11" s="1121"/>
      <c r="I11" s="1121"/>
      <c r="J11" s="1121"/>
    </row>
    <row r="12" spans="1:10" ht="12.75" customHeight="1">
      <c r="A12" s="2300" t="s">
        <v>117</v>
      </c>
      <c r="B12" s="2300"/>
      <c r="C12" s="2300"/>
      <c r="D12" s="2300"/>
      <c r="E12" s="2300"/>
      <c r="F12" s="2300"/>
      <c r="G12" s="2300"/>
      <c r="H12" s="2300"/>
      <c r="I12" s="2300"/>
      <c r="J12" s="2300"/>
    </row>
    <row r="13" spans="1:10" ht="27.95" customHeight="1">
      <c r="A13" s="2299" t="s">
        <v>118</v>
      </c>
      <c r="B13" s="2299"/>
      <c r="C13" s="2299"/>
      <c r="D13" s="2299"/>
      <c r="E13" s="2299"/>
      <c r="F13" s="2299"/>
      <c r="G13" s="2299"/>
      <c r="H13" s="2299"/>
      <c r="I13" s="2299"/>
      <c r="J13" s="2299"/>
    </row>
    <row r="14" spans="1:10" ht="27.95" customHeight="1">
      <c r="A14" s="2299" t="s">
        <v>119</v>
      </c>
      <c r="B14" s="2299"/>
      <c r="C14" s="2299"/>
      <c r="D14" s="2299"/>
      <c r="E14" s="2299"/>
      <c r="F14" s="2299"/>
      <c r="G14" s="2299"/>
      <c r="H14" s="2299"/>
      <c r="I14" s="2299"/>
      <c r="J14" s="2299"/>
    </row>
    <row r="16" spans="1:10" ht="15.75">
      <c r="A16" s="2271" t="s">
        <v>120</v>
      </c>
      <c r="B16" s="2271"/>
      <c r="C16" s="2271"/>
      <c r="D16" s="2271"/>
      <c r="E16" s="2271"/>
      <c r="F16" s="2271"/>
      <c r="G16" s="2271"/>
      <c r="H16" s="2271"/>
      <c r="I16" s="2271"/>
      <c r="J16" s="2271"/>
    </row>
    <row r="17" spans="1:12" ht="9" customHeight="1" thickBot="1">
      <c r="A17" s="2292"/>
      <c r="B17" s="2292"/>
      <c r="C17" s="2292"/>
      <c r="D17" s="2292"/>
      <c r="E17" s="2292"/>
      <c r="F17" s="2292"/>
      <c r="G17" s="2292"/>
      <c r="H17" s="2292"/>
      <c r="I17" s="2292"/>
      <c r="J17" s="2292"/>
    </row>
    <row r="18" spans="1:12" ht="15.75">
      <c r="A18" s="1122"/>
      <c r="B18" s="2293" t="s">
        <v>121</v>
      </c>
      <c r="C18" s="2293"/>
      <c r="D18" s="2293"/>
      <c r="E18" s="2293" t="s">
        <v>76</v>
      </c>
      <c r="F18" s="2293"/>
      <c r="G18" s="2294"/>
      <c r="H18" s="2295" t="s">
        <v>112</v>
      </c>
      <c r="I18" s="2295"/>
      <c r="J18" s="2296"/>
    </row>
    <row r="19" spans="1:12" ht="13.5" thickBot="1">
      <c r="A19" s="1123"/>
      <c r="B19" s="1124" t="s">
        <v>46</v>
      </c>
      <c r="C19" s="1125" t="s">
        <v>47</v>
      </c>
      <c r="D19" s="1126" t="s">
        <v>48</v>
      </c>
      <c r="E19" s="1124" t="s">
        <v>46</v>
      </c>
      <c r="F19" s="1125" t="s">
        <v>47</v>
      </c>
      <c r="G19" s="1126" t="s">
        <v>48</v>
      </c>
      <c r="H19" s="1515" t="s">
        <v>46</v>
      </c>
      <c r="I19" s="1801" t="s">
        <v>47</v>
      </c>
      <c r="J19" s="1802" t="s">
        <v>48</v>
      </c>
    </row>
    <row r="20" spans="1:12" ht="15.75" customHeight="1">
      <c r="A20" s="1514" t="s">
        <v>122</v>
      </c>
      <c r="B20" s="1127">
        <f>763341.5+699501.53</f>
        <v>1462843.03</v>
      </c>
      <c r="C20" s="1128">
        <f>763341.5+699501.56</f>
        <v>1462843.06</v>
      </c>
      <c r="D20" s="1171">
        <f>SUM(B20:C20)</f>
        <v>2925686.09</v>
      </c>
      <c r="E20" s="1127">
        <f>'ESA Table 2C PP PD'!B80</f>
        <v>50410.334999999999</v>
      </c>
      <c r="F20" s="1128">
        <f>'ESA Table 2C PP PD'!C80</f>
        <v>50410.205000000016</v>
      </c>
      <c r="G20" s="1129">
        <f t="shared" ref="G20" si="2">E20+F20</f>
        <v>100820.54000000001</v>
      </c>
      <c r="H20" s="1130">
        <f>E20/B20</f>
        <v>3.4460522397949972E-2</v>
      </c>
      <c r="I20" s="1131">
        <f>F20/C20</f>
        <v>3.4460432823190217E-2</v>
      </c>
      <c r="J20" s="1132">
        <f>G20/D20</f>
        <v>3.4460477610569633E-2</v>
      </c>
      <c r="L20" s="733"/>
    </row>
    <row r="21" spans="1:12" ht="13.5" thickBot="1">
      <c r="A21" s="1781"/>
      <c r="B21" s="1133"/>
      <c r="C21" s="1289"/>
      <c r="D21" s="1134"/>
      <c r="E21" s="1133"/>
      <c r="F21" s="1289"/>
      <c r="G21" s="1134"/>
      <c r="H21" s="1135"/>
      <c r="I21" s="1290"/>
      <c r="J21" s="1291"/>
      <c r="L21" s="733"/>
    </row>
    <row r="22" spans="1:12" ht="13.5" thickBot="1">
      <c r="A22" s="1780" t="s">
        <v>116</v>
      </c>
      <c r="B22" s="1136">
        <f t="shared" ref="B22:G22" si="3">SUM(B20:B21)</f>
        <v>1462843.03</v>
      </c>
      <c r="C22" s="1137">
        <f t="shared" si="3"/>
        <v>1462843.06</v>
      </c>
      <c r="D22" s="1138">
        <f t="shared" si="3"/>
        <v>2925686.09</v>
      </c>
      <c r="E22" s="1136">
        <f t="shared" si="3"/>
        <v>50410.334999999999</v>
      </c>
      <c r="F22" s="1137">
        <f t="shared" si="3"/>
        <v>50410.205000000016</v>
      </c>
      <c r="G22" s="1138">
        <f t="shared" si="3"/>
        <v>100820.54000000001</v>
      </c>
      <c r="H22" s="1317">
        <f>E22/B22</f>
        <v>3.4460522397949972E-2</v>
      </c>
      <c r="I22" s="1318">
        <f>F22/C22</f>
        <v>3.4460432823190217E-2</v>
      </c>
      <c r="J22" s="1139">
        <f>G22/D22</f>
        <v>3.4460477610569633E-2</v>
      </c>
    </row>
    <row r="23" spans="1:12">
      <c r="A23" s="1119"/>
      <c r="B23" s="1140"/>
      <c r="C23" s="1140"/>
      <c r="D23" s="1140"/>
      <c r="E23" s="1140"/>
      <c r="F23" s="1140"/>
      <c r="G23" s="1140"/>
      <c r="H23" s="1141"/>
      <c r="I23" s="1141"/>
      <c r="J23" s="1141"/>
    </row>
    <row r="24" spans="1:12" ht="27.95" customHeight="1">
      <c r="A24" s="2299" t="s">
        <v>123</v>
      </c>
      <c r="B24" s="2299"/>
      <c r="C24" s="2299"/>
      <c r="D24" s="2299"/>
      <c r="E24" s="2299"/>
      <c r="F24" s="2299"/>
      <c r="G24" s="2299"/>
      <c r="H24" s="2299"/>
      <c r="I24" s="2299"/>
      <c r="J24" s="2299"/>
    </row>
    <row r="25" spans="1:12">
      <c r="A25" s="1319"/>
      <c r="B25" s="1140"/>
      <c r="C25" s="1140"/>
      <c r="D25" s="1140"/>
      <c r="E25" s="1140"/>
      <c r="F25" s="1140"/>
      <c r="G25" s="1140"/>
      <c r="H25" s="1141"/>
      <c r="I25" s="1141"/>
      <c r="J25" s="1141"/>
    </row>
    <row r="26" spans="1:12" ht="15.75" customHeight="1">
      <c r="A26" s="2271" t="s">
        <v>124</v>
      </c>
      <c r="B26" s="2271"/>
      <c r="C26" s="2271"/>
      <c r="D26" s="2271"/>
      <c r="E26" s="2271"/>
      <c r="F26" s="2271"/>
      <c r="G26" s="2271"/>
      <c r="H26" s="2271"/>
      <c r="I26" s="2271"/>
      <c r="J26" s="2271"/>
    </row>
    <row r="27" spans="1:12" ht="9" customHeight="1" thickBot="1">
      <c r="A27" s="334"/>
      <c r="B27" s="334"/>
      <c r="C27" s="334"/>
      <c r="D27" s="334"/>
      <c r="E27" s="334"/>
      <c r="F27" s="334"/>
      <c r="G27" s="334"/>
      <c r="H27" s="334"/>
      <c r="I27" s="334"/>
      <c r="J27" s="334"/>
    </row>
    <row r="28" spans="1:12" ht="12.75" customHeight="1">
      <c r="A28" s="1142"/>
      <c r="B28" s="2287" t="s">
        <v>125</v>
      </c>
      <c r="C28" s="2288"/>
      <c r="D28" s="2289"/>
      <c r="E28" s="2287" t="s">
        <v>76</v>
      </c>
      <c r="F28" s="2288"/>
      <c r="G28" s="2289"/>
      <c r="H28" s="2290" t="s">
        <v>112</v>
      </c>
      <c r="I28" s="2288"/>
      <c r="J28" s="2289"/>
    </row>
    <row r="29" spans="1:12" s="1307" customFormat="1" ht="16.5" customHeight="1" thickBot="1">
      <c r="A29" s="1143"/>
      <c r="B29" s="1144" t="s">
        <v>46</v>
      </c>
      <c r="C29" s="1145" t="s">
        <v>47</v>
      </c>
      <c r="D29" s="1146" t="s">
        <v>48</v>
      </c>
      <c r="E29" s="1144" t="s">
        <v>46</v>
      </c>
      <c r="F29" s="1145" t="s">
        <v>47</v>
      </c>
      <c r="G29" s="1146" t="s">
        <v>48</v>
      </c>
      <c r="H29" s="1144" t="s">
        <v>46</v>
      </c>
      <c r="I29" s="1145" t="s">
        <v>47</v>
      </c>
      <c r="J29" s="1146" t="s">
        <v>48</v>
      </c>
    </row>
    <row r="30" spans="1:12" s="1307" customFormat="1" ht="15.75" customHeight="1">
      <c r="A30" s="1514" t="s">
        <v>126</v>
      </c>
      <c r="B30" s="1110"/>
      <c r="C30" s="1111"/>
      <c r="D30" s="1112">
        <f t="shared" ref="D30" si="4">B30+C30</f>
        <v>0</v>
      </c>
      <c r="E30" s="1110">
        <v>0</v>
      </c>
      <c r="F30" s="1111">
        <v>0</v>
      </c>
      <c r="G30" s="1112">
        <f t="shared" ref="G30" si="5">E30+F30</f>
        <v>0</v>
      </c>
      <c r="H30" s="1113"/>
      <c r="I30" s="1114"/>
      <c r="J30" s="1115"/>
    </row>
    <row r="31" spans="1:12" s="1307" customFormat="1" ht="13.5" thickBot="1">
      <c r="A31" s="1781"/>
      <c r="B31" s="1116"/>
      <c r="C31" s="1292"/>
      <c r="D31" s="1147"/>
      <c r="E31" s="1116"/>
      <c r="F31" s="1292"/>
      <c r="G31" s="1147"/>
      <c r="H31" s="1148"/>
      <c r="I31" s="1293"/>
      <c r="J31" s="1294"/>
    </row>
    <row r="32" spans="1:12" s="1307" customFormat="1" ht="13.5" thickBot="1">
      <c r="A32" s="1780" t="s">
        <v>116</v>
      </c>
      <c r="B32" s="1149">
        <f>SUM(B30:B31)</f>
        <v>0</v>
      </c>
      <c r="C32" s="1150">
        <f>SUM(C30:C31)</f>
        <v>0</v>
      </c>
      <c r="D32" s="1151">
        <v>0</v>
      </c>
      <c r="E32" s="1149">
        <f t="shared" ref="E32:G32" si="6">SUM(E30:E31)</f>
        <v>0</v>
      </c>
      <c r="F32" s="1150">
        <f t="shared" si="6"/>
        <v>0</v>
      </c>
      <c r="G32" s="1151">
        <f t="shared" si="6"/>
        <v>0</v>
      </c>
      <c r="H32" s="1152">
        <f>IFERROR(+E32/B32,0)</f>
        <v>0</v>
      </c>
      <c r="I32" s="1153">
        <f>IFERROR(F32/C32,0)</f>
        <v>0</v>
      </c>
      <c r="J32" s="1154">
        <f>IFERROR(G32/D32,0)</f>
        <v>0</v>
      </c>
    </row>
    <row r="33" spans="1:10" s="1307" customFormat="1">
      <c r="A33" s="1119"/>
      <c r="B33" s="1120"/>
      <c r="C33" s="1120"/>
      <c r="D33" s="1120"/>
      <c r="E33" s="1120"/>
      <c r="F33" s="1120"/>
      <c r="G33" s="1120"/>
      <c r="H33" s="1121"/>
      <c r="I33" s="1121"/>
      <c r="J33" s="1121"/>
    </row>
    <row r="34" spans="1:10" s="1307" customFormat="1">
      <c r="A34" s="38"/>
      <c r="B34" s="1120"/>
      <c r="C34" s="1120"/>
      <c r="D34" s="1120"/>
      <c r="E34" s="1120"/>
      <c r="F34" s="1120"/>
      <c r="G34" s="1120"/>
      <c r="H34" s="1121"/>
      <c r="I34" s="1121"/>
      <c r="J34" s="1121"/>
    </row>
    <row r="35" spans="1:10" s="1307" customFormat="1">
      <c r="A35" s="1119"/>
      <c r="B35" s="1120"/>
      <c r="C35" s="1120"/>
      <c r="D35" s="1120"/>
      <c r="E35" s="1120"/>
      <c r="F35" s="1120"/>
      <c r="G35" s="1120"/>
      <c r="H35" s="1121"/>
      <c r="I35" s="1121"/>
      <c r="J35" s="1121"/>
    </row>
    <row r="36" spans="1:10" s="1307" customFormat="1" ht="15.75">
      <c r="A36" s="2271" t="s">
        <v>127</v>
      </c>
      <c r="B36" s="2271"/>
      <c r="C36" s="2271"/>
      <c r="D36" s="2271"/>
      <c r="E36" s="2271"/>
      <c r="F36" s="2271"/>
      <c r="G36" s="2271"/>
      <c r="H36" s="2271"/>
      <c r="I36" s="2271"/>
      <c r="J36" s="2271"/>
    </row>
    <row r="37" spans="1:10" s="1307" customFormat="1" ht="16.5" thickBot="1">
      <c r="A37" s="334"/>
      <c r="B37" s="334"/>
      <c r="C37" s="334"/>
      <c r="D37" s="334"/>
      <c r="E37" s="334"/>
      <c r="F37" s="334"/>
      <c r="G37" s="334"/>
      <c r="H37" s="334"/>
      <c r="I37" s="334"/>
      <c r="J37" s="334"/>
    </row>
    <row r="38" spans="1:10" s="1307" customFormat="1">
      <c r="A38" s="1142"/>
      <c r="B38" s="2287" t="s">
        <v>128</v>
      </c>
      <c r="C38" s="2288"/>
      <c r="D38" s="2289"/>
      <c r="E38" s="2287" t="s">
        <v>76</v>
      </c>
      <c r="F38" s="2288"/>
      <c r="G38" s="2289"/>
      <c r="H38" s="2290" t="s">
        <v>112</v>
      </c>
      <c r="I38" s="2288"/>
      <c r="J38" s="2289"/>
    </row>
    <row r="39" spans="1:10" s="1307" customFormat="1" ht="13.5" thickBot="1">
      <c r="A39" s="1143"/>
      <c r="B39" s="1144" t="s">
        <v>46</v>
      </c>
      <c r="C39" s="1145" t="s">
        <v>47</v>
      </c>
      <c r="D39" s="1146" t="s">
        <v>48</v>
      </c>
      <c r="E39" s="1144" t="s">
        <v>46</v>
      </c>
      <c r="F39" s="1145" t="s">
        <v>47</v>
      </c>
      <c r="G39" s="1146" t="s">
        <v>48</v>
      </c>
      <c r="H39" s="1144" t="s">
        <v>46</v>
      </c>
      <c r="I39" s="1145" t="s">
        <v>47</v>
      </c>
      <c r="J39" s="1146" t="s">
        <v>48</v>
      </c>
    </row>
    <row r="40" spans="1:10" s="1307" customFormat="1">
      <c r="A40" s="1514" t="s">
        <v>129</v>
      </c>
      <c r="B40" s="1110"/>
      <c r="C40" s="1111"/>
      <c r="D40" s="1112">
        <f t="shared" ref="D40" si="7">B40+C40</f>
        <v>0</v>
      </c>
      <c r="E40" s="1110">
        <v>0</v>
      </c>
      <c r="F40" s="1111">
        <v>0</v>
      </c>
      <c r="G40" s="1112">
        <f t="shared" ref="G40" si="8">E40+F40</f>
        <v>0</v>
      </c>
      <c r="H40" s="1113"/>
      <c r="I40" s="1114"/>
      <c r="J40" s="1115"/>
    </row>
    <row r="41" spans="1:10" s="1307" customFormat="1" ht="13.5" thickBot="1">
      <c r="A41" s="1158"/>
      <c r="B41" s="1110"/>
      <c r="C41" s="1111"/>
      <c r="D41" s="1112"/>
      <c r="E41" s="1110"/>
      <c r="F41" s="1111"/>
      <c r="G41" s="1112"/>
      <c r="H41" s="1113"/>
      <c r="I41" s="1114"/>
      <c r="J41" s="1115"/>
    </row>
    <row r="42" spans="1:10" s="1307" customFormat="1" ht="13.5" thickBot="1">
      <c r="A42" s="1782" t="s">
        <v>116</v>
      </c>
      <c r="B42" s="1118">
        <f>SUM(B40:B41)</f>
        <v>0</v>
      </c>
      <c r="C42" s="1803">
        <f>SUM(C40:C41)</f>
        <v>0</v>
      </c>
      <c r="D42" s="1117">
        <v>0</v>
      </c>
      <c r="E42" s="1118">
        <f t="shared" ref="E42:G42" si="9">SUM(E40:E41)</f>
        <v>0</v>
      </c>
      <c r="F42" s="1803">
        <f t="shared" si="9"/>
        <v>0</v>
      </c>
      <c r="G42" s="1117">
        <f t="shared" si="9"/>
        <v>0</v>
      </c>
      <c r="H42" s="1152">
        <f>IFERROR(+E42/B42,0)</f>
        <v>0</v>
      </c>
      <c r="I42" s="1153">
        <f>IFERROR(F42/C42,0)</f>
        <v>0</v>
      </c>
      <c r="J42" s="1154">
        <f>IFERROR(G42/D42,0)</f>
        <v>0</v>
      </c>
    </row>
    <row r="43" spans="1:10" s="1307" customFormat="1">
      <c r="A43" s="1119"/>
      <c r="B43" s="1120"/>
      <c r="C43" s="1120"/>
      <c r="D43" s="1120"/>
      <c r="E43" s="1120"/>
      <c r="F43" s="1120"/>
      <c r="G43" s="1120"/>
      <c r="H43" s="1121"/>
      <c r="I43" s="1121"/>
      <c r="J43" s="1121"/>
    </row>
    <row r="44" spans="1:10" s="1307" customFormat="1">
      <c r="A44" s="38"/>
      <c r="B44" s="1120"/>
      <c r="C44" s="1120"/>
      <c r="D44" s="1120"/>
      <c r="E44" s="1120"/>
      <c r="F44" s="1120"/>
      <c r="G44" s="1120"/>
      <c r="H44" s="1121"/>
      <c r="I44" s="1121"/>
      <c r="J44" s="1121"/>
    </row>
    <row r="45" spans="1:10" s="1307" customFormat="1">
      <c r="A45" s="38"/>
      <c r="B45" s="38"/>
      <c r="C45" s="38"/>
      <c r="D45" s="38"/>
      <c r="E45" s="38"/>
      <c r="F45" s="38"/>
      <c r="G45" s="38"/>
      <c r="H45" s="38"/>
      <c r="I45" s="38"/>
      <c r="J45" s="38"/>
    </row>
    <row r="46" spans="1:10" s="1307" customFormat="1" ht="15.75">
      <c r="A46" s="2271" t="s">
        <v>130</v>
      </c>
      <c r="B46" s="2271"/>
      <c r="C46" s="2271"/>
      <c r="D46" s="2271"/>
      <c r="E46" s="2271"/>
      <c r="F46" s="2271"/>
      <c r="G46" s="2271"/>
      <c r="H46" s="2271"/>
      <c r="I46" s="2271"/>
      <c r="J46" s="2271"/>
    </row>
    <row r="47" spans="1:10" s="1307" customFormat="1" ht="16.5" thickBot="1">
      <c r="A47" s="334"/>
      <c r="B47" s="334"/>
      <c r="C47" s="334"/>
      <c r="D47" s="334"/>
      <c r="E47" s="334"/>
      <c r="F47" s="334"/>
      <c r="G47" s="334"/>
      <c r="H47" s="334"/>
      <c r="I47" s="334"/>
      <c r="J47" s="334"/>
    </row>
    <row r="48" spans="1:10" s="1307" customFormat="1" ht="13.35" customHeight="1">
      <c r="A48" s="1142"/>
      <c r="B48" s="2287" t="s">
        <v>125</v>
      </c>
      <c r="C48" s="2288"/>
      <c r="D48" s="2289"/>
      <c r="E48" s="2287" t="s">
        <v>76</v>
      </c>
      <c r="F48" s="2288"/>
      <c r="G48" s="2289"/>
      <c r="H48" s="2290" t="s">
        <v>112</v>
      </c>
      <c r="I48" s="2288"/>
      <c r="J48" s="2289"/>
    </row>
    <row r="49" spans="1:10" s="1307" customFormat="1" ht="13.5" thickBot="1">
      <c r="A49" s="1157"/>
      <c r="B49" s="1144" t="s">
        <v>46</v>
      </c>
      <c r="C49" s="1145" t="s">
        <v>47</v>
      </c>
      <c r="D49" s="1146" t="s">
        <v>48</v>
      </c>
      <c r="E49" s="1144" t="s">
        <v>46</v>
      </c>
      <c r="F49" s="1145" t="s">
        <v>47</v>
      </c>
      <c r="G49" s="1146" t="s">
        <v>48</v>
      </c>
      <c r="H49" s="1144" t="s">
        <v>46</v>
      </c>
      <c r="I49" s="1145" t="s">
        <v>47</v>
      </c>
      <c r="J49" s="1146" t="s">
        <v>48</v>
      </c>
    </row>
    <row r="50" spans="1:10" s="1307" customFormat="1">
      <c r="A50" s="1158" t="s">
        <v>131</v>
      </c>
      <c r="B50" s="1127"/>
      <c r="C50" s="1128"/>
      <c r="D50" s="1129">
        <f t="shared" ref="D50" si="10">B50+C50</f>
        <v>0</v>
      </c>
      <c r="E50" s="1127">
        <v>0</v>
      </c>
      <c r="F50" s="1128">
        <v>0</v>
      </c>
      <c r="G50" s="1129">
        <f t="shared" ref="G50" si="11">E50+F50</f>
        <v>0</v>
      </c>
      <c r="H50" s="1130"/>
      <c r="I50" s="1131"/>
      <c r="J50" s="1132"/>
    </row>
    <row r="51" spans="1:10" s="1307" customFormat="1" ht="13.5" thickBot="1">
      <c r="A51" s="1155"/>
      <c r="B51" s="1127"/>
      <c r="C51" s="1128"/>
      <c r="D51" s="1129"/>
      <c r="E51" s="1127"/>
      <c r="F51" s="1128"/>
      <c r="G51" s="1129"/>
      <c r="H51" s="1130"/>
      <c r="I51" s="1131"/>
      <c r="J51" s="1132"/>
    </row>
    <row r="52" spans="1:10" s="1307" customFormat="1" ht="13.5" thickBot="1">
      <c r="A52" s="1156" t="s">
        <v>116</v>
      </c>
      <c r="B52" s="1159">
        <f>SUM(B50:B51)</f>
        <v>0</v>
      </c>
      <c r="C52" s="1804">
        <f>SUM(C50:C51)</f>
        <v>0</v>
      </c>
      <c r="D52" s="1160">
        <v>0</v>
      </c>
      <c r="E52" s="1159">
        <f t="shared" ref="E52:G52" si="12">SUM(E50:E51)</f>
        <v>0</v>
      </c>
      <c r="F52" s="1804">
        <f t="shared" si="12"/>
        <v>0</v>
      </c>
      <c r="G52" s="1160">
        <f t="shared" si="12"/>
        <v>0</v>
      </c>
      <c r="H52" s="1152">
        <f>IFERROR(+E52/B52,0)</f>
        <v>0</v>
      </c>
      <c r="I52" s="1153">
        <f>IFERROR(F52/C52,0)</f>
        <v>0</v>
      </c>
      <c r="J52" s="1154">
        <f>IFERROR(G52/D52,0)</f>
        <v>0</v>
      </c>
    </row>
    <row r="53" spans="1:10" s="1307" customFormat="1">
      <c r="A53" s="71"/>
      <c r="B53" s="71"/>
      <c r="C53" s="71"/>
      <c r="D53" s="71"/>
      <c r="E53" s="71"/>
      <c r="F53" s="71"/>
      <c r="G53" s="71"/>
      <c r="H53" s="71"/>
      <c r="I53" s="71"/>
      <c r="J53" s="71"/>
    </row>
    <row r="54" spans="1:10">
      <c r="A54" s="71"/>
      <c r="B54" s="71"/>
      <c r="C54" s="71"/>
      <c r="D54" s="71"/>
      <c r="E54" s="71"/>
      <c r="F54" s="71"/>
      <c r="G54" s="71"/>
      <c r="H54" s="71"/>
      <c r="I54" s="71"/>
      <c r="J54" s="71"/>
    </row>
  </sheetData>
  <customSheetViews>
    <customSheetView guid="{F8F6599B-2A1F-4529-A350-AEBC686D896D}" scale="130" showPageBreaks="1" fitToPage="1" printArea="1" topLeftCell="B1">
      <selection activeCell="E6" sqref="E6"/>
      <pageMargins left="0" right="0" top="0" bottom="0" header="0" footer="0"/>
      <printOptions horizontalCentered="1" verticalCentered="1" headings="1" gridLines="1"/>
      <pageSetup orientation="landscape" r:id="rId1"/>
    </customSheetView>
  </customSheetViews>
  <mergeCells count="27">
    <mergeCell ref="A14:J14"/>
    <mergeCell ref="A24:J24"/>
    <mergeCell ref="A12:J12"/>
    <mergeCell ref="A46:J46"/>
    <mergeCell ref="B48:D48"/>
    <mergeCell ref="E48:G48"/>
    <mergeCell ref="H48:J48"/>
    <mergeCell ref="A36:J36"/>
    <mergeCell ref="B38:D38"/>
    <mergeCell ref="E38:G38"/>
    <mergeCell ref="H38:J38"/>
    <mergeCell ref="A1:J1"/>
    <mergeCell ref="A26:J26"/>
    <mergeCell ref="B28:D28"/>
    <mergeCell ref="E28:G28"/>
    <mergeCell ref="H28:J28"/>
    <mergeCell ref="H5:J5"/>
    <mergeCell ref="A16:J16"/>
    <mergeCell ref="A3:J3"/>
    <mergeCell ref="A17:J17"/>
    <mergeCell ref="B18:D18"/>
    <mergeCell ref="E18:G18"/>
    <mergeCell ref="H18:J18"/>
    <mergeCell ref="A5:A6"/>
    <mergeCell ref="B5:D5"/>
    <mergeCell ref="E5:G5"/>
    <mergeCell ref="A13:J13"/>
  </mergeCells>
  <printOptions horizontalCentered="1" verticalCentered="1"/>
  <pageMargins left="0.25" right="0.25" top="0.5" bottom="0.5" header="0.3" footer="0.3"/>
  <pageSetup scale="70" orientation="portrait" r:id="rId2"/>
  <headerFooter scaleWithDoc="0"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B050"/>
    <pageSetUpPr fitToPage="1"/>
  </sheetPr>
  <dimension ref="B1:L31"/>
  <sheetViews>
    <sheetView tabSelected="1" workbookViewId="0">
      <selection activeCell="E43" sqref="E43"/>
    </sheetView>
  </sheetViews>
  <sheetFormatPr defaultColWidth="9.42578125" defaultRowHeight="12.75"/>
  <cols>
    <col min="1" max="1" width="9.42578125" style="38"/>
    <col min="2" max="2" width="14.140625" style="38" customWidth="1"/>
    <col min="3" max="3" width="27.42578125" style="38" customWidth="1"/>
    <col min="4" max="4" width="24.5703125" style="38" customWidth="1"/>
    <col min="5" max="5" width="21" style="38" customWidth="1"/>
    <col min="6" max="6" width="28.7109375" style="38" customWidth="1"/>
    <col min="7" max="7" width="20.5703125" style="38" customWidth="1"/>
    <col min="8" max="9" width="19.5703125" style="38" customWidth="1"/>
    <col min="10" max="10" width="20.42578125" style="38" customWidth="1"/>
    <col min="11" max="11" width="26.5703125" style="38" customWidth="1"/>
    <col min="12" max="16384" width="9.42578125" style="38"/>
  </cols>
  <sheetData>
    <row r="1" spans="2:12" s="36" customFormat="1" ht="21" customHeight="1">
      <c r="B1" s="2649" t="s">
        <v>1263</v>
      </c>
      <c r="C1" s="2649"/>
      <c r="D1" s="2649"/>
      <c r="E1" s="2649"/>
      <c r="F1" s="2649"/>
      <c r="G1" s="2649"/>
      <c r="H1" s="2649"/>
      <c r="I1" s="2649"/>
      <c r="J1" s="2649"/>
      <c r="K1" s="2649"/>
      <c r="L1" s="421"/>
    </row>
    <row r="2" spans="2:12" s="35" customFormat="1" ht="15.75">
      <c r="B2" s="299"/>
      <c r="C2" s="2255" t="s">
        <v>0</v>
      </c>
      <c r="D2" s="2255"/>
      <c r="E2" s="2255"/>
      <c r="F2" s="2255"/>
      <c r="G2" s="2255"/>
      <c r="H2" s="2255"/>
      <c r="I2" s="2255"/>
      <c r="J2" s="2255"/>
      <c r="K2" s="2255"/>
      <c r="L2" s="112"/>
    </row>
    <row r="3" spans="2:12" s="35" customFormat="1" ht="15.75">
      <c r="B3" s="299"/>
      <c r="C3" s="2652" t="s">
        <v>41</v>
      </c>
      <c r="D3" s="2652"/>
      <c r="E3" s="2652"/>
      <c r="F3" s="2652"/>
      <c r="G3" s="2652"/>
      <c r="H3" s="2652"/>
      <c r="I3" s="2652"/>
      <c r="J3" s="2652"/>
      <c r="K3" s="2652"/>
      <c r="L3" s="422"/>
    </row>
    <row r="4" spans="2:12" ht="13.5" thickBot="1"/>
    <row r="5" spans="2:12" ht="30.75" customHeight="1">
      <c r="B5" s="2650" t="s">
        <v>1264</v>
      </c>
      <c r="C5" s="2650" t="s">
        <v>1265</v>
      </c>
      <c r="D5" s="2650" t="s">
        <v>1266</v>
      </c>
      <c r="E5" s="2650" t="s">
        <v>1267</v>
      </c>
      <c r="F5" s="2650" t="s">
        <v>1268</v>
      </c>
      <c r="G5" s="2653" t="s">
        <v>1269</v>
      </c>
      <c r="H5" s="2654"/>
      <c r="I5" s="2654"/>
      <c r="J5" s="2655"/>
      <c r="K5" s="2650" t="s">
        <v>1270</v>
      </c>
    </row>
    <row r="6" spans="2:12" ht="48.75" thickBot="1">
      <c r="B6" s="2651"/>
      <c r="C6" s="2651"/>
      <c r="D6" s="2651"/>
      <c r="E6" s="2651"/>
      <c r="F6" s="2651"/>
      <c r="G6" s="361" t="s">
        <v>1271</v>
      </c>
      <c r="H6" s="361" t="s">
        <v>1272</v>
      </c>
      <c r="I6" s="361" t="s">
        <v>1273</v>
      </c>
      <c r="J6" s="361" t="s">
        <v>1274</v>
      </c>
      <c r="K6" s="2651"/>
    </row>
    <row r="7" spans="2:12" ht="33.950000000000003" customHeight="1" thickBot="1">
      <c r="B7" s="665" t="s">
        <v>1275</v>
      </c>
      <c r="C7" s="362">
        <v>14403</v>
      </c>
      <c r="D7" s="363">
        <v>0.85329445254460878</v>
      </c>
      <c r="E7" s="362">
        <v>417</v>
      </c>
      <c r="F7" s="362">
        <v>12290</v>
      </c>
      <c r="G7" s="364" t="s">
        <v>1276</v>
      </c>
      <c r="H7" s="364" t="s">
        <v>1277</v>
      </c>
      <c r="I7" s="364" t="s">
        <v>1278</v>
      </c>
      <c r="J7" s="364" t="s">
        <v>396</v>
      </c>
      <c r="K7" s="364" t="s">
        <v>1279</v>
      </c>
    </row>
    <row r="8" spans="2:12" ht="33.75" customHeight="1" thickBot="1">
      <c r="B8" s="665" t="s">
        <v>1280</v>
      </c>
      <c r="C8" s="362">
        <v>12631</v>
      </c>
      <c r="D8" s="363">
        <v>0.82257936822104349</v>
      </c>
      <c r="E8" s="362">
        <v>123</v>
      </c>
      <c r="F8" s="362">
        <v>10390</v>
      </c>
      <c r="G8" s="364" t="s">
        <v>1281</v>
      </c>
      <c r="H8" s="364" t="s">
        <v>1282</v>
      </c>
      <c r="I8" s="364" t="s">
        <v>396</v>
      </c>
      <c r="J8" s="364" t="s">
        <v>396</v>
      </c>
      <c r="K8" s="364" t="s">
        <v>1283</v>
      </c>
    </row>
    <row r="10" spans="2:12">
      <c r="B10" s="38" t="s">
        <v>1284</v>
      </c>
    </row>
    <row r="11" spans="2:12">
      <c r="B11" s="38" t="s">
        <v>1285</v>
      </c>
    </row>
    <row r="12" spans="2:12" ht="16.5">
      <c r="B12" s="2047" t="s">
        <v>1286</v>
      </c>
      <c r="C12" s="36"/>
      <c r="D12" s="36"/>
      <c r="E12" s="36"/>
      <c r="F12" s="36"/>
      <c r="G12" s="36"/>
    </row>
    <row r="13" spans="2:12" ht="16.5">
      <c r="B13" s="2047" t="s">
        <v>1287</v>
      </c>
      <c r="C13" s="36"/>
      <c r="D13" s="36"/>
      <c r="E13" s="36"/>
      <c r="F13" s="36"/>
      <c r="G13" s="36"/>
    </row>
    <row r="14" spans="2:12" ht="16.5">
      <c r="B14" s="38" t="s">
        <v>1288</v>
      </c>
      <c r="C14" s="36"/>
      <c r="D14" s="178"/>
      <c r="E14" s="430"/>
      <c r="F14" s="430"/>
      <c r="G14" s="430"/>
    </row>
    <row r="15" spans="2:12" ht="16.5">
      <c r="B15" s="2047" t="s">
        <v>1289</v>
      </c>
      <c r="C15" s="36"/>
      <c r="D15" s="36"/>
      <c r="E15" s="431"/>
      <c r="F15" s="430"/>
      <c r="G15" s="430"/>
    </row>
    <row r="16" spans="2:12" ht="16.5">
      <c r="B16" s="38" t="s">
        <v>1290</v>
      </c>
      <c r="C16" s="36"/>
      <c r="D16" s="36"/>
      <c r="E16" s="36"/>
      <c r="F16" s="36"/>
      <c r="G16" s="36"/>
    </row>
    <row r="17" spans="2:10" ht="15.75" customHeight="1">
      <c r="B17" s="38" t="s">
        <v>1291</v>
      </c>
      <c r="C17" s="36"/>
      <c r="D17" s="36"/>
      <c r="E17" s="36"/>
      <c r="F17" s="36"/>
      <c r="G17" s="36"/>
      <c r="H17" s="36"/>
      <c r="I17" s="36"/>
      <c r="J17" s="36"/>
    </row>
    <row r="18" spans="2:10" ht="20.25" customHeight="1">
      <c r="B18" s="38" t="s">
        <v>1292</v>
      </c>
      <c r="C18" s="308"/>
      <c r="D18" s="308"/>
      <c r="E18" s="308"/>
      <c r="F18" s="308"/>
      <c r="G18" s="308"/>
      <c r="H18" s="308"/>
      <c r="I18" s="308"/>
      <c r="J18" s="308"/>
    </row>
    <row r="19" spans="2:10" ht="16.5">
      <c r="B19" s="38" t="s">
        <v>1293</v>
      </c>
      <c r="C19" s="36"/>
      <c r="D19" s="36"/>
      <c r="E19" s="36"/>
      <c r="F19" s="36"/>
      <c r="G19" s="36"/>
    </row>
    <row r="20" spans="2:10" ht="16.5">
      <c r="B20" s="38" t="s">
        <v>1294</v>
      </c>
      <c r="C20" s="36"/>
      <c r="D20" s="36"/>
      <c r="E20" s="36"/>
      <c r="F20" s="36"/>
      <c r="G20" s="36"/>
    </row>
    <row r="21" spans="2:10" ht="15">
      <c r="C21" s="36"/>
      <c r="D21" s="36"/>
      <c r="E21" s="36"/>
      <c r="F21" s="36"/>
      <c r="G21" s="36"/>
    </row>
    <row r="22" spans="2:10">
      <c r="B22" s="38" t="s">
        <v>1295</v>
      </c>
    </row>
    <row r="23" spans="2:10" ht="15.75">
      <c r="B23" s="38" t="s">
        <v>1296</v>
      </c>
    </row>
    <row r="24" spans="2:10" ht="15.75">
      <c r="B24" s="2047" t="s">
        <v>1297</v>
      </c>
    </row>
    <row r="25" spans="2:10" ht="15.75">
      <c r="B25" s="38" t="s">
        <v>1298</v>
      </c>
    </row>
    <row r="26" spans="2:10" ht="15.75">
      <c r="B26" s="2047" t="s">
        <v>1299</v>
      </c>
    </row>
    <row r="27" spans="2:10" ht="15.75">
      <c r="B27" s="38" t="s">
        <v>1300</v>
      </c>
    </row>
    <row r="28" spans="2:10" ht="15.75">
      <c r="B28" s="38" t="s">
        <v>1301</v>
      </c>
    </row>
    <row r="29" spans="2:10" ht="15.75">
      <c r="B29" s="2047" t="s">
        <v>1302</v>
      </c>
    </row>
    <row r="30" spans="2:10" ht="15.75">
      <c r="B30" s="2047" t="s">
        <v>1303</v>
      </c>
    </row>
    <row r="31" spans="2:10" ht="15.75" customHeight="1">
      <c r="B31" s="2047" t="s">
        <v>1304</v>
      </c>
    </row>
  </sheetData>
  <customSheetViews>
    <customSheetView guid="{F8F6599B-2A1F-4529-A350-AEBC686D896D}" showPageBreaks="1" fitToPage="1" printArea="1">
      <pageMargins left="0" right="0" top="0" bottom="0" header="0" footer="0"/>
      <printOptions horizontalCentered="1" verticalCentered="1" headings="1" gridLines="1"/>
      <pageSetup paperSize="5" scale="83" orientation="landscape" r:id="rId1"/>
      <headerFooter scaleWithDoc="0" alignWithMargins="0"/>
    </customSheetView>
  </customSheetViews>
  <mergeCells count="10">
    <mergeCell ref="B1:K1"/>
    <mergeCell ref="B5:B6"/>
    <mergeCell ref="C2:K2"/>
    <mergeCell ref="C3:K3"/>
    <mergeCell ref="K5:K6"/>
    <mergeCell ref="C5:C6"/>
    <mergeCell ref="D5:D6"/>
    <mergeCell ref="E5:E6"/>
    <mergeCell ref="F5:F6"/>
    <mergeCell ref="G5:J5"/>
  </mergeCells>
  <printOptions horizontalCentered="1" verticalCentered="1"/>
  <pageMargins left="0.25" right="0.25" top="0.5" bottom="0.5" header="0.3" footer="0.3"/>
  <pageSetup scale="46"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B050"/>
    <pageSetUpPr fitToPage="1"/>
  </sheetPr>
  <dimension ref="A1:J21"/>
  <sheetViews>
    <sheetView workbookViewId="0">
      <selection activeCell="M23" sqref="M23"/>
    </sheetView>
  </sheetViews>
  <sheetFormatPr defaultColWidth="39" defaultRowHeight="15"/>
  <cols>
    <col min="1" max="1" width="63.5703125" style="36" customWidth="1"/>
    <col min="2" max="2" width="38" style="36" customWidth="1"/>
    <col min="3" max="3" width="11.42578125" style="36" customWidth="1"/>
    <col min="4" max="16384" width="39" style="36"/>
  </cols>
  <sheetData>
    <row r="1" spans="1:10" ht="21" customHeight="1">
      <c r="A1" s="2589" t="s">
        <v>1305</v>
      </c>
      <c r="B1" s="2589"/>
      <c r="C1" s="421"/>
      <c r="D1" s="421"/>
      <c r="E1" s="421"/>
      <c r="F1" s="421"/>
      <c r="G1" s="421"/>
      <c r="H1" s="421"/>
      <c r="I1" s="421"/>
      <c r="J1" s="421"/>
    </row>
    <row r="2" spans="1:10" s="35" customFormat="1" ht="15.75">
      <c r="A2" s="2254" t="s">
        <v>0</v>
      </c>
      <c r="B2" s="2254"/>
      <c r="C2" s="112"/>
      <c r="D2" s="112"/>
      <c r="E2" s="112"/>
      <c r="F2" s="112"/>
      <c r="G2" s="112"/>
      <c r="H2" s="112"/>
      <c r="I2" s="112"/>
      <c r="J2" s="112"/>
    </row>
    <row r="3" spans="1:10" s="35" customFormat="1" ht="15.75">
      <c r="A3" s="2301" t="s">
        <v>41</v>
      </c>
      <c r="B3" s="2301"/>
      <c r="C3" s="422"/>
      <c r="D3" s="422"/>
      <c r="E3" s="422"/>
      <c r="F3" s="422"/>
      <c r="G3" s="422"/>
      <c r="H3" s="422"/>
      <c r="I3" s="422"/>
      <c r="J3" s="422"/>
    </row>
    <row r="4" spans="1:10" s="35" customFormat="1" ht="16.5" thickBot="1">
      <c r="A4" s="417"/>
      <c r="B4" s="417"/>
      <c r="C4" s="422"/>
      <c r="D4" s="422"/>
      <c r="E4" s="422"/>
      <c r="F4" s="422"/>
      <c r="G4" s="422"/>
      <c r="H4" s="422"/>
      <c r="I4" s="422"/>
      <c r="J4" s="422"/>
    </row>
    <row r="5" spans="1:10" ht="18.75">
      <c r="A5" s="506" t="s">
        <v>686</v>
      </c>
      <c r="B5" s="710" t="s">
        <v>1306</v>
      </c>
    </row>
    <row r="6" spans="1:10" ht="15.75">
      <c r="A6" s="562" t="s">
        <v>699</v>
      </c>
      <c r="B6" s="636">
        <v>65</v>
      </c>
    </row>
    <row r="7" spans="1:10" ht="15.75">
      <c r="A7" s="562" t="s">
        <v>691</v>
      </c>
      <c r="B7" s="637">
        <v>18132</v>
      </c>
    </row>
    <row r="8" spans="1:10" ht="18.75">
      <c r="A8" s="562" t="s">
        <v>1307</v>
      </c>
      <c r="B8" s="636">
        <v>1855</v>
      </c>
    </row>
    <row r="9" spans="1:10" ht="15.75">
      <c r="A9" s="562" t="s">
        <v>700</v>
      </c>
      <c r="B9" s="636">
        <v>132</v>
      </c>
      <c r="D9" s="430"/>
      <c r="E9" s="430"/>
      <c r="F9" s="430"/>
    </row>
    <row r="10" spans="1:10" ht="15.75">
      <c r="A10" s="562" t="s">
        <v>696</v>
      </c>
      <c r="B10" s="637">
        <v>13</v>
      </c>
      <c r="D10" s="431"/>
      <c r="E10" s="430"/>
      <c r="F10" s="430"/>
    </row>
    <row r="11" spans="1:10" ht="15.75">
      <c r="A11" s="562" t="s">
        <v>698</v>
      </c>
      <c r="B11" s="636">
        <v>1053</v>
      </c>
    </row>
    <row r="12" spans="1:10" ht="15.75">
      <c r="A12" s="562" t="s">
        <v>1308</v>
      </c>
      <c r="B12" s="637">
        <v>33148</v>
      </c>
    </row>
    <row r="13" spans="1:10" ht="15.75">
      <c r="A13" s="562" t="s">
        <v>697</v>
      </c>
      <c r="B13" s="637">
        <v>9688</v>
      </c>
    </row>
    <row r="14" spans="1:10" ht="15.75">
      <c r="A14" s="562" t="s">
        <v>689</v>
      </c>
      <c r="B14" s="637">
        <v>5474</v>
      </c>
    </row>
    <row r="15" spans="1:10" ht="18.75">
      <c r="A15" s="562" t="s">
        <v>1309</v>
      </c>
      <c r="B15" s="637">
        <v>0</v>
      </c>
    </row>
    <row r="16" spans="1:10" ht="16.5" thickBot="1">
      <c r="A16" s="216" t="s">
        <v>688</v>
      </c>
      <c r="B16" s="217">
        <v>4740</v>
      </c>
    </row>
    <row r="17" spans="1:3" ht="15.75">
      <c r="A17" s="114"/>
      <c r="B17" s="127"/>
    </row>
    <row r="18" spans="1:3" ht="15.75">
      <c r="A18" s="114"/>
      <c r="B18" s="128"/>
      <c r="C18" s="37"/>
    </row>
    <row r="19" spans="1:3" ht="15.75">
      <c r="A19" s="114"/>
      <c r="B19" s="114"/>
    </row>
    <row r="20" spans="1:3" s="38" customFormat="1" ht="37.5" customHeight="1">
      <c r="A20" s="2393" t="s">
        <v>1310</v>
      </c>
      <c r="B20" s="2393"/>
    </row>
    <row r="21" spans="1:3" s="38" customFormat="1" ht="31.5" customHeight="1" thickBot="1">
      <c r="A21" s="2393" t="s">
        <v>1311</v>
      </c>
      <c r="B21" s="2393"/>
    </row>
  </sheetData>
  <customSheetViews>
    <customSheetView guid="{F8F6599B-2A1F-4529-A350-AEBC686D896D}" showPageBreaks="1" fitToPage="1" printArea="1">
      <pageMargins left="0" right="0" top="0" bottom="0" header="0" footer="0"/>
      <printOptions horizontalCentered="1" verticalCentered="1" headings="1" gridLines="1"/>
      <pageSetup orientation="landscape" r:id="rId1"/>
      <headerFooter scaleWithDoc="0" alignWithMargins="0"/>
    </customSheetView>
  </customSheetViews>
  <mergeCells count="5">
    <mergeCell ref="A21:B21"/>
    <mergeCell ref="A20:B20"/>
    <mergeCell ref="A1:B1"/>
    <mergeCell ref="A2:B2"/>
    <mergeCell ref="A3:B3"/>
  </mergeCells>
  <printOptions horizontalCentered="1" verticalCentered="1"/>
  <pageMargins left="0.25" right="0.25" top="0.5" bottom="0.5" header="0.3" footer="0.3"/>
  <pageSetup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FD678-82F9-48EF-9AAE-7CB03F7C0631}">
  <sheetPr>
    <tabColor rgb="FF00B050"/>
    <pageSetUpPr fitToPage="1"/>
  </sheetPr>
  <dimension ref="A1:J25"/>
  <sheetViews>
    <sheetView workbookViewId="0">
      <selection activeCell="M23" sqref="M23"/>
    </sheetView>
  </sheetViews>
  <sheetFormatPr defaultColWidth="9.140625" defaultRowHeight="12.75"/>
  <cols>
    <col min="1" max="1" width="17.85546875" style="38" customWidth="1"/>
    <col min="2" max="2" width="17.5703125" style="38" customWidth="1"/>
    <col min="3" max="3" width="16.7109375" style="38" customWidth="1"/>
    <col min="4" max="4" width="17.28515625" style="38" customWidth="1"/>
    <col min="5" max="5" width="19.42578125" style="38" customWidth="1"/>
    <col min="6" max="9" width="9.140625" style="38"/>
    <col min="10" max="10" width="54.85546875" style="38" customWidth="1"/>
    <col min="11" max="16384" width="9.140625" style="38"/>
  </cols>
  <sheetData>
    <row r="1" spans="1:10" s="36" customFormat="1" ht="21" customHeight="1">
      <c r="A1" s="2356" t="s">
        <v>1312</v>
      </c>
      <c r="B1" s="2356"/>
      <c r="C1" s="2356"/>
      <c r="D1" s="2356"/>
      <c r="E1" s="2356"/>
      <c r="F1" s="421"/>
      <c r="G1" s="421"/>
      <c r="H1" s="421"/>
      <c r="I1" s="421"/>
      <c r="J1" s="421"/>
    </row>
    <row r="2" spans="1:10" s="35" customFormat="1" ht="15.75">
      <c r="A2" s="2254" t="s">
        <v>0</v>
      </c>
      <c r="B2" s="2254"/>
      <c r="C2" s="2254"/>
      <c r="D2" s="2254"/>
      <c r="E2" s="2254"/>
      <c r="F2" s="112"/>
      <c r="G2" s="112"/>
      <c r="H2" s="112"/>
      <c r="I2" s="112"/>
      <c r="J2" s="112"/>
    </row>
    <row r="3" spans="1:10" s="35" customFormat="1" ht="15.75">
      <c r="A3" s="2301" t="s">
        <v>41</v>
      </c>
      <c r="B3" s="2301"/>
      <c r="C3" s="2301"/>
      <c r="D3" s="2301"/>
      <c r="E3" s="2301"/>
      <c r="F3" s="422"/>
      <c r="G3" s="422"/>
      <c r="H3" s="422"/>
      <c r="I3" s="422"/>
      <c r="J3" s="422"/>
    </row>
    <row r="4" spans="1:10" ht="13.5" thickBot="1"/>
    <row r="5" spans="1:10" ht="16.5" thickBot="1">
      <c r="A5" s="2656" t="s">
        <v>1313</v>
      </c>
      <c r="B5" s="2657"/>
      <c r="C5" s="2657"/>
      <c r="D5" s="2657"/>
      <c r="E5" s="2658"/>
      <c r="F5" s="36"/>
    </row>
    <row r="6" spans="1:10" ht="101.25" thickBot="1">
      <c r="A6" s="1010" t="s">
        <v>1062</v>
      </c>
      <c r="B6" s="1010" t="s">
        <v>1314</v>
      </c>
      <c r="C6" s="1010" t="s">
        <v>1315</v>
      </c>
      <c r="D6" s="1010" t="s">
        <v>1316</v>
      </c>
      <c r="E6" s="1010" t="s">
        <v>1317</v>
      </c>
      <c r="F6" s="308"/>
      <c r="G6" s="806"/>
    </row>
    <row r="7" spans="1:10" ht="15">
      <c r="A7" s="1086" t="s">
        <v>1041</v>
      </c>
      <c r="B7" s="1087" t="s">
        <v>396</v>
      </c>
      <c r="C7" s="826">
        <v>1.170676</v>
      </c>
      <c r="D7" s="826">
        <v>0.65449999999999997</v>
      </c>
      <c r="E7" s="1088" t="s">
        <v>396</v>
      </c>
      <c r="F7" s="36"/>
    </row>
    <row r="8" spans="1:10" ht="15.75">
      <c r="A8" s="1089" t="s">
        <v>1042</v>
      </c>
      <c r="B8" s="828" t="s">
        <v>396</v>
      </c>
      <c r="C8" s="1287">
        <v>1.1733279999999999</v>
      </c>
      <c r="D8" s="1287">
        <v>0.66125</v>
      </c>
      <c r="E8" s="829" t="s">
        <v>396</v>
      </c>
      <c r="F8" s="36"/>
      <c r="H8" s="430"/>
      <c r="I8" s="430"/>
      <c r="J8" s="430"/>
    </row>
    <row r="9" spans="1:10" ht="15.75">
      <c r="A9" s="1089" t="s">
        <v>1043</v>
      </c>
      <c r="B9" s="828" t="s">
        <v>396</v>
      </c>
      <c r="C9" s="1287">
        <v>1.1709240000000001</v>
      </c>
      <c r="D9" s="1287">
        <v>0.66639999999999999</v>
      </c>
      <c r="E9" s="829" t="s">
        <v>396</v>
      </c>
      <c r="F9" s="36"/>
      <c r="H9" s="431"/>
      <c r="I9" s="430"/>
      <c r="J9" s="430"/>
    </row>
    <row r="10" spans="1:10" ht="15">
      <c r="A10" s="1089" t="s">
        <v>1044</v>
      </c>
      <c r="B10" s="828" t="s">
        <v>396</v>
      </c>
      <c r="C10" s="1287">
        <v>1.166072</v>
      </c>
      <c r="D10" s="1287">
        <v>0.67193333333333305</v>
      </c>
      <c r="E10" s="829" t="s">
        <v>396</v>
      </c>
      <c r="F10" s="36"/>
    </row>
    <row r="11" spans="1:10" ht="15">
      <c r="A11" s="1089" t="s">
        <v>1045</v>
      </c>
      <c r="B11" s="828" t="s">
        <v>396</v>
      </c>
      <c r="C11" s="1287">
        <v>1.1557599999999999</v>
      </c>
      <c r="D11" s="1287">
        <v>0.67166666666666697</v>
      </c>
      <c r="E11" s="829" t="s">
        <v>396</v>
      </c>
      <c r="F11" s="36"/>
    </row>
    <row r="12" spans="1:10" ht="15">
      <c r="A12" s="1089" t="s">
        <v>1046</v>
      </c>
      <c r="B12" s="828" t="s">
        <v>396</v>
      </c>
      <c r="C12" s="1287">
        <v>1.139964</v>
      </c>
      <c r="D12" s="1287">
        <v>0.66343333333333299</v>
      </c>
      <c r="E12" s="829" t="s">
        <v>396</v>
      </c>
      <c r="F12" s="36"/>
    </row>
    <row r="13" spans="1:10" ht="15">
      <c r="A13" s="1089" t="s">
        <v>1047</v>
      </c>
      <c r="B13" s="828" t="s">
        <v>396</v>
      </c>
      <c r="C13" s="1287">
        <v>1.1215919999999999</v>
      </c>
      <c r="D13" s="1287">
        <v>0.63496666666666701</v>
      </c>
      <c r="E13" s="829" t="s">
        <v>396</v>
      </c>
      <c r="F13" s="36"/>
    </row>
    <row r="14" spans="1:10" ht="15">
      <c r="A14" s="1089" t="s">
        <v>1048</v>
      </c>
      <c r="B14" s="828" t="s">
        <v>396</v>
      </c>
      <c r="C14" s="1287">
        <v>1.115904</v>
      </c>
      <c r="D14" s="1287">
        <v>0.63433333333333297</v>
      </c>
      <c r="E14" s="829" t="s">
        <v>396</v>
      </c>
      <c r="F14" s="36"/>
    </row>
    <row r="15" spans="1:10" ht="15">
      <c r="A15" s="1089" t="s">
        <v>1049</v>
      </c>
      <c r="B15" s="828" t="s">
        <v>396</v>
      </c>
      <c r="C15" s="1287">
        <v>1.120452</v>
      </c>
      <c r="D15" s="1287">
        <v>0.63839999999999997</v>
      </c>
      <c r="E15" s="829" t="s">
        <v>396</v>
      </c>
      <c r="F15" s="36"/>
    </row>
    <row r="16" spans="1:10" ht="15">
      <c r="A16" s="1089" t="s">
        <v>1050</v>
      </c>
      <c r="B16" s="828" t="s">
        <v>396</v>
      </c>
      <c r="C16" s="1287">
        <v>1.118544</v>
      </c>
      <c r="D16" s="1287">
        <v>0.63863333333333305</v>
      </c>
      <c r="E16" s="829" t="s">
        <v>396</v>
      </c>
      <c r="F16" s="36"/>
    </row>
    <row r="17" spans="1:6" ht="15">
      <c r="A17" s="1089" t="s">
        <v>1051</v>
      </c>
      <c r="B17" s="828" t="s">
        <v>396</v>
      </c>
      <c r="C17" s="1287">
        <v>1.115912</v>
      </c>
      <c r="D17" s="1287">
        <v>0.63946666666666696</v>
      </c>
      <c r="E17" s="829" t="s">
        <v>396</v>
      </c>
      <c r="F17" s="36"/>
    </row>
    <row r="18" spans="1:6" ht="15.75" thickBot="1">
      <c r="A18" s="1090" t="s">
        <v>1052</v>
      </c>
      <c r="B18" s="1861" t="s">
        <v>396</v>
      </c>
      <c r="C18" s="1862">
        <v>1.117192</v>
      </c>
      <c r="D18" s="1862">
        <v>0.63946666666666696</v>
      </c>
      <c r="E18" s="1863" t="s">
        <v>396</v>
      </c>
      <c r="F18" s="36"/>
    </row>
    <row r="19" spans="1:6" ht="15.75" thickBot="1">
      <c r="A19" s="1091" t="s">
        <v>1124</v>
      </c>
      <c r="B19" s="1092" t="s">
        <v>396</v>
      </c>
      <c r="C19" s="1288">
        <f>C18</f>
        <v>1.117192</v>
      </c>
      <c r="D19" s="1288">
        <f>D18</f>
        <v>0.63946666666666696</v>
      </c>
      <c r="E19" s="1093" t="s">
        <v>396</v>
      </c>
      <c r="F19" s="36"/>
    </row>
    <row r="20" spans="1:6" ht="15">
      <c r="A20" s="36"/>
      <c r="B20" s="36"/>
      <c r="C20" s="36"/>
      <c r="D20" s="36"/>
      <c r="E20" s="36"/>
      <c r="F20" s="36"/>
    </row>
    <row r="21" spans="1:6" ht="15">
      <c r="A21" s="1094" t="s">
        <v>449</v>
      </c>
      <c r="B21" s="36"/>
      <c r="C21" s="36"/>
      <c r="D21" s="36"/>
      <c r="E21" s="36"/>
      <c r="F21" s="36"/>
    </row>
    <row r="22" spans="1:6" ht="15">
      <c r="A22" s="36" t="s">
        <v>1318</v>
      </c>
      <c r="B22" s="36"/>
      <c r="C22" s="36"/>
      <c r="D22" s="36"/>
      <c r="E22" s="36"/>
      <c r="F22" s="36"/>
    </row>
    <row r="23" spans="1:6" ht="30" customHeight="1">
      <c r="A23" s="2257" t="s">
        <v>1319</v>
      </c>
      <c r="B23" s="2257"/>
      <c r="C23" s="2257"/>
      <c r="D23" s="2257"/>
      <c r="E23" s="2257"/>
      <c r="F23" s="36"/>
    </row>
    <row r="24" spans="1:6" ht="15">
      <c r="A24" s="36"/>
      <c r="B24" s="36"/>
      <c r="C24" s="36"/>
      <c r="D24" s="36"/>
      <c r="E24" s="36"/>
      <c r="F24" s="36"/>
    </row>
    <row r="25" spans="1:6" ht="15">
      <c r="A25" s="36"/>
      <c r="B25" s="36"/>
      <c r="C25" s="36"/>
      <c r="D25" s="36"/>
      <c r="E25" s="36"/>
      <c r="F25" s="36"/>
    </row>
  </sheetData>
  <mergeCells count="5">
    <mergeCell ref="A1:E1"/>
    <mergeCell ref="A2:E2"/>
    <mergeCell ref="A3:E3"/>
    <mergeCell ref="A5:E5"/>
    <mergeCell ref="A23:E23"/>
  </mergeCells>
  <printOptions horizontalCentered="1" verticalCentered="1"/>
  <pageMargins left="0.25" right="0.25" top="0.5" bottom="0.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3DA94-234F-4D0A-8938-77327DEDA2AC}">
  <sheetPr>
    <tabColor rgb="FF00B050"/>
    <pageSetUpPr fitToPage="1"/>
  </sheetPr>
  <dimension ref="A1:K30"/>
  <sheetViews>
    <sheetView zoomScale="110" zoomScaleNormal="110" workbookViewId="0">
      <selection activeCell="M23" sqref="M23"/>
    </sheetView>
  </sheetViews>
  <sheetFormatPr defaultColWidth="9.42578125" defaultRowHeight="15"/>
  <cols>
    <col min="1" max="1" width="38.5703125" style="36" customWidth="1"/>
    <col min="2" max="7" width="15.7109375" style="36" customWidth="1"/>
    <col min="8" max="8" width="60.7109375" style="36" customWidth="1"/>
    <col min="9" max="9" width="10.5703125" style="36" bestFit="1" customWidth="1"/>
    <col min="10" max="16384" width="9.42578125" style="36"/>
  </cols>
  <sheetData>
    <row r="1" spans="1:11" ht="21" customHeight="1">
      <c r="A1" s="2356" t="s">
        <v>1320</v>
      </c>
      <c r="B1" s="2356"/>
      <c r="C1" s="2356"/>
      <c r="D1" s="2356"/>
      <c r="E1" s="2356"/>
      <c r="F1" s="2356"/>
      <c r="G1" s="2356"/>
      <c r="H1" s="2356"/>
      <c r="I1" s="421"/>
      <c r="J1" s="421"/>
    </row>
    <row r="2" spans="1:11" s="35" customFormat="1" ht="15.75">
      <c r="A2" s="2309" t="s">
        <v>1321</v>
      </c>
      <c r="B2" s="2309"/>
      <c r="C2" s="2309"/>
      <c r="D2" s="2309"/>
      <c r="E2" s="2309"/>
      <c r="F2" s="2309"/>
      <c r="G2" s="2309"/>
      <c r="H2" s="2309"/>
      <c r="I2" s="112"/>
      <c r="J2" s="112"/>
    </row>
    <row r="3" spans="1:11" s="35" customFormat="1" ht="15.75">
      <c r="A3" s="2301" t="s">
        <v>41</v>
      </c>
      <c r="B3" s="2301"/>
      <c r="C3" s="2301"/>
      <c r="D3" s="2301"/>
      <c r="E3" s="2301"/>
      <c r="F3" s="2301"/>
      <c r="G3" s="2301"/>
      <c r="H3" s="2301"/>
      <c r="I3" s="422"/>
      <c r="J3" s="422"/>
    </row>
    <row r="4" spans="1:11" s="35" customFormat="1" ht="16.5" thickBot="1">
      <c r="A4" s="2255"/>
      <c r="B4" s="2255"/>
      <c r="C4" s="2255"/>
      <c r="D4" s="2255"/>
      <c r="E4" s="2255"/>
      <c r="F4" s="2255"/>
      <c r="G4" s="2255"/>
      <c r="H4" s="2255"/>
      <c r="I4" s="299"/>
    </row>
    <row r="5" spans="1:11" s="38" customFormat="1" ht="13.5" thickBot="1">
      <c r="A5" s="2661" t="s">
        <v>983</v>
      </c>
      <c r="B5" s="2662" t="s">
        <v>984</v>
      </c>
      <c r="C5" s="2663"/>
      <c r="D5" s="2664" t="s">
        <v>48</v>
      </c>
      <c r="E5" s="2666" t="s">
        <v>1322</v>
      </c>
      <c r="F5" s="2668" t="s">
        <v>986</v>
      </c>
      <c r="G5" s="2666" t="s">
        <v>1323</v>
      </c>
      <c r="H5" s="2668" t="s">
        <v>988</v>
      </c>
    </row>
    <row r="6" spans="1:11" s="38" customFormat="1" ht="18" customHeight="1" thickBot="1">
      <c r="A6" s="2661"/>
      <c r="B6" s="755" t="s">
        <v>46</v>
      </c>
      <c r="C6" s="1280" t="s">
        <v>47</v>
      </c>
      <c r="D6" s="2665"/>
      <c r="E6" s="2667"/>
      <c r="F6" s="2669"/>
      <c r="G6" s="2667"/>
      <c r="H6" s="2669"/>
    </row>
    <row r="7" spans="1:11" s="38" customFormat="1" ht="12.75">
      <c r="A7" s="689" t="s">
        <v>1324</v>
      </c>
      <c r="B7" s="680">
        <v>388637.79</v>
      </c>
      <c r="C7" s="671"/>
      <c r="D7" s="680">
        <f>B7+C7</f>
        <v>388637.79</v>
      </c>
      <c r="E7" s="681">
        <v>388637.79</v>
      </c>
      <c r="F7" s="682">
        <f>D7/E7</f>
        <v>1</v>
      </c>
      <c r="G7" s="680">
        <v>23946.79</v>
      </c>
      <c r="H7" s="690" t="s">
        <v>1325</v>
      </c>
      <c r="I7" s="65"/>
    </row>
    <row r="8" spans="1:11" s="38" customFormat="1" ht="12.75">
      <c r="A8" s="685" t="s">
        <v>991</v>
      </c>
      <c r="B8" s="670">
        <v>18223.260000000002</v>
      </c>
      <c r="C8" s="674"/>
      <c r="D8" s="667">
        <f t="shared" ref="D8:D15" si="0">B8+C8</f>
        <v>18223.260000000002</v>
      </c>
      <c r="E8" s="672">
        <v>18223.260000000002</v>
      </c>
      <c r="F8" s="673">
        <f t="shared" ref="F8:F14" si="1">D8/E8</f>
        <v>1</v>
      </c>
      <c r="G8" s="667">
        <v>4834.260000000002</v>
      </c>
      <c r="H8" s="66" t="s">
        <v>1325</v>
      </c>
      <c r="I8" s="65"/>
    </row>
    <row r="9" spans="1:11" s="38" customFormat="1" ht="12.75">
      <c r="A9" s="686" t="s">
        <v>993</v>
      </c>
      <c r="B9" s="667">
        <v>8726.2799999999988</v>
      </c>
      <c r="C9" s="675"/>
      <c r="D9" s="667">
        <f t="shared" si="0"/>
        <v>8726.2799999999988</v>
      </c>
      <c r="E9" s="676">
        <v>8726.2799999999988</v>
      </c>
      <c r="F9" s="673">
        <f t="shared" si="1"/>
        <v>1</v>
      </c>
      <c r="G9" s="667">
        <v>7757.2799999999988</v>
      </c>
      <c r="H9" s="569" t="s">
        <v>1325</v>
      </c>
      <c r="I9" s="65"/>
    </row>
    <row r="10" spans="1:11" s="38" customFormat="1" ht="12.75">
      <c r="A10" s="686" t="s">
        <v>994</v>
      </c>
      <c r="B10" s="667">
        <v>9766.0499999999993</v>
      </c>
      <c r="C10" s="675"/>
      <c r="D10" s="667">
        <f t="shared" si="0"/>
        <v>9766.0499999999993</v>
      </c>
      <c r="E10" s="676">
        <v>53045</v>
      </c>
      <c r="F10" s="673">
        <f t="shared" si="1"/>
        <v>0.18410877556791402</v>
      </c>
      <c r="G10" s="667"/>
      <c r="H10" s="570"/>
      <c r="I10" s="65"/>
    </row>
    <row r="11" spans="1:11" s="38" customFormat="1" ht="12.75">
      <c r="A11" s="687" t="s">
        <v>195</v>
      </c>
      <c r="B11" s="667">
        <v>0</v>
      </c>
      <c r="C11" s="675"/>
      <c r="D11" s="667">
        <f t="shared" si="0"/>
        <v>0</v>
      </c>
      <c r="E11" s="676">
        <v>0</v>
      </c>
      <c r="F11" s="673">
        <v>0</v>
      </c>
      <c r="G11" s="667"/>
      <c r="H11" s="570"/>
      <c r="I11" s="65"/>
    </row>
    <row r="12" spans="1:11" s="38" customFormat="1" ht="25.5">
      <c r="A12" s="686" t="s">
        <v>1326</v>
      </c>
      <c r="B12" s="667">
        <v>0</v>
      </c>
      <c r="C12" s="675"/>
      <c r="D12" s="667">
        <f t="shared" si="0"/>
        <v>0</v>
      </c>
      <c r="E12" s="676">
        <v>12956.760000000017</v>
      </c>
      <c r="F12" s="673">
        <v>0</v>
      </c>
      <c r="G12" s="667">
        <v>-37043.24</v>
      </c>
      <c r="H12" s="570" t="s">
        <v>1327</v>
      </c>
      <c r="I12" s="65"/>
    </row>
    <row r="13" spans="1:11" s="38" customFormat="1" ht="12.75">
      <c r="A13" s="687" t="s">
        <v>557</v>
      </c>
      <c r="B13" s="667">
        <v>46424.91</v>
      </c>
      <c r="C13" s="675"/>
      <c r="D13" s="667">
        <f t="shared" si="0"/>
        <v>46424.91</v>
      </c>
      <c r="E13" s="676">
        <v>46424.91</v>
      </c>
      <c r="F13" s="673">
        <f t="shared" si="1"/>
        <v>1</v>
      </c>
      <c r="G13" s="667">
        <v>504.91</v>
      </c>
      <c r="H13" s="570" t="s">
        <v>1325</v>
      </c>
      <c r="I13" s="65"/>
    </row>
    <row r="14" spans="1:11" s="38" customFormat="1" ht="12.75">
      <c r="A14" s="687" t="s">
        <v>558</v>
      </c>
      <c r="B14" s="667">
        <v>45944.99</v>
      </c>
      <c r="C14" s="675"/>
      <c r="D14" s="667">
        <f t="shared" si="0"/>
        <v>45944.99</v>
      </c>
      <c r="E14" s="676">
        <v>73891</v>
      </c>
      <c r="F14" s="673">
        <f t="shared" si="1"/>
        <v>0.62179412919029375</v>
      </c>
      <c r="G14" s="667"/>
      <c r="H14" s="569"/>
      <c r="I14" s="67"/>
    </row>
    <row r="15" spans="1:11" s="38" customFormat="1" ht="12.75">
      <c r="A15" s="686" t="s">
        <v>98</v>
      </c>
      <c r="B15" s="749">
        <v>2366.4399999999996</v>
      </c>
      <c r="C15" s="1864"/>
      <c r="D15" s="667">
        <f t="shared" si="0"/>
        <v>2366.4399999999996</v>
      </c>
      <c r="E15" s="1865">
        <v>10488</v>
      </c>
      <c r="F15" s="673">
        <f>D15/E15</f>
        <v>0.22563310450038135</v>
      </c>
      <c r="G15" s="667"/>
      <c r="H15" s="570"/>
      <c r="I15" s="65"/>
      <c r="K15" s="91"/>
    </row>
    <row r="16" spans="1:11" s="38" customFormat="1" ht="13.5" thickBot="1">
      <c r="A16" s="756"/>
      <c r="B16" s="757"/>
      <c r="C16" s="1866"/>
      <c r="D16" s="757"/>
      <c r="E16" s="1867"/>
      <c r="F16" s="1868"/>
      <c r="G16" s="757"/>
      <c r="H16" s="1869"/>
    </row>
    <row r="17" spans="1:9" s="38" customFormat="1" ht="15.75">
      <c r="A17" s="695" t="s">
        <v>999</v>
      </c>
      <c r="B17" s="696">
        <f>SUM(B7:B15)</f>
        <v>520089.71999999991</v>
      </c>
      <c r="C17" s="697">
        <f>SUM(C7:C15)</f>
        <v>0</v>
      </c>
      <c r="D17" s="696">
        <f>SUM(D7:D15)</f>
        <v>520089.71999999991</v>
      </c>
      <c r="E17" s="698">
        <f>SUM(E7:E15)</f>
        <v>612393</v>
      </c>
      <c r="F17" s="699">
        <f>D17/E17</f>
        <v>0.84927443651380718</v>
      </c>
      <c r="G17" s="696">
        <f>SUM(G7:G15)</f>
        <v>3.808509063674137E-12</v>
      </c>
      <c r="H17" s="700"/>
      <c r="I17" s="155"/>
    </row>
    <row r="18" spans="1:9" s="38" customFormat="1" ht="13.5" thickBot="1">
      <c r="A18" s="688"/>
      <c r="B18" s="668"/>
      <c r="C18" s="677"/>
      <c r="D18" s="668"/>
      <c r="E18" s="678"/>
      <c r="F18" s="679"/>
      <c r="G18" s="668"/>
      <c r="H18" s="195"/>
    </row>
    <row r="19" spans="1:9" s="38" customFormat="1" ht="15.75">
      <c r="A19" s="685" t="s">
        <v>1328</v>
      </c>
      <c r="B19" s="691">
        <v>4670344</v>
      </c>
      <c r="C19" s="692"/>
      <c r="D19" s="691">
        <f>B19+C19</f>
        <v>4670344</v>
      </c>
      <c r="E19" s="693">
        <v>4170665</v>
      </c>
      <c r="F19" s="694">
        <f>D19/E19</f>
        <v>1.1198079922506363</v>
      </c>
      <c r="G19" s="691">
        <v>0</v>
      </c>
      <c r="H19" s="64"/>
    </row>
    <row r="20" spans="1:9" s="38" customFormat="1" ht="12.75">
      <c r="A20" s="434" t="s">
        <v>1001</v>
      </c>
      <c r="B20" s="667">
        <v>0</v>
      </c>
      <c r="C20" s="675"/>
      <c r="D20" s="669">
        <f t="shared" ref="D20" si="2">B20+C20</f>
        <v>0</v>
      </c>
      <c r="E20" s="676">
        <v>0</v>
      </c>
      <c r="F20" s="683">
        <v>0</v>
      </c>
      <c r="G20" s="669">
        <v>0</v>
      </c>
      <c r="H20" s="571"/>
    </row>
    <row r="21" spans="1:9" s="38" customFormat="1" ht="13.5" thickBot="1">
      <c r="A21" s="688"/>
      <c r="B21" s="668"/>
      <c r="C21" s="677"/>
      <c r="D21" s="668"/>
      <c r="E21" s="678"/>
      <c r="F21" s="679"/>
      <c r="G21" s="668"/>
      <c r="H21" s="195"/>
    </row>
    <row r="22" spans="1:9" s="38" customFormat="1" ht="26.25" thickBot="1">
      <c r="A22" s="1610" t="s">
        <v>1329</v>
      </c>
      <c r="B22" s="684">
        <f>B17+B19+B20</f>
        <v>5190433.72</v>
      </c>
      <c r="C22" s="1870">
        <f>C17+C19+C20</f>
        <v>0</v>
      </c>
      <c r="D22" s="1871">
        <f t="shared" ref="D22:E22" si="3">D17+D19+D20</f>
        <v>5190433.72</v>
      </c>
      <c r="E22" s="1871">
        <f t="shared" si="3"/>
        <v>4783058</v>
      </c>
      <c r="F22" s="1872">
        <f>D22/E22</f>
        <v>1.085170558249555</v>
      </c>
      <c r="G22" s="1871">
        <f>SUM(G7:G15)</f>
        <v>3.808509063674137E-12</v>
      </c>
      <c r="H22" s="1873"/>
      <c r="I22" s="155"/>
    </row>
    <row r="23" spans="1:9">
      <c r="B23" s="171"/>
      <c r="C23" s="171"/>
      <c r="D23" s="171"/>
      <c r="E23" s="171"/>
      <c r="G23" s="171"/>
    </row>
    <row r="24" spans="1:9" ht="16.5">
      <c r="A24" s="2659" t="s">
        <v>1330</v>
      </c>
      <c r="B24" s="2660"/>
      <c r="C24" s="2660"/>
      <c r="D24" s="2660"/>
      <c r="E24" s="2660"/>
      <c r="F24" s="2660"/>
      <c r="G24" s="2660"/>
      <c r="H24" s="2660"/>
    </row>
    <row r="25" spans="1:9" ht="16.5">
      <c r="A25" s="2659" t="s">
        <v>1331</v>
      </c>
      <c r="B25" s="2660"/>
      <c r="C25" s="2660"/>
      <c r="D25" s="2660"/>
      <c r="E25" s="2660"/>
      <c r="F25" s="2660"/>
      <c r="G25" s="2660"/>
      <c r="H25" s="2660"/>
    </row>
    <row r="26" spans="1:9" ht="16.5">
      <c r="A26" s="2659" t="s">
        <v>1332</v>
      </c>
      <c r="B26" s="2660"/>
      <c r="C26" s="2660"/>
      <c r="D26" s="2660"/>
      <c r="E26" s="2660"/>
      <c r="F26" s="2660"/>
      <c r="G26" s="2660"/>
      <c r="H26" s="2660"/>
    </row>
    <row r="27" spans="1:9">
      <c r="A27" s="265"/>
      <c r="B27" s="268"/>
      <c r="C27" s="268"/>
      <c r="D27" s="268"/>
      <c r="E27" s="268"/>
      <c r="F27" s="268"/>
      <c r="G27" s="268"/>
      <c r="H27" s="268"/>
    </row>
    <row r="28" spans="1:9" ht="15.75">
      <c r="A28" s="430"/>
      <c r="B28" s="430"/>
      <c r="C28" s="430"/>
    </row>
    <row r="29" spans="1:9" ht="15.75">
      <c r="A29" s="431"/>
      <c r="B29" s="430"/>
      <c r="C29" s="430"/>
    </row>
    <row r="30" spans="1:9">
      <c r="A30" s="246"/>
      <c r="B30" s="92"/>
      <c r="C30" s="315"/>
    </row>
  </sheetData>
  <mergeCells count="14">
    <mergeCell ref="A26:H26"/>
    <mergeCell ref="A4:H4"/>
    <mergeCell ref="A5:A6"/>
    <mergeCell ref="B5:C5"/>
    <mergeCell ref="D5:D6"/>
    <mergeCell ref="E5:E6"/>
    <mergeCell ref="F5:F6"/>
    <mergeCell ref="G5:G6"/>
    <mergeCell ref="H5:H6"/>
    <mergeCell ref="A1:H1"/>
    <mergeCell ref="A2:H2"/>
    <mergeCell ref="A3:H3"/>
    <mergeCell ref="A24:H24"/>
    <mergeCell ref="A25:H25"/>
  </mergeCells>
  <printOptions horizontalCentered="1" verticalCentered="1"/>
  <pageMargins left="0.25" right="0.25" top="0.5" bottom="0.5" header="0.3" footer="0.3"/>
  <pageSetup scale="53"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16334-2D8C-4684-B83D-7D3AAF2030B3}">
  <sheetPr>
    <tabColor rgb="FF00B050"/>
    <pageSetUpPr fitToPage="1"/>
  </sheetPr>
  <dimension ref="A1:AD33"/>
  <sheetViews>
    <sheetView workbookViewId="0">
      <selection activeCell="F33" sqref="F33"/>
    </sheetView>
  </sheetViews>
  <sheetFormatPr defaultColWidth="9.42578125" defaultRowHeight="15"/>
  <cols>
    <col min="1" max="1" width="15.42578125" style="35" customWidth="1"/>
    <col min="2" max="2" width="11" style="36" customWidth="1"/>
    <col min="3" max="4" width="11.5703125" style="36" customWidth="1"/>
    <col min="5" max="5" width="13.42578125" style="36" customWidth="1"/>
    <col min="6" max="7" width="11.5703125" style="36" customWidth="1"/>
    <col min="8" max="8" width="11.42578125" style="36" customWidth="1"/>
    <col min="9" max="9" width="12" style="36" customWidth="1"/>
    <col min="10" max="10" width="12.42578125" style="36" customWidth="1"/>
    <col min="11" max="11" width="13.42578125" style="36" customWidth="1"/>
    <col min="12" max="12" width="11.5703125" style="36" customWidth="1"/>
    <col min="13" max="13" width="13.42578125" style="36" customWidth="1"/>
    <col min="14" max="14" width="11.42578125" style="36" customWidth="1"/>
    <col min="15" max="15" width="14.85546875" style="36" customWidth="1"/>
    <col min="16" max="16" width="12.42578125" style="36" customWidth="1"/>
    <col min="17" max="17" width="10.5703125" style="36" customWidth="1"/>
    <col min="18" max="18" width="14.42578125" style="36" customWidth="1"/>
    <col min="19" max="19" width="9.42578125" style="36"/>
    <col min="20" max="20" width="12" style="36" customWidth="1"/>
    <col min="21" max="21" width="10.5703125" style="36" customWidth="1"/>
    <col min="22" max="25" width="9.42578125" style="36"/>
    <col min="26" max="26" width="12.42578125" style="36" customWidth="1"/>
    <col min="27" max="27" width="12" style="36" customWidth="1"/>
    <col min="28" max="28" width="11.42578125" style="36" customWidth="1"/>
    <col min="29" max="16384" width="9.42578125" style="36"/>
  </cols>
  <sheetData>
    <row r="1" spans="1:30" ht="21" customHeight="1">
      <c r="A1" s="2356" t="s">
        <v>1333</v>
      </c>
      <c r="B1" s="2356"/>
      <c r="C1" s="2356"/>
      <c r="D1" s="2356"/>
      <c r="E1" s="2356"/>
      <c r="F1" s="2356"/>
      <c r="G1" s="2356"/>
      <c r="H1" s="2356"/>
      <c r="I1" s="2356"/>
      <c r="J1" s="2356"/>
      <c r="K1" s="2356"/>
      <c r="L1" s="2356"/>
      <c r="M1" s="2356"/>
      <c r="N1" s="2356"/>
      <c r="O1" s="2356"/>
      <c r="P1" s="2356"/>
      <c r="Q1" s="2356"/>
      <c r="R1" s="2356"/>
      <c r="S1" s="2356"/>
      <c r="T1" s="2356"/>
      <c r="U1" s="2356"/>
      <c r="V1" s="2356"/>
      <c r="W1" s="2356"/>
      <c r="X1" s="2356"/>
      <c r="Y1" s="2356"/>
      <c r="Z1" s="2356"/>
      <c r="AA1" s="2356"/>
      <c r="AB1" s="2356"/>
    </row>
    <row r="2" spans="1:30" s="35" customFormat="1" ht="15.75">
      <c r="A2" s="2254" t="s">
        <v>0</v>
      </c>
      <c r="B2" s="2254"/>
      <c r="C2" s="2254"/>
      <c r="D2" s="2254"/>
      <c r="E2" s="2254"/>
      <c r="F2" s="2254"/>
      <c r="G2" s="2254"/>
      <c r="H2" s="2254"/>
      <c r="I2" s="2254"/>
      <c r="J2" s="2254"/>
      <c r="K2" s="2254"/>
      <c r="L2" s="2254"/>
      <c r="M2" s="2254"/>
      <c r="N2" s="2254"/>
      <c r="O2" s="2254"/>
      <c r="P2" s="2254"/>
      <c r="Q2" s="2254"/>
      <c r="R2" s="2254"/>
      <c r="S2" s="2254"/>
      <c r="T2" s="2254"/>
      <c r="U2" s="2254"/>
      <c r="V2" s="2254"/>
      <c r="W2" s="2254"/>
      <c r="X2" s="2254"/>
      <c r="Y2" s="2254"/>
      <c r="Z2" s="2254"/>
      <c r="AA2" s="2254"/>
      <c r="AB2" s="2254"/>
    </row>
    <row r="3" spans="1:30" s="35" customFormat="1" ht="15.75">
      <c r="A3" s="2301" t="s">
        <v>41</v>
      </c>
      <c r="B3" s="2301"/>
      <c r="C3" s="2301"/>
      <c r="D3" s="2301"/>
      <c r="E3" s="2301"/>
      <c r="F3" s="2301"/>
      <c r="G3" s="2301"/>
      <c r="H3" s="2301"/>
      <c r="I3" s="2301"/>
      <c r="J3" s="2301"/>
      <c r="K3" s="2301"/>
      <c r="L3" s="2301"/>
      <c r="M3" s="2301"/>
      <c r="N3" s="2301"/>
      <c r="O3" s="2301"/>
      <c r="P3" s="2301"/>
      <c r="Q3" s="2301"/>
      <c r="R3" s="2301"/>
      <c r="S3" s="2301"/>
      <c r="T3" s="2301"/>
      <c r="U3" s="2301"/>
      <c r="V3" s="2301"/>
      <c r="W3" s="2301"/>
      <c r="X3" s="2301"/>
      <c r="Y3" s="2301"/>
      <c r="Z3" s="2301"/>
      <c r="AA3" s="2301"/>
      <c r="AB3" s="2301"/>
    </row>
    <row r="4" spans="1:30" s="35" customFormat="1" ht="16.5" thickBot="1">
      <c r="A4" s="417"/>
      <c r="B4" s="417"/>
      <c r="C4" s="417"/>
      <c r="D4" s="417"/>
      <c r="E4" s="417"/>
      <c r="F4" s="417"/>
      <c r="G4" s="417"/>
      <c r="H4" s="417"/>
      <c r="I4" s="417"/>
      <c r="J4" s="417"/>
      <c r="K4" s="417"/>
      <c r="L4" s="417"/>
      <c r="M4" s="417"/>
      <c r="N4" s="417"/>
      <c r="O4" s="417"/>
      <c r="P4" s="417"/>
      <c r="Q4" s="417"/>
      <c r="R4" s="417"/>
      <c r="S4" s="417"/>
      <c r="T4" s="417"/>
      <c r="U4" s="417"/>
      <c r="V4" s="417"/>
      <c r="W4" s="417"/>
      <c r="X4" s="417"/>
      <c r="Y4" s="417"/>
      <c r="Z4" s="417"/>
      <c r="AA4" s="417"/>
      <c r="AB4" s="417"/>
    </row>
    <row r="5" spans="1:30" ht="18.600000000000001" customHeight="1" thickBot="1">
      <c r="A5" s="2670"/>
      <c r="B5" s="2671" t="s">
        <v>1007</v>
      </c>
      <c r="C5" s="2672"/>
      <c r="D5" s="2672"/>
      <c r="E5" s="2672"/>
      <c r="F5" s="2672"/>
      <c r="G5" s="2672"/>
      <c r="H5" s="2672"/>
      <c r="I5" s="2672"/>
      <c r="J5" s="2672"/>
      <c r="K5" s="2673"/>
      <c r="L5" s="2674" t="s">
        <v>1008</v>
      </c>
      <c r="M5" s="2675"/>
      <c r="N5" s="2675"/>
      <c r="O5" s="2676"/>
      <c r="P5" s="2677" t="s">
        <v>1009</v>
      </c>
      <c r="Q5" s="2678"/>
      <c r="R5" s="2678"/>
      <c r="S5" s="2678"/>
      <c r="T5" s="2678"/>
      <c r="U5" s="2679" t="s">
        <v>1010</v>
      </c>
      <c r="V5" s="2680"/>
      <c r="W5" s="2531" t="s">
        <v>1334</v>
      </c>
      <c r="X5" s="2681"/>
      <c r="Y5" s="2682"/>
      <c r="Z5" s="2548" t="s">
        <v>1335</v>
      </c>
      <c r="AA5" s="2686" t="s">
        <v>1336</v>
      </c>
      <c r="AB5" s="2557" t="s">
        <v>1014</v>
      </c>
      <c r="AC5" s="38"/>
    </row>
    <row r="6" spans="1:30" ht="29.85" customHeight="1" thickBot="1">
      <c r="A6" s="2539"/>
      <c r="B6" s="2688" t="s">
        <v>1015</v>
      </c>
      <c r="C6" s="2689"/>
      <c r="D6" s="2689"/>
      <c r="E6" s="2690"/>
      <c r="F6" s="2677" t="s">
        <v>1016</v>
      </c>
      <c r="G6" s="2678"/>
      <c r="H6" s="2678"/>
      <c r="I6" s="2678"/>
      <c r="J6" s="2691"/>
      <c r="K6" s="2678" t="s">
        <v>1017</v>
      </c>
      <c r="L6" s="2688" t="s">
        <v>1018</v>
      </c>
      <c r="M6" s="2689" t="s">
        <v>1019</v>
      </c>
      <c r="N6" s="2689" t="s">
        <v>1020</v>
      </c>
      <c r="O6" s="2557" t="s">
        <v>1021</v>
      </c>
      <c r="P6" s="2688" t="s">
        <v>1022</v>
      </c>
      <c r="Q6" s="2689" t="s">
        <v>1023</v>
      </c>
      <c r="R6" s="2689" t="s">
        <v>1024</v>
      </c>
      <c r="S6" s="2686" t="s">
        <v>1025</v>
      </c>
      <c r="T6" s="2690" t="s">
        <v>1026</v>
      </c>
      <c r="U6" s="2688" t="s">
        <v>1027</v>
      </c>
      <c r="V6" s="2693" t="s">
        <v>1028</v>
      </c>
      <c r="W6" s="2683"/>
      <c r="X6" s="2684"/>
      <c r="Y6" s="2685"/>
      <c r="Z6" s="2549"/>
      <c r="AA6" s="2571"/>
      <c r="AB6" s="2558"/>
      <c r="AC6" s="38"/>
    </row>
    <row r="7" spans="1:30" ht="31.5" thickBot="1">
      <c r="A7" s="2540"/>
      <c r="B7" s="232" t="s">
        <v>1337</v>
      </c>
      <c r="C7" s="233" t="s">
        <v>1030</v>
      </c>
      <c r="D7" s="233" t="s">
        <v>1031</v>
      </c>
      <c r="E7" s="231" t="s">
        <v>1032</v>
      </c>
      <c r="F7" s="232" t="s">
        <v>1033</v>
      </c>
      <c r="G7" s="233" t="s">
        <v>1034</v>
      </c>
      <c r="H7" s="233" t="s">
        <v>1035</v>
      </c>
      <c r="I7" s="572" t="s">
        <v>1036</v>
      </c>
      <c r="J7" s="231" t="s">
        <v>1037</v>
      </c>
      <c r="K7" s="2566"/>
      <c r="L7" s="2567"/>
      <c r="M7" s="2570"/>
      <c r="N7" s="2570"/>
      <c r="O7" s="2559"/>
      <c r="P7" s="2567"/>
      <c r="Q7" s="2570"/>
      <c r="R7" s="2570"/>
      <c r="S7" s="2572"/>
      <c r="T7" s="2692"/>
      <c r="U7" s="2567"/>
      <c r="V7" s="2694"/>
      <c r="W7" s="343" t="s">
        <v>1038</v>
      </c>
      <c r="X7" s="343" t="s">
        <v>1039</v>
      </c>
      <c r="Y7" s="343" t="s">
        <v>1040</v>
      </c>
      <c r="Z7" s="2550"/>
      <c r="AA7" s="2687"/>
      <c r="AB7" s="2559"/>
      <c r="AC7" s="38"/>
    </row>
    <row r="8" spans="1:30">
      <c r="A8" s="57" t="s">
        <v>1041</v>
      </c>
      <c r="B8" s="95">
        <v>0</v>
      </c>
      <c r="C8" s="96">
        <v>0</v>
      </c>
      <c r="D8" s="96">
        <v>0</v>
      </c>
      <c r="E8" s="97">
        <f t="shared" ref="E8:E19" si="0">SUM(B8:D8)</f>
        <v>0</v>
      </c>
      <c r="F8" s="95">
        <v>282</v>
      </c>
      <c r="G8" s="96">
        <v>10</v>
      </c>
      <c r="H8" s="96">
        <v>23</v>
      </c>
      <c r="I8" s="98">
        <v>7</v>
      </c>
      <c r="J8" s="573">
        <f>SUM(F8:I8)</f>
        <v>322</v>
      </c>
      <c r="K8" s="99">
        <f>E8+J8</f>
        <v>322</v>
      </c>
      <c r="L8" s="95">
        <v>16</v>
      </c>
      <c r="M8" s="96">
        <v>107</v>
      </c>
      <c r="N8" s="100">
        <v>0</v>
      </c>
      <c r="O8" s="101">
        <f>SUM(L8:N8)</f>
        <v>123</v>
      </c>
      <c r="P8" s="102">
        <v>141</v>
      </c>
      <c r="Q8" s="100">
        <v>1</v>
      </c>
      <c r="R8" s="100">
        <v>-3</v>
      </c>
      <c r="S8" s="101">
        <v>92</v>
      </c>
      <c r="T8" s="103">
        <f t="shared" ref="T8:T19" si="1">SUM(P8:S8)</f>
        <v>231</v>
      </c>
      <c r="U8" s="574">
        <f>K8+O8</f>
        <v>445</v>
      </c>
      <c r="V8" s="575">
        <f>K8-T8</f>
        <v>91</v>
      </c>
      <c r="W8" s="238">
        <v>8229</v>
      </c>
      <c r="X8" s="100">
        <v>4153</v>
      </c>
      <c r="Y8" s="100">
        <v>79</v>
      </c>
      <c r="Z8" s="238">
        <v>12339</v>
      </c>
      <c r="AA8" s="96">
        <v>43709</v>
      </c>
      <c r="AB8" s="104">
        <f>Z8/AA8</f>
        <v>0.28229884005582373</v>
      </c>
      <c r="AC8" s="38"/>
    </row>
    <row r="9" spans="1:30">
      <c r="A9" s="576" t="s">
        <v>1042</v>
      </c>
      <c r="B9" s="577">
        <v>0</v>
      </c>
      <c r="C9" s="578">
        <v>0</v>
      </c>
      <c r="D9" s="578">
        <v>0</v>
      </c>
      <c r="E9" s="97">
        <f t="shared" si="0"/>
        <v>0</v>
      </c>
      <c r="F9" s="577">
        <v>214</v>
      </c>
      <c r="G9" s="578">
        <v>9</v>
      </c>
      <c r="H9" s="578">
        <v>31</v>
      </c>
      <c r="I9" s="701">
        <v>3</v>
      </c>
      <c r="J9" s="579">
        <f t="shared" ref="J9:J19" si="2">F9+G9+H9+I9</f>
        <v>257</v>
      </c>
      <c r="K9" s="99">
        <f t="shared" ref="K9:K19" si="3">E9+J9</f>
        <v>257</v>
      </c>
      <c r="L9" s="577">
        <v>24</v>
      </c>
      <c r="M9" s="578">
        <v>52</v>
      </c>
      <c r="N9" s="580">
        <v>0</v>
      </c>
      <c r="O9" s="101">
        <f t="shared" ref="O9:O19" si="4">SUM(L9:N9)</f>
        <v>76</v>
      </c>
      <c r="P9" s="581">
        <v>135</v>
      </c>
      <c r="Q9" s="580">
        <v>1</v>
      </c>
      <c r="R9" s="580">
        <v>-2</v>
      </c>
      <c r="S9" s="101">
        <v>290</v>
      </c>
      <c r="T9" s="103">
        <f t="shared" si="1"/>
        <v>424</v>
      </c>
      <c r="U9" s="102">
        <f t="shared" ref="U9:U19" si="5">K9+O9</f>
        <v>333</v>
      </c>
      <c r="V9" s="103">
        <f t="shared" ref="V9:V19" si="6">K9-T9</f>
        <v>-167</v>
      </c>
      <c r="W9" s="239">
        <v>8109</v>
      </c>
      <c r="X9" s="580">
        <v>4110</v>
      </c>
      <c r="Y9" s="580">
        <v>78</v>
      </c>
      <c r="Z9" s="238">
        <v>12172</v>
      </c>
      <c r="AA9" s="96">
        <v>43709</v>
      </c>
      <c r="AB9" s="104">
        <f t="shared" ref="AB9:AB19" si="7">Z9/AA9</f>
        <v>0.27847811663501798</v>
      </c>
      <c r="AC9" s="39"/>
      <c r="AD9" s="40"/>
    </row>
    <row r="10" spans="1:30">
      <c r="A10" s="576" t="s">
        <v>1043</v>
      </c>
      <c r="B10" s="577">
        <v>0</v>
      </c>
      <c r="C10" s="578">
        <v>5</v>
      </c>
      <c r="D10" s="578">
        <v>0</v>
      </c>
      <c r="E10" s="97">
        <f t="shared" si="0"/>
        <v>5</v>
      </c>
      <c r="F10" s="577">
        <v>207</v>
      </c>
      <c r="G10" s="578">
        <v>13</v>
      </c>
      <c r="H10" s="578">
        <v>35</v>
      </c>
      <c r="I10" s="701">
        <v>2</v>
      </c>
      <c r="J10" s="579">
        <f t="shared" si="2"/>
        <v>257</v>
      </c>
      <c r="K10" s="99">
        <f t="shared" si="3"/>
        <v>262</v>
      </c>
      <c r="L10" s="577">
        <v>25</v>
      </c>
      <c r="M10" s="578">
        <v>91</v>
      </c>
      <c r="N10" s="580">
        <v>0</v>
      </c>
      <c r="O10" s="101">
        <f t="shared" si="4"/>
        <v>116</v>
      </c>
      <c r="P10" s="581">
        <v>129</v>
      </c>
      <c r="Q10" s="580">
        <v>0</v>
      </c>
      <c r="R10" s="580">
        <v>-1</v>
      </c>
      <c r="S10" s="101">
        <v>199</v>
      </c>
      <c r="T10" s="103">
        <f t="shared" si="1"/>
        <v>327</v>
      </c>
      <c r="U10" s="102">
        <f t="shared" si="5"/>
        <v>378</v>
      </c>
      <c r="V10" s="103">
        <f t="shared" si="6"/>
        <v>-65</v>
      </c>
      <c r="W10" s="239">
        <v>8070</v>
      </c>
      <c r="X10" s="580">
        <v>4077</v>
      </c>
      <c r="Y10" s="580">
        <v>75</v>
      </c>
      <c r="Z10" s="238">
        <v>12107</v>
      </c>
      <c r="AA10" s="96">
        <v>43709</v>
      </c>
      <c r="AB10" s="104">
        <f t="shared" si="7"/>
        <v>0.27699100871674026</v>
      </c>
      <c r="AC10" s="39"/>
      <c r="AD10" s="40"/>
    </row>
    <row r="11" spans="1:30">
      <c r="A11" s="576" t="s">
        <v>1044</v>
      </c>
      <c r="B11" s="577">
        <v>0</v>
      </c>
      <c r="C11" s="578">
        <v>2</v>
      </c>
      <c r="D11" s="578">
        <v>0</v>
      </c>
      <c r="E11" s="97">
        <f t="shared" si="0"/>
        <v>2</v>
      </c>
      <c r="F11" s="577">
        <v>160</v>
      </c>
      <c r="G11" s="578">
        <v>2</v>
      </c>
      <c r="H11" s="578">
        <v>18</v>
      </c>
      <c r="I11" s="701">
        <v>1</v>
      </c>
      <c r="J11" s="579">
        <f t="shared" si="2"/>
        <v>181</v>
      </c>
      <c r="K11" s="99">
        <f t="shared" si="3"/>
        <v>183</v>
      </c>
      <c r="L11" s="577">
        <v>28</v>
      </c>
      <c r="M11" s="578">
        <v>38</v>
      </c>
      <c r="N11" s="580">
        <v>0</v>
      </c>
      <c r="O11" s="101">
        <f t="shared" si="4"/>
        <v>66</v>
      </c>
      <c r="P11" s="581">
        <v>134</v>
      </c>
      <c r="Q11" s="580">
        <v>0</v>
      </c>
      <c r="R11" s="580">
        <v>0</v>
      </c>
      <c r="S11" s="101">
        <v>180</v>
      </c>
      <c r="T11" s="103">
        <f t="shared" si="1"/>
        <v>314</v>
      </c>
      <c r="U11" s="102">
        <f t="shared" si="5"/>
        <v>249</v>
      </c>
      <c r="V11" s="103">
        <f t="shared" si="6"/>
        <v>-131</v>
      </c>
      <c r="W11" s="239">
        <v>7986</v>
      </c>
      <c r="X11" s="580">
        <v>4035</v>
      </c>
      <c r="Y11" s="580">
        <v>74</v>
      </c>
      <c r="Z11" s="238">
        <v>11976</v>
      </c>
      <c r="AA11" s="96">
        <v>43709</v>
      </c>
      <c r="AB11" s="104">
        <f t="shared" si="7"/>
        <v>0.27399391429682673</v>
      </c>
      <c r="AC11" s="39"/>
      <c r="AD11" s="40"/>
    </row>
    <row r="12" spans="1:30">
      <c r="A12" s="576" t="s">
        <v>1045</v>
      </c>
      <c r="B12" s="577">
        <v>0</v>
      </c>
      <c r="C12" s="578">
        <v>0</v>
      </c>
      <c r="D12" s="578">
        <v>0</v>
      </c>
      <c r="E12" s="97">
        <f t="shared" si="0"/>
        <v>0</v>
      </c>
      <c r="F12" s="577">
        <v>174</v>
      </c>
      <c r="G12" s="578">
        <v>3</v>
      </c>
      <c r="H12" s="578">
        <v>13</v>
      </c>
      <c r="I12" s="701">
        <v>1</v>
      </c>
      <c r="J12" s="579">
        <f t="shared" si="2"/>
        <v>191</v>
      </c>
      <c r="K12" s="99">
        <f t="shared" si="3"/>
        <v>191</v>
      </c>
      <c r="L12" s="577">
        <v>27</v>
      </c>
      <c r="M12" s="578">
        <v>31</v>
      </c>
      <c r="N12" s="580">
        <v>0</v>
      </c>
      <c r="O12" s="101">
        <f t="shared" si="4"/>
        <v>58</v>
      </c>
      <c r="P12" s="581">
        <v>215</v>
      </c>
      <c r="Q12" s="580">
        <v>2</v>
      </c>
      <c r="R12" s="580">
        <v>104</v>
      </c>
      <c r="S12" s="101">
        <v>135</v>
      </c>
      <c r="T12" s="103">
        <f t="shared" si="1"/>
        <v>456</v>
      </c>
      <c r="U12" s="102">
        <f t="shared" si="5"/>
        <v>249</v>
      </c>
      <c r="V12" s="103">
        <f t="shared" si="6"/>
        <v>-265</v>
      </c>
      <c r="W12" s="239">
        <v>7815</v>
      </c>
      <c r="X12" s="580">
        <v>3955</v>
      </c>
      <c r="Y12" s="580">
        <v>69</v>
      </c>
      <c r="Z12" s="238">
        <v>11711</v>
      </c>
      <c r="AA12" s="96">
        <v>43709</v>
      </c>
      <c r="AB12" s="104">
        <f t="shared" si="7"/>
        <v>0.26793108970692536</v>
      </c>
      <c r="AC12" s="39"/>
      <c r="AD12" s="40"/>
    </row>
    <row r="13" spans="1:30">
      <c r="A13" s="576" t="s">
        <v>1046</v>
      </c>
      <c r="B13" s="577">
        <v>0</v>
      </c>
      <c r="C13" s="578">
        <v>4</v>
      </c>
      <c r="D13" s="578">
        <v>0</v>
      </c>
      <c r="E13" s="97">
        <f t="shared" si="0"/>
        <v>4</v>
      </c>
      <c r="F13" s="577">
        <v>161</v>
      </c>
      <c r="G13" s="578">
        <v>10</v>
      </c>
      <c r="H13" s="578">
        <v>15</v>
      </c>
      <c r="I13" s="701">
        <v>2</v>
      </c>
      <c r="J13" s="579">
        <f t="shared" si="2"/>
        <v>188</v>
      </c>
      <c r="K13" s="99">
        <f t="shared" si="3"/>
        <v>192</v>
      </c>
      <c r="L13" s="577">
        <v>17</v>
      </c>
      <c r="M13" s="578">
        <v>46</v>
      </c>
      <c r="N13" s="580">
        <v>0</v>
      </c>
      <c r="O13" s="101">
        <f t="shared" si="4"/>
        <v>63</v>
      </c>
      <c r="P13" s="581">
        <v>242</v>
      </c>
      <c r="Q13" s="580">
        <v>0</v>
      </c>
      <c r="R13" s="580">
        <v>105</v>
      </c>
      <c r="S13" s="101">
        <v>136</v>
      </c>
      <c r="T13" s="103">
        <f t="shared" si="1"/>
        <v>483</v>
      </c>
      <c r="U13" s="102">
        <f t="shared" si="5"/>
        <v>255</v>
      </c>
      <c r="V13" s="103">
        <f t="shared" si="6"/>
        <v>-291</v>
      </c>
      <c r="W13" s="239">
        <v>7624</v>
      </c>
      <c r="X13" s="580">
        <v>3872</v>
      </c>
      <c r="Y13" s="580">
        <v>65</v>
      </c>
      <c r="Z13" s="238">
        <v>11420</v>
      </c>
      <c r="AA13" s="96">
        <v>43709</v>
      </c>
      <c r="AB13" s="104">
        <f t="shared" si="7"/>
        <v>0.26127342194971287</v>
      </c>
      <c r="AC13" s="39"/>
      <c r="AD13" s="40"/>
    </row>
    <row r="14" spans="1:30">
      <c r="A14" s="576" t="s">
        <v>1047</v>
      </c>
      <c r="B14" s="577">
        <v>0</v>
      </c>
      <c r="C14" s="578">
        <v>7</v>
      </c>
      <c r="D14" s="578">
        <v>0</v>
      </c>
      <c r="E14" s="97">
        <f t="shared" si="0"/>
        <v>7</v>
      </c>
      <c r="F14" s="577">
        <v>194</v>
      </c>
      <c r="G14" s="578">
        <v>12</v>
      </c>
      <c r="H14" s="578">
        <v>14</v>
      </c>
      <c r="I14" s="701">
        <v>3</v>
      </c>
      <c r="J14" s="579">
        <f t="shared" si="2"/>
        <v>223</v>
      </c>
      <c r="K14" s="99">
        <f t="shared" si="3"/>
        <v>230</v>
      </c>
      <c r="L14" s="577">
        <v>23</v>
      </c>
      <c r="M14" s="578">
        <v>48</v>
      </c>
      <c r="N14" s="580">
        <v>0</v>
      </c>
      <c r="O14" s="101">
        <f t="shared" si="4"/>
        <v>71</v>
      </c>
      <c r="P14" s="581">
        <v>239</v>
      </c>
      <c r="Q14" s="580">
        <v>3</v>
      </c>
      <c r="R14" s="580">
        <v>89</v>
      </c>
      <c r="S14" s="101">
        <v>133</v>
      </c>
      <c r="T14" s="103">
        <f t="shared" si="1"/>
        <v>464</v>
      </c>
      <c r="U14" s="102">
        <f t="shared" si="5"/>
        <v>301</v>
      </c>
      <c r="V14" s="103">
        <f t="shared" si="6"/>
        <v>-234</v>
      </c>
      <c r="W14" s="239">
        <v>7467</v>
      </c>
      <c r="X14" s="580">
        <v>3791</v>
      </c>
      <c r="Y14" s="580">
        <v>64</v>
      </c>
      <c r="Z14" s="238">
        <v>11186</v>
      </c>
      <c r="AA14" s="96">
        <v>43709</v>
      </c>
      <c r="AB14" s="104">
        <f t="shared" si="7"/>
        <v>0.25591983344391317</v>
      </c>
      <c r="AC14" s="39"/>
      <c r="AD14" s="40"/>
    </row>
    <row r="15" spans="1:30">
      <c r="A15" s="576" t="s">
        <v>1048</v>
      </c>
      <c r="B15" s="577">
        <v>0</v>
      </c>
      <c r="C15" s="578">
        <v>5</v>
      </c>
      <c r="D15" s="578">
        <v>0</v>
      </c>
      <c r="E15" s="97">
        <f t="shared" si="0"/>
        <v>5</v>
      </c>
      <c r="F15" s="577">
        <v>260</v>
      </c>
      <c r="G15" s="578">
        <v>9</v>
      </c>
      <c r="H15" s="578">
        <v>26</v>
      </c>
      <c r="I15" s="701">
        <v>4</v>
      </c>
      <c r="J15" s="579">
        <f t="shared" si="2"/>
        <v>299</v>
      </c>
      <c r="K15" s="99">
        <f t="shared" si="3"/>
        <v>304</v>
      </c>
      <c r="L15" s="577">
        <v>39</v>
      </c>
      <c r="M15" s="578">
        <v>55</v>
      </c>
      <c r="N15" s="580">
        <v>0</v>
      </c>
      <c r="O15" s="101">
        <f t="shared" si="4"/>
        <v>94</v>
      </c>
      <c r="P15" s="581">
        <v>146</v>
      </c>
      <c r="Q15" s="580">
        <v>0</v>
      </c>
      <c r="R15" s="580">
        <v>126</v>
      </c>
      <c r="S15" s="101">
        <v>161</v>
      </c>
      <c r="T15" s="103">
        <f t="shared" si="1"/>
        <v>433</v>
      </c>
      <c r="U15" s="102">
        <f t="shared" si="5"/>
        <v>398</v>
      </c>
      <c r="V15" s="103">
        <f t="shared" si="6"/>
        <v>-129</v>
      </c>
      <c r="W15" s="239">
        <v>7401</v>
      </c>
      <c r="X15" s="580">
        <v>3763</v>
      </c>
      <c r="Y15" s="580">
        <v>60</v>
      </c>
      <c r="Z15" s="238">
        <v>11057</v>
      </c>
      <c r="AA15" s="96">
        <v>43709</v>
      </c>
      <c r="AB15" s="104">
        <f t="shared" si="7"/>
        <v>0.25296849619071587</v>
      </c>
      <c r="AC15" s="39"/>
      <c r="AD15" s="40"/>
    </row>
    <row r="16" spans="1:30">
      <c r="A16" s="576" t="s">
        <v>1049</v>
      </c>
      <c r="B16" s="577">
        <v>0</v>
      </c>
      <c r="C16" s="578">
        <v>3</v>
      </c>
      <c r="D16" s="578">
        <v>0</v>
      </c>
      <c r="E16" s="97">
        <f t="shared" si="0"/>
        <v>3</v>
      </c>
      <c r="F16" s="577">
        <v>290</v>
      </c>
      <c r="G16" s="578">
        <v>7</v>
      </c>
      <c r="H16" s="578">
        <v>19</v>
      </c>
      <c r="I16" s="701">
        <v>3</v>
      </c>
      <c r="J16" s="579">
        <f t="shared" si="2"/>
        <v>319</v>
      </c>
      <c r="K16" s="99">
        <f t="shared" si="3"/>
        <v>322</v>
      </c>
      <c r="L16" s="577">
        <v>20</v>
      </c>
      <c r="M16" s="578">
        <v>47</v>
      </c>
      <c r="N16" s="580">
        <v>0</v>
      </c>
      <c r="O16" s="101">
        <f t="shared" si="4"/>
        <v>67</v>
      </c>
      <c r="P16" s="581">
        <v>162</v>
      </c>
      <c r="Q16" s="580">
        <v>0</v>
      </c>
      <c r="R16" s="580">
        <v>112</v>
      </c>
      <c r="S16" s="101">
        <v>115</v>
      </c>
      <c r="T16" s="103">
        <f t="shared" si="1"/>
        <v>389</v>
      </c>
      <c r="U16" s="102">
        <f t="shared" si="5"/>
        <v>389</v>
      </c>
      <c r="V16" s="103">
        <f t="shared" si="6"/>
        <v>-67</v>
      </c>
      <c r="W16" s="239">
        <v>7355</v>
      </c>
      <c r="X16" s="580">
        <v>3758</v>
      </c>
      <c r="Y16" s="580">
        <v>59</v>
      </c>
      <c r="Z16" s="238">
        <v>10990</v>
      </c>
      <c r="AA16" s="96">
        <v>43709</v>
      </c>
      <c r="AB16" s="104">
        <f t="shared" si="7"/>
        <v>0.25143563110572192</v>
      </c>
      <c r="AC16" s="39"/>
      <c r="AD16" s="40"/>
    </row>
    <row r="17" spans="1:30">
      <c r="A17" s="576" t="s">
        <v>1050</v>
      </c>
      <c r="B17" s="577">
        <v>0</v>
      </c>
      <c r="C17" s="578">
        <v>4</v>
      </c>
      <c r="D17" s="578">
        <v>1</v>
      </c>
      <c r="E17" s="97">
        <f t="shared" si="0"/>
        <v>5</v>
      </c>
      <c r="F17" s="577">
        <v>217</v>
      </c>
      <c r="G17" s="578">
        <v>10</v>
      </c>
      <c r="H17" s="578">
        <v>13</v>
      </c>
      <c r="I17" s="701">
        <v>2</v>
      </c>
      <c r="J17" s="579">
        <f t="shared" si="2"/>
        <v>242</v>
      </c>
      <c r="K17" s="99">
        <f t="shared" si="3"/>
        <v>247</v>
      </c>
      <c r="L17" s="577">
        <v>26</v>
      </c>
      <c r="M17" s="578">
        <v>46</v>
      </c>
      <c r="N17" s="580">
        <v>0</v>
      </c>
      <c r="O17" s="101">
        <f t="shared" si="4"/>
        <v>72</v>
      </c>
      <c r="P17" s="581">
        <v>185</v>
      </c>
      <c r="Q17" s="580">
        <v>0</v>
      </c>
      <c r="R17" s="580">
        <v>136</v>
      </c>
      <c r="S17" s="101">
        <v>87</v>
      </c>
      <c r="T17" s="103">
        <f t="shared" si="1"/>
        <v>408</v>
      </c>
      <c r="U17" s="102">
        <f t="shared" si="5"/>
        <v>319</v>
      </c>
      <c r="V17" s="103">
        <f t="shared" si="6"/>
        <v>-161</v>
      </c>
      <c r="W17" s="239">
        <v>7223</v>
      </c>
      <c r="X17" s="580">
        <v>3718</v>
      </c>
      <c r="Y17" s="580">
        <v>60</v>
      </c>
      <c r="Z17" s="238">
        <v>10829</v>
      </c>
      <c r="AA17" s="96">
        <v>43709</v>
      </c>
      <c r="AB17" s="104">
        <f t="shared" si="7"/>
        <v>0.24775217918506487</v>
      </c>
      <c r="AC17" s="39"/>
      <c r="AD17" s="40"/>
    </row>
    <row r="18" spans="1:30">
      <c r="A18" s="576" t="s">
        <v>1051</v>
      </c>
      <c r="B18" s="577">
        <v>0</v>
      </c>
      <c r="C18" s="578">
        <v>5</v>
      </c>
      <c r="D18" s="578">
        <v>0</v>
      </c>
      <c r="E18" s="97">
        <f t="shared" si="0"/>
        <v>5</v>
      </c>
      <c r="F18" s="577">
        <v>251</v>
      </c>
      <c r="G18" s="578">
        <v>8</v>
      </c>
      <c r="H18" s="578">
        <v>19</v>
      </c>
      <c r="I18" s="701">
        <v>3</v>
      </c>
      <c r="J18" s="579">
        <f t="shared" si="2"/>
        <v>281</v>
      </c>
      <c r="K18" s="99">
        <f t="shared" si="3"/>
        <v>286</v>
      </c>
      <c r="L18" s="577">
        <v>33</v>
      </c>
      <c r="M18" s="578">
        <v>29</v>
      </c>
      <c r="N18" s="580">
        <v>0</v>
      </c>
      <c r="O18" s="101">
        <f t="shared" si="4"/>
        <v>62</v>
      </c>
      <c r="P18" s="581">
        <v>221</v>
      </c>
      <c r="Q18" s="580">
        <v>0</v>
      </c>
      <c r="R18" s="580">
        <v>140</v>
      </c>
      <c r="S18" s="101">
        <v>123</v>
      </c>
      <c r="T18" s="103">
        <f t="shared" si="1"/>
        <v>484</v>
      </c>
      <c r="U18" s="102">
        <f t="shared" si="5"/>
        <v>348</v>
      </c>
      <c r="V18" s="103">
        <f t="shared" si="6"/>
        <v>-198</v>
      </c>
      <c r="W18" s="239">
        <v>7093</v>
      </c>
      <c r="X18" s="580">
        <v>3649</v>
      </c>
      <c r="Y18" s="580">
        <v>57</v>
      </c>
      <c r="Z18" s="238">
        <v>10631</v>
      </c>
      <c r="AA18" s="96">
        <v>43709</v>
      </c>
      <c r="AB18" s="104">
        <f t="shared" si="7"/>
        <v>0.24322221968015739</v>
      </c>
      <c r="AC18" s="39"/>
      <c r="AD18" s="40"/>
    </row>
    <row r="19" spans="1:30" ht="15.75" thickBot="1">
      <c r="A19" s="576" t="s">
        <v>1052</v>
      </c>
      <c r="B19" s="750">
        <v>0</v>
      </c>
      <c r="C19" s="1848">
        <v>4</v>
      </c>
      <c r="D19" s="1848">
        <v>0</v>
      </c>
      <c r="E19" s="97">
        <f t="shared" si="0"/>
        <v>4</v>
      </c>
      <c r="F19" s="750">
        <v>223</v>
      </c>
      <c r="G19" s="1848">
        <v>9</v>
      </c>
      <c r="H19" s="1848">
        <v>23</v>
      </c>
      <c r="I19" s="105">
        <v>2</v>
      </c>
      <c r="J19" s="196">
        <f t="shared" si="2"/>
        <v>257</v>
      </c>
      <c r="K19" s="99">
        <f t="shared" si="3"/>
        <v>261</v>
      </c>
      <c r="L19" s="750">
        <v>31</v>
      </c>
      <c r="M19" s="1848">
        <v>31</v>
      </c>
      <c r="N19" s="1849">
        <v>0</v>
      </c>
      <c r="O19" s="101">
        <f t="shared" si="4"/>
        <v>62</v>
      </c>
      <c r="P19" s="751">
        <v>241</v>
      </c>
      <c r="Q19" s="1849">
        <v>0</v>
      </c>
      <c r="R19" s="1849">
        <v>113</v>
      </c>
      <c r="S19" s="779">
        <v>110</v>
      </c>
      <c r="T19" s="103">
        <f t="shared" si="1"/>
        <v>464</v>
      </c>
      <c r="U19" s="102">
        <f t="shared" si="5"/>
        <v>323</v>
      </c>
      <c r="V19" s="103">
        <f t="shared" si="6"/>
        <v>-203</v>
      </c>
      <c r="W19" s="702">
        <v>6938</v>
      </c>
      <c r="X19" s="1849">
        <v>3631</v>
      </c>
      <c r="Y19" s="1849">
        <v>55</v>
      </c>
      <c r="Z19" s="238">
        <v>10428</v>
      </c>
      <c r="AA19" s="96">
        <v>43709</v>
      </c>
      <c r="AB19" s="104">
        <f t="shared" si="7"/>
        <v>0.23857786725845936</v>
      </c>
      <c r="AC19" s="39"/>
      <c r="AD19" s="40"/>
    </row>
    <row r="20" spans="1:30" ht="15.75" thickBot="1">
      <c r="A20" s="582" t="s">
        <v>1053</v>
      </c>
      <c r="B20" s="344">
        <f>SUM(B8:B19)</f>
        <v>0</v>
      </c>
      <c r="C20" s="344">
        <f t="shared" ref="C20:V20" si="8">SUM(C8:C19)</f>
        <v>39</v>
      </c>
      <c r="D20" s="344">
        <f t="shared" si="8"/>
        <v>1</v>
      </c>
      <c r="E20" s="344">
        <f t="shared" si="8"/>
        <v>40</v>
      </c>
      <c r="F20" s="344">
        <f t="shared" si="8"/>
        <v>2633</v>
      </c>
      <c r="G20" s="344">
        <f t="shared" si="8"/>
        <v>102</v>
      </c>
      <c r="H20" s="344">
        <f t="shared" si="8"/>
        <v>249</v>
      </c>
      <c r="I20" s="344">
        <f t="shared" si="8"/>
        <v>33</v>
      </c>
      <c r="J20" s="344">
        <f t="shared" si="8"/>
        <v>3017</v>
      </c>
      <c r="K20" s="344">
        <f t="shared" si="8"/>
        <v>3057</v>
      </c>
      <c r="L20" s="344">
        <f t="shared" si="8"/>
        <v>309</v>
      </c>
      <c r="M20" s="344">
        <f t="shared" si="8"/>
        <v>621</v>
      </c>
      <c r="N20" s="344">
        <f t="shared" si="8"/>
        <v>0</v>
      </c>
      <c r="O20" s="344">
        <f t="shared" si="8"/>
        <v>930</v>
      </c>
      <c r="P20" s="344">
        <f t="shared" si="8"/>
        <v>2190</v>
      </c>
      <c r="Q20" s="344">
        <f t="shared" si="8"/>
        <v>7</v>
      </c>
      <c r="R20" s="345">
        <f t="shared" si="8"/>
        <v>919</v>
      </c>
      <c r="S20" s="344">
        <f>SUM(S8:S19)</f>
        <v>1761</v>
      </c>
      <c r="T20" s="344">
        <f t="shared" si="8"/>
        <v>4877</v>
      </c>
      <c r="U20" s="344">
        <f t="shared" si="8"/>
        <v>3987</v>
      </c>
      <c r="V20" s="345">
        <f t="shared" si="8"/>
        <v>-1820</v>
      </c>
      <c r="W20" s="345">
        <f>W19</f>
        <v>6938</v>
      </c>
      <c r="X20" s="345">
        <f>X19</f>
        <v>3631</v>
      </c>
      <c r="Y20" s="345">
        <f>Y19</f>
        <v>55</v>
      </c>
      <c r="Z20" s="344">
        <f>Z19</f>
        <v>10428</v>
      </c>
      <c r="AA20" s="345">
        <f>AA19</f>
        <v>43709</v>
      </c>
      <c r="AB20" s="346">
        <f>Z20/AA20</f>
        <v>0.23857786725845936</v>
      </c>
      <c r="AC20" s="38"/>
    </row>
    <row r="21" spans="1:30">
      <c r="A21" s="58"/>
      <c r="B21" s="59"/>
      <c r="C21" s="59"/>
      <c r="D21" s="59"/>
      <c r="E21" s="59"/>
      <c r="F21" s="59"/>
      <c r="G21" s="59"/>
      <c r="H21" s="59"/>
      <c r="I21" s="59"/>
      <c r="J21" s="59"/>
      <c r="K21" s="59"/>
      <c r="L21" s="59"/>
      <c r="M21" s="59"/>
      <c r="N21" s="59"/>
      <c r="O21" s="59"/>
      <c r="P21" s="60"/>
      <c r="Q21" s="60"/>
      <c r="R21" s="60"/>
      <c r="S21" s="60"/>
      <c r="T21" s="60"/>
      <c r="U21" s="60"/>
      <c r="V21" s="38"/>
      <c r="W21" s="38"/>
      <c r="X21" s="38"/>
      <c r="Y21" s="38"/>
      <c r="Z21" s="60"/>
      <c r="AA21" s="38"/>
      <c r="AB21" s="38"/>
      <c r="AC21" s="38"/>
    </row>
    <row r="22" spans="1:30">
      <c r="A22" s="2722"/>
      <c r="B22" s="2715"/>
      <c r="C22" s="2715"/>
      <c r="D22" s="2715"/>
      <c r="E22" s="2715"/>
      <c r="F22" s="2715"/>
      <c r="G22" s="2715"/>
      <c r="H22" s="2715"/>
      <c r="I22" s="2723"/>
      <c r="J22" s="2715"/>
      <c r="K22" s="2715"/>
      <c r="L22" s="2715"/>
      <c r="M22" s="38"/>
      <c r="N22" s="38"/>
      <c r="O22" s="38"/>
      <c r="P22" s="38"/>
      <c r="Q22" s="38"/>
      <c r="R22" s="38"/>
      <c r="S22" s="38"/>
      <c r="T22" s="38"/>
      <c r="U22" s="38"/>
      <c r="V22" s="38"/>
      <c r="W22" s="38"/>
      <c r="X22" s="38"/>
      <c r="Y22" s="38"/>
      <c r="Z22" s="38"/>
      <c r="AA22" s="38"/>
      <c r="AB22" s="38"/>
      <c r="AC22" s="38"/>
    </row>
    <row r="23" spans="1:30" ht="18">
      <c r="A23" s="2711" t="s">
        <v>1054</v>
      </c>
      <c r="B23" s="2711"/>
      <c r="C23" s="2711"/>
      <c r="D23" s="2711"/>
      <c r="E23" s="2711"/>
      <c r="F23" s="2711"/>
      <c r="G23" s="2711"/>
      <c r="H23" s="2711"/>
      <c r="I23" s="2711"/>
      <c r="J23" s="2711"/>
      <c r="K23" s="2711"/>
      <c r="L23" s="2711"/>
      <c r="M23" s="63"/>
      <c r="N23" s="63"/>
      <c r="O23" s="63"/>
      <c r="P23" s="63"/>
      <c r="Q23" s="63"/>
      <c r="R23" s="63"/>
      <c r="S23" s="63"/>
      <c r="T23" s="63"/>
      <c r="U23" s="63"/>
      <c r="V23" s="38"/>
      <c r="W23" s="38"/>
      <c r="X23" s="38"/>
      <c r="Y23" s="38"/>
      <c r="Z23" s="38"/>
      <c r="AA23" s="38"/>
      <c r="AB23" s="38"/>
      <c r="AC23" s="38"/>
    </row>
    <row r="24" spans="1:30" ht="18">
      <c r="A24" s="2711" t="s">
        <v>1055</v>
      </c>
      <c r="B24" s="2711"/>
      <c r="C24" s="2711"/>
      <c r="D24" s="2711"/>
      <c r="E24" s="2711"/>
      <c r="F24" s="2711"/>
      <c r="G24" s="2711"/>
      <c r="H24" s="2711"/>
      <c r="I24" s="2711"/>
      <c r="J24" s="2711"/>
      <c r="K24" s="2711"/>
      <c r="L24" s="2711"/>
      <c r="M24" s="63"/>
      <c r="N24" s="63"/>
      <c r="O24" s="63"/>
      <c r="P24" s="63"/>
      <c r="Q24" s="63"/>
      <c r="R24" s="63"/>
      <c r="S24" s="63"/>
      <c r="T24" s="63"/>
      <c r="U24" s="63"/>
      <c r="V24" s="38"/>
      <c r="W24" s="38"/>
      <c r="X24" s="38"/>
      <c r="Y24" s="38"/>
      <c r="Z24" s="38"/>
      <c r="AA24" s="38"/>
      <c r="AB24" s="38"/>
      <c r="AC24" s="38"/>
    </row>
    <row r="25" spans="1:30" ht="18">
      <c r="A25" s="2711" t="s">
        <v>1056</v>
      </c>
      <c r="B25" s="2711"/>
      <c r="C25" s="2711"/>
      <c r="D25" s="2711"/>
      <c r="E25" s="2711"/>
      <c r="F25" s="2711"/>
      <c r="G25" s="2711"/>
      <c r="H25" s="2711"/>
      <c r="I25" s="2711"/>
      <c r="J25" s="2711"/>
      <c r="K25" s="2711"/>
      <c r="L25" s="2711"/>
      <c r="M25" s="63"/>
      <c r="N25" s="63"/>
      <c r="O25" s="430"/>
      <c r="P25" s="430"/>
      <c r="Q25" s="430"/>
      <c r="R25" s="63"/>
      <c r="S25" s="63"/>
      <c r="T25" s="63"/>
      <c r="U25" s="63"/>
      <c r="V25" s="38"/>
      <c r="W25" s="38"/>
      <c r="X25" s="38"/>
      <c r="Y25" s="38"/>
      <c r="Z25" s="38"/>
      <c r="AA25" s="38"/>
      <c r="AB25" s="38"/>
      <c r="AC25" s="38"/>
    </row>
    <row r="26" spans="1:30" ht="18">
      <c r="A26" s="2711" t="s">
        <v>1057</v>
      </c>
      <c r="B26" s="2711"/>
      <c r="C26" s="2711"/>
      <c r="D26" s="2711"/>
      <c r="E26" s="2711"/>
      <c r="F26" s="2711"/>
      <c r="G26" s="2711"/>
      <c r="H26" s="2711"/>
      <c r="I26" s="2711"/>
      <c r="J26" s="2711"/>
      <c r="K26" s="2711"/>
      <c r="L26" s="2711"/>
      <c r="M26" s="63"/>
      <c r="N26" s="63"/>
      <c r="O26" s="431"/>
      <c r="P26" s="430"/>
      <c r="Q26" s="430"/>
      <c r="R26" s="63"/>
      <c r="S26" s="63"/>
      <c r="T26" s="63"/>
      <c r="U26" s="63"/>
      <c r="V26" s="38"/>
      <c r="W26" s="38"/>
      <c r="X26" s="38"/>
      <c r="Y26" s="38"/>
      <c r="Z26" s="38"/>
      <c r="AA26" s="38"/>
      <c r="AB26" s="38"/>
      <c r="AC26" s="38"/>
    </row>
    <row r="27" spans="1:30">
      <c r="A27" s="2713"/>
      <c r="B27" s="2713"/>
      <c r="C27" s="2713"/>
      <c r="D27" s="2713"/>
      <c r="E27" s="2713"/>
      <c r="F27" s="2713"/>
      <c r="G27" s="2713"/>
      <c r="H27" s="2713"/>
      <c r="I27" s="2713"/>
      <c r="J27" s="2713"/>
      <c r="K27" s="2713"/>
      <c r="L27" s="2713"/>
      <c r="M27" s="63"/>
      <c r="N27" s="63"/>
      <c r="O27" s="63"/>
      <c r="P27" s="63"/>
      <c r="Q27" s="63"/>
      <c r="R27" s="63"/>
      <c r="S27" s="63"/>
      <c r="T27" s="63"/>
      <c r="U27" s="63"/>
      <c r="V27" s="38"/>
      <c r="W27" s="38"/>
      <c r="X27" s="38"/>
      <c r="Y27" s="38"/>
      <c r="Z27" s="38"/>
      <c r="AA27" s="38"/>
      <c r="AB27" s="38"/>
      <c r="AC27" s="38"/>
    </row>
    <row r="28" spans="1:30" ht="16.5">
      <c r="A28" s="2724"/>
      <c r="B28" s="2715"/>
      <c r="C28" s="2715"/>
      <c r="D28" s="2715"/>
      <c r="E28" s="2715"/>
      <c r="F28" s="2715"/>
      <c r="G28" s="2715"/>
      <c r="H28" s="2715"/>
      <c r="I28" s="2715"/>
      <c r="J28" s="2715"/>
      <c r="K28" s="2715"/>
      <c r="L28" s="2715"/>
      <c r="M28" s="38"/>
      <c r="N28" s="38"/>
      <c r="O28" s="38"/>
      <c r="P28" s="38"/>
      <c r="Q28" s="38"/>
      <c r="R28" s="38"/>
      <c r="S28" s="38"/>
      <c r="T28" s="38"/>
      <c r="U28" s="38"/>
      <c r="V28" s="38"/>
      <c r="W28" s="38"/>
      <c r="X28" s="38"/>
      <c r="Y28" s="38"/>
      <c r="Z28" s="38"/>
      <c r="AA28" s="38"/>
      <c r="AB28" s="38"/>
      <c r="AC28" s="38"/>
    </row>
    <row r="29" spans="1:30">
      <c r="A29" s="38"/>
      <c r="B29" s="63"/>
      <c r="C29" s="63"/>
      <c r="D29" s="63"/>
      <c r="E29" s="63"/>
      <c r="F29" s="63"/>
      <c r="G29" s="63"/>
      <c r="H29" s="63"/>
      <c r="I29" s="63"/>
      <c r="J29" s="63"/>
      <c r="K29" s="63"/>
      <c r="L29" s="63"/>
      <c r="M29" s="63"/>
      <c r="N29" s="63"/>
      <c r="O29" s="63"/>
      <c r="P29" s="63"/>
      <c r="Q29" s="63"/>
      <c r="R29" s="63"/>
      <c r="S29" s="63"/>
      <c r="T29" s="63"/>
      <c r="U29" s="63"/>
      <c r="V29" s="38"/>
      <c r="W29" s="38"/>
      <c r="X29" s="38"/>
      <c r="Y29" s="38"/>
      <c r="Z29" s="38"/>
      <c r="AA29" s="38"/>
      <c r="AB29" s="38"/>
      <c r="AC29" s="38"/>
    </row>
    <row r="30" spans="1:30">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row>
    <row r="31" spans="1:30">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row>
    <row r="32" spans="1:30">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row>
    <row r="33" spans="1:29">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row>
  </sheetData>
  <mergeCells count="30">
    <mergeCell ref="A24:L24"/>
    <mergeCell ref="A25:L25"/>
    <mergeCell ref="A26:L26"/>
    <mergeCell ref="Q6:Q7"/>
    <mergeCell ref="S6:S7"/>
    <mergeCell ref="T6:T7"/>
    <mergeCell ref="U6:U7"/>
    <mergeCell ref="V6:V7"/>
    <mergeCell ref="A23:L23"/>
    <mergeCell ref="M6:M7"/>
    <mergeCell ref="N6:N7"/>
    <mergeCell ref="O6:O7"/>
    <mergeCell ref="P6:P7"/>
    <mergeCell ref="R6:R7"/>
    <mergeCell ref="A1:AB1"/>
    <mergeCell ref="A2:AB2"/>
    <mergeCell ref="A3:AB3"/>
    <mergeCell ref="A5:A7"/>
    <mergeCell ref="B5:K5"/>
    <mergeCell ref="L5:O5"/>
    <mergeCell ref="P5:T5"/>
    <mergeCell ref="U5:V5"/>
    <mergeCell ref="W5:Y6"/>
    <mergeCell ref="Z5:Z7"/>
    <mergeCell ref="AA5:AA7"/>
    <mergeCell ref="AB5:AB7"/>
    <mergeCell ref="B6:E6"/>
    <mergeCell ref="F6:J6"/>
    <mergeCell ref="K6:K7"/>
    <mergeCell ref="L6:L7"/>
  </mergeCells>
  <printOptions horizontalCentered="1" verticalCentered="1"/>
  <pageMargins left="0.25" right="0.25" top="0.5" bottom="0.5" header="0.3" footer="0.3"/>
  <pageSetup scale="31"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ECC7C-DC0E-4647-B045-8BBFD6DCE960}">
  <sheetPr>
    <tabColor rgb="FF00B050"/>
    <pageSetUpPr fitToPage="1"/>
  </sheetPr>
  <dimension ref="A1:AB45"/>
  <sheetViews>
    <sheetView topLeftCell="A23" workbookViewId="0">
      <selection activeCell="M23" sqref="M23"/>
    </sheetView>
  </sheetViews>
  <sheetFormatPr defaultColWidth="9.42578125" defaultRowHeight="12.75"/>
  <cols>
    <col min="1" max="8" width="16.5703125" style="38" customWidth="1"/>
    <col min="9" max="9" width="16.42578125" style="38" customWidth="1"/>
    <col min="10" max="10" width="25.5703125" style="38" bestFit="1" customWidth="1"/>
    <col min="11" max="13" width="9.42578125" style="38"/>
    <col min="14" max="14" width="26.7109375" style="38" customWidth="1"/>
    <col min="15" max="16384" width="9.42578125" style="38"/>
  </cols>
  <sheetData>
    <row r="1" spans="1:28" s="36" customFormat="1" ht="21" customHeight="1">
      <c r="A1" s="2356" t="s">
        <v>1338</v>
      </c>
      <c r="B1" s="2356"/>
      <c r="C1" s="2356"/>
      <c r="D1" s="2356"/>
      <c r="E1" s="2356"/>
      <c r="F1" s="2356"/>
      <c r="G1" s="2356"/>
      <c r="H1" s="2356"/>
      <c r="I1" s="2356"/>
      <c r="J1" s="421"/>
      <c r="K1" s="421"/>
      <c r="L1" s="421"/>
      <c r="M1" s="421"/>
      <c r="N1" s="421"/>
      <c r="O1" s="421"/>
      <c r="P1" s="421"/>
      <c r="Q1" s="421"/>
      <c r="R1" s="421"/>
      <c r="S1" s="421"/>
      <c r="T1" s="421"/>
      <c r="U1" s="421"/>
      <c r="V1" s="421"/>
      <c r="W1" s="421"/>
      <c r="X1" s="421"/>
      <c r="Y1" s="421"/>
      <c r="Z1" s="421"/>
      <c r="AA1" s="421"/>
      <c r="AB1" s="421"/>
    </row>
    <row r="2" spans="1:28" s="35" customFormat="1" ht="15.75">
      <c r="A2" s="2254" t="s">
        <v>0</v>
      </c>
      <c r="B2" s="2254"/>
      <c r="C2" s="2254"/>
      <c r="D2" s="2254"/>
      <c r="E2" s="2254"/>
      <c r="F2" s="2254"/>
      <c r="G2" s="2254"/>
      <c r="H2" s="2254"/>
      <c r="I2" s="2254"/>
      <c r="J2" s="112"/>
      <c r="K2" s="112"/>
      <c r="L2" s="112"/>
      <c r="M2" s="112"/>
      <c r="N2" s="112"/>
      <c r="O2" s="112"/>
      <c r="P2" s="112"/>
      <c r="Q2" s="112"/>
      <c r="R2" s="112"/>
      <c r="S2" s="112"/>
      <c r="T2" s="112"/>
      <c r="U2" s="112"/>
      <c r="V2" s="112"/>
      <c r="W2" s="112"/>
      <c r="X2" s="112"/>
      <c r="Y2" s="112"/>
      <c r="Z2" s="112"/>
      <c r="AA2" s="112"/>
      <c r="AB2" s="112"/>
    </row>
    <row r="3" spans="1:28" s="35" customFormat="1" ht="15.75">
      <c r="A3" s="2301" t="s">
        <v>41</v>
      </c>
      <c r="B3" s="2301"/>
      <c r="C3" s="2301"/>
      <c r="D3" s="2301"/>
      <c r="E3" s="2301"/>
      <c r="F3" s="2301"/>
      <c r="G3" s="2301"/>
      <c r="H3" s="2301"/>
      <c r="I3" s="2301"/>
      <c r="J3" s="422"/>
      <c r="K3" s="422"/>
      <c r="L3" s="422"/>
      <c r="M3" s="422"/>
      <c r="N3" s="422"/>
      <c r="O3" s="422"/>
      <c r="P3" s="422"/>
      <c r="Q3" s="422"/>
      <c r="R3" s="422"/>
      <c r="S3" s="422"/>
      <c r="T3" s="422"/>
      <c r="U3" s="422"/>
      <c r="V3" s="422"/>
      <c r="W3" s="422"/>
      <c r="X3" s="422"/>
      <c r="Y3" s="422"/>
      <c r="Z3" s="422"/>
      <c r="AA3" s="422"/>
      <c r="AB3" s="422"/>
    </row>
    <row r="4" spans="1:28" ht="13.5" thickBot="1"/>
    <row r="5" spans="1:28" ht="30" customHeight="1" thickBot="1">
      <c r="A5" s="2578" t="s">
        <v>1339</v>
      </c>
      <c r="B5" s="2579"/>
      <c r="C5" s="2579"/>
      <c r="D5" s="2579"/>
      <c r="E5" s="2579"/>
      <c r="F5" s="2579"/>
      <c r="G5" s="2579"/>
      <c r="H5" s="2579"/>
      <c r="I5" s="2580"/>
    </row>
    <row r="6" spans="1:28" ht="82.5" thickBot="1">
      <c r="A6" s="347" t="s">
        <v>1062</v>
      </c>
      <c r="B6" s="398" t="s">
        <v>1340</v>
      </c>
      <c r="C6" s="398" t="s">
        <v>1341</v>
      </c>
      <c r="D6" s="399" t="s">
        <v>1342</v>
      </c>
      <c r="E6" s="398" t="s">
        <v>1343</v>
      </c>
      <c r="F6" s="398" t="s">
        <v>1344</v>
      </c>
      <c r="G6" s="398" t="s">
        <v>1345</v>
      </c>
      <c r="H6" s="399" t="s">
        <v>1346</v>
      </c>
      <c r="I6" s="400" t="s">
        <v>1347</v>
      </c>
    </row>
    <row r="7" spans="1:28" ht="15.75">
      <c r="A7" s="138" t="s">
        <v>1041</v>
      </c>
      <c r="B7" s="139">
        <v>12339</v>
      </c>
      <c r="C7" s="139">
        <v>93</v>
      </c>
      <c r="D7" s="140">
        <f t="shared" ref="D7:D18" si="0">C7/B7</f>
        <v>7.5370775589593967E-3</v>
      </c>
      <c r="E7" s="139">
        <v>70</v>
      </c>
      <c r="F7" s="139">
        <v>0</v>
      </c>
      <c r="G7" s="139">
        <f t="shared" ref="G7:G18" si="1">SUM(E7:F7)</f>
        <v>70</v>
      </c>
      <c r="H7" s="141">
        <f>IF(C7=0,0,G7/C7)</f>
        <v>0.75268817204301075</v>
      </c>
      <c r="I7" s="142">
        <f t="shared" ref="I7:I19" si="2">G7/B7</f>
        <v>5.6730691303995464E-3</v>
      </c>
      <c r="L7" s="430"/>
      <c r="M7" s="430"/>
      <c r="N7" s="430"/>
    </row>
    <row r="8" spans="1:28" ht="15.75">
      <c r="A8" s="583" t="s">
        <v>1042</v>
      </c>
      <c r="B8" s="139">
        <v>12172</v>
      </c>
      <c r="C8" s="584">
        <v>67</v>
      </c>
      <c r="D8" s="140">
        <f t="shared" si="0"/>
        <v>5.5044364114360828E-3</v>
      </c>
      <c r="E8" s="584">
        <v>50</v>
      </c>
      <c r="F8" s="584">
        <v>2</v>
      </c>
      <c r="G8" s="139">
        <f t="shared" si="1"/>
        <v>52</v>
      </c>
      <c r="H8" s="141">
        <f t="shared" ref="H8:H18" si="3">IF(C8=0,0,G8/C8)</f>
        <v>0.77611940298507465</v>
      </c>
      <c r="I8" s="142">
        <f t="shared" si="2"/>
        <v>4.2720999014130793E-3</v>
      </c>
      <c r="L8" s="431"/>
      <c r="M8" s="430"/>
      <c r="N8" s="430"/>
    </row>
    <row r="9" spans="1:28" ht="15.75">
      <c r="A9" s="583" t="s">
        <v>1043</v>
      </c>
      <c r="B9" s="139">
        <v>12107</v>
      </c>
      <c r="C9" s="584">
        <v>66</v>
      </c>
      <c r="D9" s="140">
        <f t="shared" si="0"/>
        <v>5.4513917568348889E-3</v>
      </c>
      <c r="E9" s="584">
        <v>47</v>
      </c>
      <c r="F9" s="584">
        <v>0</v>
      </c>
      <c r="G9" s="139">
        <f t="shared" si="1"/>
        <v>47</v>
      </c>
      <c r="H9" s="141">
        <f t="shared" si="3"/>
        <v>0.71212121212121215</v>
      </c>
      <c r="I9" s="142">
        <f t="shared" si="2"/>
        <v>3.8820517056248451E-3</v>
      </c>
    </row>
    <row r="10" spans="1:28" ht="15.75">
      <c r="A10" s="583" t="s">
        <v>1044</v>
      </c>
      <c r="B10" s="139">
        <v>11976</v>
      </c>
      <c r="C10" s="584">
        <v>66</v>
      </c>
      <c r="D10" s="140">
        <f t="shared" si="0"/>
        <v>5.5110220440881767E-3</v>
      </c>
      <c r="E10" s="584">
        <v>51</v>
      </c>
      <c r="F10" s="584">
        <v>0</v>
      </c>
      <c r="G10" s="139">
        <f t="shared" si="1"/>
        <v>51</v>
      </c>
      <c r="H10" s="141">
        <f t="shared" si="3"/>
        <v>0.77272727272727271</v>
      </c>
      <c r="I10" s="142">
        <f t="shared" si="2"/>
        <v>4.2585170340681362E-3</v>
      </c>
    </row>
    <row r="11" spans="1:28" ht="15.75">
      <c r="A11" s="583" t="s">
        <v>1045</v>
      </c>
      <c r="B11" s="139">
        <v>11711</v>
      </c>
      <c r="C11" s="584">
        <v>86</v>
      </c>
      <c r="D11" s="140">
        <f t="shared" si="0"/>
        <v>7.3435231833319098E-3</v>
      </c>
      <c r="E11" s="584">
        <v>62</v>
      </c>
      <c r="F11" s="584">
        <v>0</v>
      </c>
      <c r="G11" s="139">
        <f t="shared" si="1"/>
        <v>62</v>
      </c>
      <c r="H11" s="141">
        <f t="shared" si="3"/>
        <v>0.72093023255813948</v>
      </c>
      <c r="I11" s="142">
        <f t="shared" si="2"/>
        <v>5.2941678763555634E-3</v>
      </c>
    </row>
    <row r="12" spans="1:28" ht="15.75">
      <c r="A12" s="583" t="s">
        <v>1046</v>
      </c>
      <c r="B12" s="139">
        <v>11420</v>
      </c>
      <c r="C12" s="584">
        <v>31</v>
      </c>
      <c r="D12" s="140">
        <f t="shared" si="0"/>
        <v>2.7145359019264447E-3</v>
      </c>
      <c r="E12" s="584">
        <v>12</v>
      </c>
      <c r="F12" s="584">
        <v>0</v>
      </c>
      <c r="G12" s="139">
        <f t="shared" si="1"/>
        <v>12</v>
      </c>
      <c r="H12" s="141">
        <f t="shared" si="3"/>
        <v>0.38709677419354838</v>
      </c>
      <c r="I12" s="142">
        <f t="shared" si="2"/>
        <v>1.0507880910683013E-3</v>
      </c>
    </row>
    <row r="13" spans="1:28" ht="15.75">
      <c r="A13" s="583" t="s">
        <v>1047</v>
      </c>
      <c r="B13" s="139">
        <v>11186</v>
      </c>
      <c r="C13" s="584">
        <v>15</v>
      </c>
      <c r="D13" s="140">
        <f t="shared" si="0"/>
        <v>1.3409619166815663E-3</v>
      </c>
      <c r="E13" s="584">
        <v>0</v>
      </c>
      <c r="F13" s="584">
        <v>0</v>
      </c>
      <c r="G13" s="139">
        <f t="shared" si="1"/>
        <v>0</v>
      </c>
      <c r="H13" s="141">
        <f t="shared" si="3"/>
        <v>0</v>
      </c>
      <c r="I13" s="142">
        <f t="shared" si="2"/>
        <v>0</v>
      </c>
    </row>
    <row r="14" spans="1:28" ht="15.75">
      <c r="A14" s="583" t="s">
        <v>1048</v>
      </c>
      <c r="B14" s="139">
        <v>11057</v>
      </c>
      <c r="C14" s="584">
        <v>7</v>
      </c>
      <c r="D14" s="140">
        <f t="shared" si="0"/>
        <v>6.3308311476892461E-4</v>
      </c>
      <c r="E14" s="584">
        <v>1</v>
      </c>
      <c r="F14" s="584">
        <v>0</v>
      </c>
      <c r="G14" s="139">
        <f t="shared" si="1"/>
        <v>1</v>
      </c>
      <c r="H14" s="141">
        <f t="shared" si="3"/>
        <v>0.14285714285714285</v>
      </c>
      <c r="I14" s="142">
        <f t="shared" si="2"/>
        <v>9.0440444966989234E-5</v>
      </c>
    </row>
    <row r="15" spans="1:28" ht="15.75">
      <c r="A15" s="583" t="s">
        <v>1049</v>
      </c>
      <c r="B15" s="139">
        <v>10990</v>
      </c>
      <c r="C15" s="584">
        <v>15</v>
      </c>
      <c r="D15" s="140">
        <f t="shared" si="0"/>
        <v>1.3648771610555051E-3</v>
      </c>
      <c r="E15" s="584">
        <v>0</v>
      </c>
      <c r="F15" s="584">
        <v>0</v>
      </c>
      <c r="G15" s="139">
        <f t="shared" si="1"/>
        <v>0</v>
      </c>
      <c r="H15" s="141">
        <f t="shared" si="3"/>
        <v>0</v>
      </c>
      <c r="I15" s="142">
        <f t="shared" si="2"/>
        <v>0</v>
      </c>
    </row>
    <row r="16" spans="1:28" ht="15.75">
      <c r="A16" s="583" t="s">
        <v>1050</v>
      </c>
      <c r="B16" s="139">
        <v>10829</v>
      </c>
      <c r="C16" s="584">
        <v>2</v>
      </c>
      <c r="D16" s="140">
        <f t="shared" si="0"/>
        <v>1.8468926031951243E-4</v>
      </c>
      <c r="E16" s="584">
        <v>0</v>
      </c>
      <c r="F16" s="584">
        <v>0</v>
      </c>
      <c r="G16" s="139">
        <f t="shared" si="1"/>
        <v>0</v>
      </c>
      <c r="H16" s="141">
        <f t="shared" si="3"/>
        <v>0</v>
      </c>
      <c r="I16" s="142">
        <f t="shared" si="2"/>
        <v>0</v>
      </c>
    </row>
    <row r="17" spans="1:9" ht="15.75">
      <c r="A17" s="583" t="s">
        <v>1051</v>
      </c>
      <c r="B17" s="139">
        <v>10631</v>
      </c>
      <c r="C17" s="584">
        <v>0</v>
      </c>
      <c r="D17" s="140">
        <f t="shared" si="0"/>
        <v>0</v>
      </c>
      <c r="E17" s="584">
        <v>0</v>
      </c>
      <c r="F17" s="584">
        <v>0</v>
      </c>
      <c r="G17" s="139">
        <f t="shared" si="1"/>
        <v>0</v>
      </c>
      <c r="H17" s="141">
        <f t="shared" si="3"/>
        <v>0</v>
      </c>
      <c r="I17" s="142">
        <f t="shared" si="2"/>
        <v>0</v>
      </c>
    </row>
    <row r="18" spans="1:9" ht="16.5" thickBot="1">
      <c r="A18" s="752" t="s">
        <v>1052</v>
      </c>
      <c r="B18" s="1278">
        <v>10428</v>
      </c>
      <c r="C18" s="1850">
        <v>0</v>
      </c>
      <c r="D18" s="140">
        <f t="shared" si="0"/>
        <v>0</v>
      </c>
      <c r="E18" s="1850">
        <v>0</v>
      </c>
      <c r="F18" s="1850">
        <v>0</v>
      </c>
      <c r="G18" s="1278">
        <f t="shared" si="1"/>
        <v>0</v>
      </c>
      <c r="H18" s="141">
        <f t="shared" si="3"/>
        <v>0</v>
      </c>
      <c r="I18" s="142">
        <f t="shared" si="2"/>
        <v>0</v>
      </c>
    </row>
    <row r="19" spans="1:9" ht="16.5" thickBot="1">
      <c r="A19" s="348" t="s">
        <v>1053</v>
      </c>
      <c r="B19" s="349">
        <f>B18</f>
        <v>10428</v>
      </c>
      <c r="C19" s="349">
        <f>SUM(C7:C18)</f>
        <v>448</v>
      </c>
      <c r="D19" s="350">
        <f>C19/B19</f>
        <v>4.2961258151131568E-2</v>
      </c>
      <c r="E19" s="349">
        <f>SUM(E7:E18)</f>
        <v>293</v>
      </c>
      <c r="F19" s="349">
        <f>SUM(F7:F18)</f>
        <v>2</v>
      </c>
      <c r="G19" s="349">
        <f>SUM(G7:G18)</f>
        <v>295</v>
      </c>
      <c r="H19" s="351">
        <f t="shared" ref="H19" si="4">G19/C19</f>
        <v>0.6584821428571429</v>
      </c>
      <c r="I19" s="350">
        <f t="shared" si="2"/>
        <v>2.828922132719601E-2</v>
      </c>
    </row>
    <row r="20" spans="1:9" ht="15.75">
      <c r="A20" s="143"/>
      <c r="B20" s="144"/>
      <c r="C20" s="144"/>
      <c r="D20" s="145"/>
      <c r="E20" s="144"/>
      <c r="F20" s="144"/>
      <c r="G20" s="144"/>
      <c r="H20" s="145"/>
      <c r="I20" s="145"/>
    </row>
    <row r="21" spans="1:9" ht="15.75">
      <c r="A21" s="2696" t="s">
        <v>1348</v>
      </c>
      <c r="B21" s="2697"/>
      <c r="C21" s="2697"/>
      <c r="D21" s="2697"/>
      <c r="E21" s="2697"/>
      <c r="F21" s="2697"/>
      <c r="G21" s="2697"/>
      <c r="H21" s="2697"/>
      <c r="I21" s="2393"/>
    </row>
    <row r="22" spans="1:9" ht="15.75">
      <c r="A22" s="2698" t="s">
        <v>1349</v>
      </c>
      <c r="B22" s="2699"/>
      <c r="C22" s="2699"/>
      <c r="D22" s="2699"/>
      <c r="E22" s="2699"/>
      <c r="F22" s="2699"/>
      <c r="G22" s="2699"/>
      <c r="H22" s="2699"/>
      <c r="I22" s="2699"/>
    </row>
    <row r="23" spans="1:9" ht="32.450000000000003" customHeight="1">
      <c r="A23" s="2697" t="s">
        <v>1350</v>
      </c>
      <c r="B23" s="2697"/>
      <c r="C23" s="2697"/>
      <c r="D23" s="2697"/>
      <c r="E23" s="2697"/>
      <c r="F23" s="2697"/>
      <c r="G23" s="2697"/>
      <c r="H23" s="2697"/>
      <c r="I23" s="2697"/>
    </row>
    <row r="24" spans="1:9" ht="15.75">
      <c r="A24" s="2700" t="s">
        <v>1351</v>
      </c>
      <c r="B24" s="2393"/>
      <c r="C24" s="2393"/>
      <c r="D24" s="2393"/>
      <c r="E24" s="2393"/>
      <c r="F24" s="2393"/>
      <c r="G24" s="2393"/>
      <c r="H24" s="2393"/>
      <c r="I24" s="229"/>
    </row>
    <row r="25" spans="1:9" ht="17.100000000000001" customHeight="1" thickBot="1">
      <c r="A25" s="2444"/>
      <c r="B25" s="2444"/>
      <c r="C25" s="2444"/>
      <c r="D25" s="2444"/>
      <c r="E25" s="2444"/>
      <c r="F25" s="2444"/>
      <c r="G25" s="2444"/>
      <c r="H25" s="228"/>
      <c r="I25" s="228"/>
    </row>
    <row r="26" spans="1:9" ht="15.6" customHeight="1">
      <c r="A26" s="2583" t="s">
        <v>1352</v>
      </c>
      <c r="B26" s="2584"/>
      <c r="C26" s="2584"/>
      <c r="D26" s="2584"/>
      <c r="E26" s="2584"/>
      <c r="F26" s="2584"/>
      <c r="G26" s="2584"/>
      <c r="H26" s="2584"/>
      <c r="I26" s="2585"/>
    </row>
    <row r="27" spans="1:9" ht="13.5" thickBot="1">
      <c r="A27" s="2586"/>
      <c r="B27" s="2587"/>
      <c r="C27" s="2587"/>
      <c r="D27" s="2587"/>
      <c r="E27" s="2587"/>
      <c r="F27" s="2587"/>
      <c r="G27" s="2587"/>
      <c r="H27" s="2587"/>
      <c r="I27" s="2588"/>
    </row>
    <row r="28" spans="1:9" ht="82.5" thickBot="1">
      <c r="A28" s="347" t="s">
        <v>1062</v>
      </c>
      <c r="B28" s="398" t="s">
        <v>1340</v>
      </c>
      <c r="C28" s="398" t="s">
        <v>1341</v>
      </c>
      <c r="D28" s="399" t="s">
        <v>1342</v>
      </c>
      <c r="E28" s="398" t="s">
        <v>1343</v>
      </c>
      <c r="F28" s="398" t="s">
        <v>1344</v>
      </c>
      <c r="G28" s="398" t="s">
        <v>1345</v>
      </c>
      <c r="H28" s="399" t="s">
        <v>1353</v>
      </c>
      <c r="I28" s="400" t="s">
        <v>1347</v>
      </c>
    </row>
    <row r="29" spans="1:9" ht="16.5" thickBot="1">
      <c r="A29" s="138" t="s">
        <v>1041</v>
      </c>
      <c r="B29" s="135">
        <v>12339</v>
      </c>
      <c r="C29" s="135">
        <v>0</v>
      </c>
      <c r="D29" s="140">
        <f t="shared" ref="D29:D41" si="5">C29/B29</f>
        <v>0</v>
      </c>
      <c r="E29" s="135">
        <v>0</v>
      </c>
      <c r="F29" s="135">
        <v>0</v>
      </c>
      <c r="G29" s="139">
        <f>SUM(E29:F29)</f>
        <v>0</v>
      </c>
      <c r="H29" s="141">
        <f>IF(C29=0,0,G29/C29)</f>
        <v>0</v>
      </c>
      <c r="I29" s="142">
        <f t="shared" ref="I29:I41" si="6">G29/B29</f>
        <v>0</v>
      </c>
    </row>
    <row r="30" spans="1:9" ht="15.75">
      <c r="A30" s="583" t="s">
        <v>1042</v>
      </c>
      <c r="B30" s="135">
        <v>12172</v>
      </c>
      <c r="C30" s="135">
        <v>0</v>
      </c>
      <c r="D30" s="140">
        <f t="shared" si="5"/>
        <v>0</v>
      </c>
      <c r="E30" s="135">
        <v>0</v>
      </c>
      <c r="F30" s="135">
        <v>0</v>
      </c>
      <c r="G30" s="139">
        <f t="shared" ref="G30:G40" si="7">SUM(E30:F30)</f>
        <v>0</v>
      </c>
      <c r="H30" s="141">
        <f t="shared" ref="H30:H40" si="8">IF(C30=0,0,G30/C30)</f>
        <v>0</v>
      </c>
      <c r="I30" s="142">
        <f t="shared" si="6"/>
        <v>0</v>
      </c>
    </row>
    <row r="31" spans="1:9" ht="15.75">
      <c r="A31" s="583" t="s">
        <v>1043</v>
      </c>
      <c r="B31" s="135">
        <v>12107</v>
      </c>
      <c r="C31" s="135">
        <v>0</v>
      </c>
      <c r="D31" s="140">
        <f t="shared" si="5"/>
        <v>0</v>
      </c>
      <c r="E31" s="135">
        <v>0</v>
      </c>
      <c r="F31" s="135">
        <v>0</v>
      </c>
      <c r="G31" s="139">
        <f t="shared" si="7"/>
        <v>0</v>
      </c>
      <c r="H31" s="141">
        <f t="shared" si="8"/>
        <v>0</v>
      </c>
      <c r="I31" s="142">
        <f t="shared" si="6"/>
        <v>0</v>
      </c>
    </row>
    <row r="32" spans="1:9" ht="15.75">
      <c r="A32" s="583" t="s">
        <v>1044</v>
      </c>
      <c r="B32" s="135">
        <v>11976</v>
      </c>
      <c r="C32" s="135">
        <v>0</v>
      </c>
      <c r="D32" s="140">
        <f t="shared" si="5"/>
        <v>0</v>
      </c>
      <c r="E32" s="135">
        <v>0</v>
      </c>
      <c r="F32" s="135">
        <v>0</v>
      </c>
      <c r="G32" s="139">
        <f t="shared" si="7"/>
        <v>0</v>
      </c>
      <c r="H32" s="141">
        <f t="shared" si="8"/>
        <v>0</v>
      </c>
      <c r="I32" s="142">
        <f t="shared" si="6"/>
        <v>0</v>
      </c>
    </row>
    <row r="33" spans="1:9" ht="15.75">
      <c r="A33" s="583" t="s">
        <v>1045</v>
      </c>
      <c r="B33" s="135">
        <v>11711</v>
      </c>
      <c r="C33" s="135">
        <v>0</v>
      </c>
      <c r="D33" s="140">
        <f t="shared" si="5"/>
        <v>0</v>
      </c>
      <c r="E33" s="135">
        <v>0</v>
      </c>
      <c r="F33" s="135">
        <v>0</v>
      </c>
      <c r="G33" s="139">
        <f t="shared" si="7"/>
        <v>0</v>
      </c>
      <c r="H33" s="141">
        <f t="shared" si="8"/>
        <v>0</v>
      </c>
      <c r="I33" s="142">
        <f t="shared" si="6"/>
        <v>0</v>
      </c>
    </row>
    <row r="34" spans="1:9" ht="15.75">
      <c r="A34" s="583" t="s">
        <v>1046</v>
      </c>
      <c r="B34" s="585">
        <v>11420</v>
      </c>
      <c r="C34" s="135">
        <v>0</v>
      </c>
      <c r="D34" s="140">
        <f t="shared" si="5"/>
        <v>0</v>
      </c>
      <c r="E34" s="135">
        <v>0</v>
      </c>
      <c r="F34" s="135">
        <v>0</v>
      </c>
      <c r="G34" s="139">
        <f t="shared" si="7"/>
        <v>0</v>
      </c>
      <c r="H34" s="141">
        <f t="shared" si="8"/>
        <v>0</v>
      </c>
      <c r="I34" s="142">
        <f t="shared" si="6"/>
        <v>0</v>
      </c>
    </row>
    <row r="35" spans="1:9" ht="15.75">
      <c r="A35" s="583" t="s">
        <v>1047</v>
      </c>
      <c r="B35" s="585">
        <v>11186</v>
      </c>
      <c r="C35" s="135">
        <v>0</v>
      </c>
      <c r="D35" s="140">
        <f t="shared" si="5"/>
        <v>0</v>
      </c>
      <c r="E35" s="135">
        <v>0</v>
      </c>
      <c r="F35" s="135">
        <v>0</v>
      </c>
      <c r="G35" s="139">
        <f t="shared" si="7"/>
        <v>0</v>
      </c>
      <c r="H35" s="141">
        <f t="shared" si="8"/>
        <v>0</v>
      </c>
      <c r="I35" s="142">
        <f t="shared" si="6"/>
        <v>0</v>
      </c>
    </row>
    <row r="36" spans="1:9" ht="15.75">
      <c r="A36" s="583" t="s">
        <v>1048</v>
      </c>
      <c r="B36" s="585">
        <v>11057</v>
      </c>
      <c r="C36" s="135">
        <v>0</v>
      </c>
      <c r="D36" s="140">
        <f t="shared" si="5"/>
        <v>0</v>
      </c>
      <c r="E36" s="135">
        <v>0</v>
      </c>
      <c r="F36" s="135">
        <v>0</v>
      </c>
      <c r="G36" s="139">
        <f t="shared" si="7"/>
        <v>0</v>
      </c>
      <c r="H36" s="141">
        <f t="shared" si="8"/>
        <v>0</v>
      </c>
      <c r="I36" s="142">
        <f t="shared" si="6"/>
        <v>0</v>
      </c>
    </row>
    <row r="37" spans="1:9" ht="15.75">
      <c r="A37" s="583" t="s">
        <v>1049</v>
      </c>
      <c r="B37" s="585">
        <v>10990</v>
      </c>
      <c r="C37" s="135">
        <v>0</v>
      </c>
      <c r="D37" s="140">
        <f t="shared" si="5"/>
        <v>0</v>
      </c>
      <c r="E37" s="135">
        <v>0</v>
      </c>
      <c r="F37" s="135">
        <v>0</v>
      </c>
      <c r="G37" s="139">
        <f t="shared" si="7"/>
        <v>0</v>
      </c>
      <c r="H37" s="141">
        <f t="shared" si="8"/>
        <v>0</v>
      </c>
      <c r="I37" s="142">
        <f t="shared" si="6"/>
        <v>0</v>
      </c>
    </row>
    <row r="38" spans="1:9" ht="15.75">
      <c r="A38" s="583" t="s">
        <v>1050</v>
      </c>
      <c r="B38" s="585">
        <v>10829</v>
      </c>
      <c r="C38" s="135">
        <v>0</v>
      </c>
      <c r="D38" s="140">
        <f t="shared" si="5"/>
        <v>0</v>
      </c>
      <c r="E38" s="135">
        <v>0</v>
      </c>
      <c r="F38" s="135">
        <v>0</v>
      </c>
      <c r="G38" s="139">
        <f t="shared" si="7"/>
        <v>0</v>
      </c>
      <c r="H38" s="141">
        <f t="shared" si="8"/>
        <v>0</v>
      </c>
      <c r="I38" s="142">
        <f t="shared" si="6"/>
        <v>0</v>
      </c>
    </row>
    <row r="39" spans="1:9" ht="15.75">
      <c r="A39" s="583" t="s">
        <v>1051</v>
      </c>
      <c r="B39" s="585">
        <v>10631</v>
      </c>
      <c r="C39" s="135">
        <v>0</v>
      </c>
      <c r="D39" s="140">
        <f t="shared" si="5"/>
        <v>0</v>
      </c>
      <c r="E39" s="135">
        <v>0</v>
      </c>
      <c r="F39" s="135">
        <v>0</v>
      </c>
      <c r="G39" s="139">
        <f t="shared" si="7"/>
        <v>0</v>
      </c>
      <c r="H39" s="141">
        <f t="shared" si="8"/>
        <v>0</v>
      </c>
      <c r="I39" s="142">
        <f t="shared" si="6"/>
        <v>0</v>
      </c>
    </row>
    <row r="40" spans="1:9" ht="16.5" thickBot="1">
      <c r="A40" s="752" t="s">
        <v>1052</v>
      </c>
      <c r="B40" s="1278">
        <v>10428</v>
      </c>
      <c r="C40" s="135">
        <v>0</v>
      </c>
      <c r="D40" s="140">
        <f t="shared" si="5"/>
        <v>0</v>
      </c>
      <c r="E40" s="135">
        <v>0</v>
      </c>
      <c r="F40" s="135">
        <v>0</v>
      </c>
      <c r="G40" s="139">
        <f t="shared" si="7"/>
        <v>0</v>
      </c>
      <c r="H40" s="141">
        <f t="shared" si="8"/>
        <v>0</v>
      </c>
      <c r="I40" s="142">
        <f t="shared" si="6"/>
        <v>0</v>
      </c>
    </row>
    <row r="41" spans="1:9" ht="16.5" thickBot="1">
      <c r="A41" s="348" t="s">
        <v>1053</v>
      </c>
      <c r="B41" s="349">
        <f>B40</f>
        <v>10428</v>
      </c>
      <c r="C41" s="349">
        <f>SUM(C29:C40)</f>
        <v>0</v>
      </c>
      <c r="D41" s="350">
        <f t="shared" si="5"/>
        <v>0</v>
      </c>
      <c r="E41" s="349">
        <f>SUM(E29:E40)</f>
        <v>0</v>
      </c>
      <c r="F41" s="349">
        <f>SUM(F29:F40)</f>
        <v>0</v>
      </c>
      <c r="G41" s="349">
        <f>SUM(G29:G40)</f>
        <v>0</v>
      </c>
      <c r="H41" s="351">
        <v>0</v>
      </c>
      <c r="I41" s="350">
        <f t="shared" si="6"/>
        <v>0</v>
      </c>
    </row>
    <row r="42" spans="1:9" ht="15.75">
      <c r="A42" s="114"/>
      <c r="B42" s="114"/>
      <c r="C42" s="114"/>
      <c r="D42" s="114"/>
      <c r="E42" s="114"/>
      <c r="F42" s="114"/>
      <c r="G42" s="114"/>
      <c r="H42" s="114"/>
      <c r="I42" s="114"/>
    </row>
    <row r="43" spans="1:9" ht="15.75">
      <c r="A43" s="2696" t="s">
        <v>1354</v>
      </c>
      <c r="B43" s="2697"/>
      <c r="C43" s="2697"/>
      <c r="D43" s="2697"/>
      <c r="E43" s="2697"/>
      <c r="F43" s="2697"/>
      <c r="G43" s="2697"/>
      <c r="H43" s="2697"/>
      <c r="I43" s="2317"/>
    </row>
    <row r="44" spans="1:9" ht="15.75">
      <c r="A44" s="2698" t="s">
        <v>1355</v>
      </c>
      <c r="B44" s="2699"/>
      <c r="C44" s="2699"/>
      <c r="D44" s="2699"/>
      <c r="E44" s="2699"/>
      <c r="F44" s="2699"/>
      <c r="G44" s="2699"/>
      <c r="H44" s="2699"/>
      <c r="I44" s="2699"/>
    </row>
    <row r="45" spans="1:9" s="56" customFormat="1" ht="48.6" customHeight="1">
      <c r="A45" s="2695" t="s">
        <v>1356</v>
      </c>
      <c r="B45" s="2317"/>
      <c r="C45" s="2317"/>
      <c r="D45" s="2317"/>
      <c r="E45" s="2317"/>
      <c r="F45" s="2317"/>
      <c r="G45" s="2317"/>
      <c r="H45" s="2317"/>
      <c r="I45" s="2317"/>
    </row>
  </sheetData>
  <mergeCells count="13">
    <mergeCell ref="A1:I1"/>
    <mergeCell ref="A2:I2"/>
    <mergeCell ref="A3:I3"/>
    <mergeCell ref="A45:I45"/>
    <mergeCell ref="A5:I5"/>
    <mergeCell ref="A21:I21"/>
    <mergeCell ref="A22:I22"/>
    <mergeCell ref="A23:I23"/>
    <mergeCell ref="A24:H24"/>
    <mergeCell ref="A25:G25"/>
    <mergeCell ref="A26:I27"/>
    <mergeCell ref="A43:I43"/>
    <mergeCell ref="A44:I44"/>
  </mergeCells>
  <printOptions horizontalCentered="1" verticalCentered="1"/>
  <pageMargins left="0.25" right="0.25" top="0.5" bottom="0.5" header="0.3" footer="0.3"/>
  <pageSetup scale="7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16767-3395-4863-94CD-1F3339BBA34D}">
  <sheetPr>
    <tabColor rgb="FF00B050"/>
    <pageSetUpPr fitToPage="1"/>
  </sheetPr>
  <dimension ref="A1:AB20"/>
  <sheetViews>
    <sheetView workbookViewId="0">
      <selection activeCell="M23" sqref="M23"/>
    </sheetView>
  </sheetViews>
  <sheetFormatPr defaultColWidth="9.42578125" defaultRowHeight="12.75"/>
  <cols>
    <col min="1" max="1" width="30.5703125" style="38" customWidth="1"/>
    <col min="2" max="7" width="15.5703125" style="38" customWidth="1"/>
    <col min="8" max="8" width="25.5703125" style="38" bestFit="1" customWidth="1"/>
    <col min="9" max="10" width="9.42578125" style="38"/>
    <col min="11" max="11" width="38.28515625" style="38" customWidth="1"/>
    <col min="12" max="16384" width="9.42578125" style="38"/>
  </cols>
  <sheetData>
    <row r="1" spans="1:28" s="36" customFormat="1" ht="21" customHeight="1">
      <c r="A1" s="2356" t="s">
        <v>1357</v>
      </c>
      <c r="B1" s="2356"/>
      <c r="C1" s="2356"/>
      <c r="D1" s="2356"/>
      <c r="E1" s="2356"/>
      <c r="F1" s="2356"/>
      <c r="G1" s="2356"/>
      <c r="H1" s="421"/>
      <c r="I1" s="421"/>
      <c r="J1" s="421"/>
      <c r="K1" s="421"/>
      <c r="L1" s="421"/>
      <c r="M1" s="421"/>
      <c r="N1" s="421"/>
      <c r="O1" s="421"/>
      <c r="P1" s="421"/>
      <c r="Q1" s="421"/>
      <c r="R1" s="421"/>
      <c r="S1" s="421"/>
      <c r="T1" s="421"/>
      <c r="U1" s="421"/>
      <c r="V1" s="421"/>
      <c r="W1" s="421"/>
      <c r="X1" s="421"/>
      <c r="Y1" s="421"/>
      <c r="Z1" s="421"/>
      <c r="AA1" s="421"/>
      <c r="AB1" s="421"/>
    </row>
    <row r="2" spans="1:28" s="35" customFormat="1" ht="15.75">
      <c r="A2" s="2254" t="s">
        <v>0</v>
      </c>
      <c r="B2" s="2254"/>
      <c r="C2" s="2254"/>
      <c r="D2" s="2254"/>
      <c r="E2" s="2254"/>
      <c r="F2" s="2254"/>
      <c r="G2" s="2254"/>
      <c r="H2" s="112"/>
      <c r="I2" s="112"/>
      <c r="J2" s="112"/>
      <c r="K2" s="112"/>
      <c r="L2" s="112"/>
      <c r="M2" s="112"/>
      <c r="N2" s="112"/>
      <c r="O2" s="112"/>
      <c r="P2" s="112"/>
      <c r="Q2" s="112"/>
      <c r="R2" s="112"/>
      <c r="S2" s="112"/>
      <c r="T2" s="112"/>
      <c r="U2" s="112"/>
      <c r="V2" s="112"/>
      <c r="W2" s="112"/>
      <c r="X2" s="112"/>
      <c r="Y2" s="112"/>
      <c r="Z2" s="112"/>
      <c r="AA2" s="112"/>
      <c r="AB2" s="112"/>
    </row>
    <row r="3" spans="1:28" s="35" customFormat="1" ht="15.75">
      <c r="A3" s="2301" t="s">
        <v>41</v>
      </c>
      <c r="B3" s="2301"/>
      <c r="C3" s="2301"/>
      <c r="D3" s="2301"/>
      <c r="E3" s="2301"/>
      <c r="F3" s="2301"/>
      <c r="G3" s="2301"/>
      <c r="H3" s="422"/>
      <c r="I3" s="422"/>
      <c r="J3" s="422"/>
      <c r="K3" s="422"/>
      <c r="L3" s="422"/>
      <c r="M3" s="422"/>
      <c r="N3" s="422"/>
      <c r="O3" s="422"/>
      <c r="P3" s="422"/>
      <c r="Q3" s="422"/>
      <c r="R3" s="422"/>
      <c r="S3" s="422"/>
      <c r="T3" s="422"/>
      <c r="U3" s="422"/>
      <c r="V3" s="422"/>
      <c r="W3" s="422"/>
      <c r="X3" s="422"/>
      <c r="Y3" s="422"/>
      <c r="Z3" s="422"/>
      <c r="AA3" s="422"/>
      <c r="AB3" s="422"/>
    </row>
    <row r="4" spans="1:28" s="35" customFormat="1" ht="16.5" thickBot="1">
      <c r="A4" s="713"/>
      <c r="B4" s="713"/>
      <c r="C4" s="713"/>
      <c r="D4" s="713"/>
      <c r="E4" s="713"/>
      <c r="F4" s="713"/>
      <c r="G4" s="713"/>
      <c r="H4" s="422"/>
      <c r="I4" s="422"/>
      <c r="J4" s="422"/>
      <c r="K4" s="422"/>
      <c r="L4" s="422"/>
      <c r="M4" s="422"/>
      <c r="N4" s="422"/>
      <c r="O4" s="422"/>
      <c r="P4" s="422"/>
      <c r="Q4" s="422"/>
      <c r="R4" s="422"/>
      <c r="S4" s="422"/>
      <c r="T4" s="422"/>
      <c r="U4" s="422"/>
      <c r="V4" s="422"/>
      <c r="W4" s="422"/>
      <c r="X4" s="422"/>
      <c r="Y4" s="422"/>
      <c r="Z4" s="422"/>
      <c r="AA4" s="422"/>
      <c r="AB4" s="422"/>
    </row>
    <row r="5" spans="1:28" ht="15.75">
      <c r="A5" s="2601" t="s">
        <v>1358</v>
      </c>
      <c r="B5" s="2704"/>
      <c r="C5" s="2704"/>
      <c r="D5" s="2704"/>
      <c r="E5" s="2704"/>
      <c r="F5" s="2704"/>
      <c r="G5" s="2705"/>
      <c r="H5" s="35"/>
      <c r="I5" s="35"/>
      <c r="J5" s="35"/>
      <c r="K5" s="35"/>
      <c r="L5" s="35"/>
      <c r="M5" s="35"/>
      <c r="N5" s="35"/>
      <c r="O5" s="35"/>
      <c r="P5" s="35"/>
      <c r="Q5" s="35"/>
    </row>
    <row r="6" spans="1:28" ht="17.25" customHeight="1" thickBot="1">
      <c r="A6" s="2701" t="s">
        <v>1359</v>
      </c>
      <c r="B6" s="2702"/>
      <c r="C6" s="2702"/>
      <c r="D6" s="2702"/>
      <c r="E6" s="2702"/>
      <c r="F6" s="2702"/>
      <c r="G6" s="2703"/>
      <c r="H6" s="55"/>
      <c r="I6" s="55"/>
      <c r="J6" s="35"/>
      <c r="K6" s="35"/>
      <c r="L6" s="35"/>
      <c r="M6" s="35"/>
      <c r="N6" s="35"/>
      <c r="O6" s="35"/>
      <c r="P6" s="35"/>
      <c r="Q6" s="35"/>
    </row>
    <row r="7" spans="1:28" ht="31.5">
      <c r="A7" s="594"/>
      <c r="B7" s="507" t="s">
        <v>1360</v>
      </c>
      <c r="C7" s="507" t="s">
        <v>1095</v>
      </c>
      <c r="D7" s="507" t="s">
        <v>1096</v>
      </c>
      <c r="E7" s="507" t="s">
        <v>1097</v>
      </c>
      <c r="F7" s="507" t="s">
        <v>1098</v>
      </c>
      <c r="G7" s="596" t="s">
        <v>1099</v>
      </c>
      <c r="H7" s="36"/>
      <c r="I7" s="430"/>
      <c r="J7" s="430"/>
      <c r="K7" s="430"/>
      <c r="L7" s="36"/>
      <c r="M7" s="36"/>
      <c r="N7" s="36"/>
      <c r="O7" s="36"/>
      <c r="P7" s="36"/>
      <c r="Q7" s="36"/>
    </row>
    <row r="8" spans="1:28" ht="14.1" customHeight="1">
      <c r="A8" s="1095" t="s">
        <v>48</v>
      </c>
      <c r="B8" s="588">
        <v>6500</v>
      </c>
      <c r="C8" s="703">
        <v>5582</v>
      </c>
      <c r="D8" s="703">
        <v>2985</v>
      </c>
      <c r="E8" s="703">
        <v>1282</v>
      </c>
      <c r="F8" s="589">
        <v>1000</v>
      </c>
      <c r="G8" s="1096">
        <v>315</v>
      </c>
      <c r="H8" s="36"/>
      <c r="I8" s="431"/>
      <c r="J8" s="430"/>
      <c r="K8" s="430"/>
    </row>
    <row r="9" spans="1:28" ht="16.5" thickBot="1">
      <c r="A9" s="1097" t="s">
        <v>1101</v>
      </c>
      <c r="B9" s="1098"/>
      <c r="C9" s="1099">
        <v>1</v>
      </c>
      <c r="D9" s="1099">
        <f>D8/C8</f>
        <v>0.5347545682551057</v>
      </c>
      <c r="E9" s="1099">
        <f>E8/C8</f>
        <v>0.2296667860981727</v>
      </c>
      <c r="F9" s="1099">
        <f>F8/C8</f>
        <v>0.17914725904693657</v>
      </c>
      <c r="G9" s="1100">
        <f>G8/C8</f>
        <v>5.643138659978502E-2</v>
      </c>
    </row>
    <row r="10" spans="1:28" ht="15.75">
      <c r="A10" s="114"/>
      <c r="B10" s="114"/>
      <c r="C10" s="114"/>
      <c r="D10" s="114"/>
      <c r="E10" s="114"/>
      <c r="F10" s="114"/>
      <c r="G10" s="114"/>
    </row>
    <row r="11" spans="1:28" ht="18.75">
      <c r="A11" s="121" t="s">
        <v>1361</v>
      </c>
      <c r="B11" s="114"/>
      <c r="C11" s="114"/>
      <c r="D11" s="114"/>
      <c r="E11" s="114"/>
      <c r="F11" s="114"/>
      <c r="G11" s="114"/>
    </row>
    <row r="12" spans="1:28" ht="15.75">
      <c r="A12" s="2444" t="s">
        <v>1362</v>
      </c>
      <c r="B12" s="2444"/>
      <c r="C12" s="2444"/>
      <c r="D12" s="2444"/>
      <c r="E12" s="2444"/>
      <c r="F12" s="2444"/>
      <c r="G12" s="2444"/>
    </row>
    <row r="13" spans="1:28" ht="13.5" thickBot="1"/>
    <row r="14" spans="1:28" ht="15.75">
      <c r="A14" s="2601" t="s">
        <v>1363</v>
      </c>
      <c r="B14" s="2704"/>
      <c r="C14" s="2704"/>
      <c r="D14" s="2704"/>
      <c r="E14" s="2704"/>
      <c r="F14" s="2704"/>
      <c r="G14" s="2705"/>
    </row>
    <row r="15" spans="1:28" ht="16.5" thickBot="1">
      <c r="A15" s="2701" t="s">
        <v>1364</v>
      </c>
      <c r="B15" s="2702"/>
      <c r="C15" s="2702"/>
      <c r="D15" s="2702"/>
      <c r="E15" s="2702"/>
      <c r="F15" s="2702"/>
      <c r="G15" s="2703"/>
    </row>
    <row r="16" spans="1:28" ht="31.5">
      <c r="A16" s="594"/>
      <c r="B16" s="507" t="s">
        <v>1365</v>
      </c>
      <c r="C16" s="507" t="s">
        <v>1095</v>
      </c>
      <c r="D16" s="507" t="s">
        <v>1096</v>
      </c>
      <c r="E16" s="507" t="s">
        <v>1208</v>
      </c>
      <c r="F16" s="507" t="s">
        <v>1098</v>
      </c>
      <c r="G16" s="596"/>
    </row>
    <row r="17" spans="1:7" ht="15.75">
      <c r="A17" s="1095" t="s">
        <v>546</v>
      </c>
      <c r="B17" s="587">
        <v>448</v>
      </c>
      <c r="C17" s="588">
        <v>155</v>
      </c>
      <c r="D17" s="588">
        <v>153</v>
      </c>
      <c r="E17" s="588">
        <v>2</v>
      </c>
      <c r="F17" s="589">
        <v>293</v>
      </c>
      <c r="G17" s="1096"/>
    </row>
    <row r="18" spans="1:7" ht="16.5" thickBot="1">
      <c r="A18" s="1101"/>
      <c r="B18" s="1098"/>
      <c r="C18" s="1098"/>
      <c r="D18" s="1098"/>
      <c r="E18" s="1098"/>
      <c r="F18" s="1098"/>
      <c r="G18" s="1102"/>
    </row>
    <row r="19" spans="1:7" ht="15.75">
      <c r="A19" s="114"/>
      <c r="B19" s="114"/>
      <c r="C19" s="114"/>
      <c r="D19" s="114"/>
      <c r="E19" s="114"/>
      <c r="F19" s="114"/>
      <c r="G19" s="114"/>
    </row>
    <row r="20" spans="1:7" ht="18.75">
      <c r="A20" s="121" t="s">
        <v>1102</v>
      </c>
      <c r="B20" s="114"/>
      <c r="C20" s="114"/>
      <c r="D20" s="114"/>
      <c r="E20" s="114"/>
      <c r="F20" s="114"/>
      <c r="G20" s="114"/>
    </row>
  </sheetData>
  <mergeCells count="8">
    <mergeCell ref="A1:G1"/>
    <mergeCell ref="A2:G2"/>
    <mergeCell ref="A3:G3"/>
    <mergeCell ref="A15:G15"/>
    <mergeCell ref="A12:G12"/>
    <mergeCell ref="A5:G5"/>
    <mergeCell ref="A6:G6"/>
    <mergeCell ref="A14:G14"/>
  </mergeCells>
  <printOptions horizontalCentered="1" verticalCentered="1"/>
  <pageMargins left="0.25" right="0.25" top="0.5" bottom="0.5" header="0.3" footer="0.3"/>
  <pageSetup scale="83"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751CD-9571-4CDA-A4C6-1C79F0A7FA41}">
  <sheetPr>
    <tabColor rgb="FF00B050"/>
    <pageSetUpPr fitToPage="1"/>
  </sheetPr>
  <dimension ref="A1:AB14"/>
  <sheetViews>
    <sheetView workbookViewId="0">
      <selection activeCell="M23" sqref="M23"/>
    </sheetView>
  </sheetViews>
  <sheetFormatPr defaultColWidth="9.42578125" defaultRowHeight="12.75"/>
  <cols>
    <col min="1" max="1" width="27.5703125" style="38" customWidth="1"/>
    <col min="2" max="10" width="10.5703125" style="38" customWidth="1"/>
    <col min="11" max="11" width="25.5703125" style="38" bestFit="1" customWidth="1"/>
    <col min="12" max="16384" width="9.42578125" style="38"/>
  </cols>
  <sheetData>
    <row r="1" spans="1:28" s="36" customFormat="1" ht="21" customHeight="1">
      <c r="A1" s="2356" t="s">
        <v>1366</v>
      </c>
      <c r="B1" s="2356"/>
      <c r="C1" s="2356"/>
      <c r="D1" s="2356"/>
      <c r="E1" s="2356"/>
      <c r="F1" s="2356"/>
      <c r="G1" s="2356"/>
      <c r="H1" s="2356"/>
      <c r="I1" s="2356"/>
      <c r="J1" s="2356"/>
      <c r="K1" s="421"/>
      <c r="L1" s="421"/>
      <c r="M1" s="421"/>
      <c r="N1" s="421"/>
      <c r="O1" s="421"/>
      <c r="P1" s="421"/>
      <c r="Q1" s="421"/>
      <c r="R1" s="421"/>
      <c r="S1" s="421"/>
      <c r="T1" s="421"/>
      <c r="U1" s="421"/>
      <c r="V1" s="421"/>
      <c r="W1" s="421"/>
      <c r="X1" s="421"/>
      <c r="Y1" s="421"/>
      <c r="Z1" s="421"/>
      <c r="AA1" s="421"/>
      <c r="AB1" s="421"/>
    </row>
    <row r="2" spans="1:28" s="35" customFormat="1" ht="15.75">
      <c r="A2" s="2254" t="s">
        <v>0</v>
      </c>
      <c r="B2" s="2254"/>
      <c r="C2" s="2254"/>
      <c r="D2" s="2254"/>
      <c r="E2" s="2254"/>
      <c r="F2" s="2254"/>
      <c r="G2" s="2254"/>
      <c r="H2" s="2254"/>
      <c r="I2" s="2254"/>
      <c r="J2" s="2254"/>
      <c r="K2" s="112"/>
      <c r="L2" s="112"/>
      <c r="M2" s="112"/>
      <c r="N2" s="112"/>
      <c r="O2" s="112"/>
      <c r="P2" s="112"/>
      <c r="Q2" s="112"/>
      <c r="R2" s="112"/>
      <c r="S2" s="112"/>
      <c r="T2" s="112"/>
      <c r="U2" s="112"/>
      <c r="V2" s="112"/>
      <c r="W2" s="112"/>
      <c r="X2" s="112"/>
      <c r="Y2" s="112"/>
      <c r="Z2" s="112"/>
      <c r="AA2" s="112"/>
      <c r="AB2" s="112"/>
    </row>
    <row r="3" spans="1:28" s="35" customFormat="1" ht="15.75">
      <c r="A3" s="2301" t="s">
        <v>41</v>
      </c>
      <c r="B3" s="2301"/>
      <c r="C3" s="2301"/>
      <c r="D3" s="2301"/>
      <c r="E3" s="2301"/>
      <c r="F3" s="2301"/>
      <c r="G3" s="2301"/>
      <c r="H3" s="2301"/>
      <c r="I3" s="2301"/>
      <c r="J3" s="2301"/>
      <c r="K3" s="422"/>
      <c r="L3" s="422"/>
      <c r="M3" s="422"/>
      <c r="N3" s="422"/>
      <c r="O3" s="422"/>
      <c r="P3" s="422"/>
      <c r="Q3" s="422"/>
      <c r="R3" s="422"/>
      <c r="S3" s="422"/>
      <c r="T3" s="422"/>
      <c r="U3" s="422"/>
      <c r="V3" s="422"/>
      <c r="W3" s="422"/>
      <c r="X3" s="422"/>
      <c r="Y3" s="422"/>
      <c r="Z3" s="422"/>
      <c r="AA3" s="422"/>
      <c r="AB3" s="422"/>
    </row>
    <row r="4" spans="1:28" s="35" customFormat="1" ht="16.5" thickBot="1">
      <c r="A4" s="417"/>
      <c r="B4" s="713"/>
      <c r="C4" s="713"/>
      <c r="D4" s="713"/>
      <c r="E4" s="713"/>
      <c r="F4" s="713"/>
      <c r="G4" s="713"/>
      <c r="H4" s="713"/>
      <c r="I4" s="713"/>
      <c r="J4" s="713"/>
      <c r="K4" s="422"/>
      <c r="L4" s="422"/>
      <c r="M4" s="422"/>
      <c r="N4" s="422"/>
      <c r="O4" s="422"/>
      <c r="P4" s="422"/>
      <c r="Q4" s="422"/>
      <c r="R4" s="422"/>
      <c r="S4" s="422"/>
      <c r="T4" s="422"/>
      <c r="U4" s="422"/>
      <c r="V4" s="422"/>
      <c r="W4" s="422"/>
      <c r="X4" s="422"/>
      <c r="Y4" s="422"/>
      <c r="Z4" s="422"/>
      <c r="AA4" s="422"/>
      <c r="AB4" s="422"/>
    </row>
    <row r="5" spans="1:28" ht="20.100000000000001" customHeight="1" thickBot="1">
      <c r="A5" s="593" t="s">
        <v>487</v>
      </c>
      <c r="B5" s="2250" t="s">
        <v>1367</v>
      </c>
      <c r="C5" s="2251"/>
      <c r="D5" s="2593"/>
      <c r="E5" s="2251" t="s">
        <v>1368</v>
      </c>
      <c r="F5" s="2251"/>
      <c r="G5" s="2593"/>
      <c r="H5" s="2250" t="s">
        <v>34</v>
      </c>
      <c r="I5" s="2251"/>
      <c r="J5" s="2252"/>
    </row>
    <row r="6" spans="1:28" ht="15.75" customHeight="1">
      <c r="A6" s="316"/>
      <c r="B6" s="2246" t="s">
        <v>1108</v>
      </c>
      <c r="C6" s="415" t="s">
        <v>1109</v>
      </c>
      <c r="D6" s="1737" t="s">
        <v>48</v>
      </c>
      <c r="E6" s="414" t="s">
        <v>1108</v>
      </c>
      <c r="F6" s="415" t="s">
        <v>862</v>
      </c>
      <c r="G6" s="1742" t="s">
        <v>48</v>
      </c>
      <c r="H6" s="317" t="s">
        <v>1108</v>
      </c>
      <c r="I6" s="1281" t="s">
        <v>862</v>
      </c>
      <c r="J6" s="1282" t="s">
        <v>48</v>
      </c>
      <c r="K6" s="430"/>
      <c r="L6" s="430"/>
      <c r="M6" s="430"/>
    </row>
    <row r="7" spans="1:28" ht="15.75" customHeight="1">
      <c r="A7" s="1743" t="s">
        <v>1110</v>
      </c>
      <c r="B7" s="2247">
        <v>2331</v>
      </c>
      <c r="C7" s="1735">
        <v>0</v>
      </c>
      <c r="D7" s="1738">
        <f>B7+C7</f>
        <v>2331</v>
      </c>
      <c r="E7" s="1733">
        <v>434</v>
      </c>
      <c r="F7" s="1735">
        <v>0</v>
      </c>
      <c r="G7" s="1738">
        <f>E7+F7</f>
        <v>434</v>
      </c>
      <c r="H7" s="1740">
        <f t="shared" ref="H7" si="0">E7/B7</f>
        <v>0.18618618618618618</v>
      </c>
      <c r="I7" s="638">
        <v>0</v>
      </c>
      <c r="J7" s="1108">
        <f t="shared" ref="J7:J8" si="1">G7/D7</f>
        <v>0.18618618618618618</v>
      </c>
      <c r="K7" s="431"/>
      <c r="L7" s="430"/>
      <c r="M7" s="430"/>
    </row>
    <row r="8" spans="1:28" ht="15.75" customHeight="1">
      <c r="A8" s="1743" t="s">
        <v>1111</v>
      </c>
      <c r="B8" s="2247">
        <v>39417</v>
      </c>
      <c r="C8" s="1735">
        <v>1232</v>
      </c>
      <c r="D8" s="1738">
        <f t="shared" ref="D8" si="2">B8+C8</f>
        <v>40649</v>
      </c>
      <c r="E8" s="1733">
        <v>9745</v>
      </c>
      <c r="F8" s="1735">
        <v>249</v>
      </c>
      <c r="G8" s="1738">
        <f t="shared" ref="G8" si="3">E8+F8</f>
        <v>9994</v>
      </c>
      <c r="H8" s="1740">
        <f>E8/B8</f>
        <v>0.24722835324859832</v>
      </c>
      <c r="I8" s="638">
        <f t="shared" ref="I8" si="4">F8/C8</f>
        <v>0.2021103896103896</v>
      </c>
      <c r="J8" s="1108">
        <f t="shared" si="1"/>
        <v>0.24586090678737485</v>
      </c>
    </row>
    <row r="9" spans="1:28" s="54" customFormat="1" ht="20.85" customHeight="1" thickBot="1">
      <c r="A9" s="1744" t="s">
        <v>48</v>
      </c>
      <c r="B9" s="2248">
        <f t="shared" ref="B9:G9" si="5">SUM(B7:B8)</f>
        <v>41748</v>
      </c>
      <c r="C9" s="1736">
        <f t="shared" si="5"/>
        <v>1232</v>
      </c>
      <c r="D9" s="1739">
        <f t="shared" si="5"/>
        <v>42980</v>
      </c>
      <c r="E9" s="1734">
        <f t="shared" si="5"/>
        <v>10179</v>
      </c>
      <c r="F9" s="1736">
        <f t="shared" si="5"/>
        <v>249</v>
      </c>
      <c r="G9" s="1739">
        <f t="shared" si="5"/>
        <v>10428</v>
      </c>
      <c r="H9" s="1741">
        <f>E9/B9</f>
        <v>0.24382006323656222</v>
      </c>
      <c r="I9" s="1103">
        <f>F9/C9</f>
        <v>0.2021103896103896</v>
      </c>
      <c r="J9" s="2249">
        <f>G9/D9</f>
        <v>0.24262447650069799</v>
      </c>
      <c r="K9" s="1745"/>
      <c r="L9" s="52"/>
      <c r="M9" s="53"/>
    </row>
    <row r="10" spans="1:28" ht="15.75">
      <c r="A10" s="114"/>
      <c r="B10" s="114"/>
      <c r="C10" s="114"/>
      <c r="D10" s="114"/>
      <c r="E10" s="114"/>
      <c r="F10" s="114"/>
      <c r="G10" s="114"/>
      <c r="H10" s="114"/>
      <c r="I10" s="114"/>
      <c r="J10" s="114"/>
    </row>
    <row r="11" spans="1:28" ht="15.75">
      <c r="A11" s="114"/>
      <c r="B11" s="113"/>
      <c r="C11" s="114"/>
      <c r="D11" s="114"/>
      <c r="E11" s="113"/>
      <c r="F11" s="114"/>
      <c r="G11" s="114"/>
      <c r="H11" s="114"/>
      <c r="I11" s="114"/>
      <c r="J11" s="114"/>
    </row>
    <row r="12" spans="1:28" ht="33.6" customHeight="1">
      <c r="A12" s="2317" t="s">
        <v>1112</v>
      </c>
      <c r="B12" s="2317"/>
      <c r="C12" s="2317"/>
      <c r="D12" s="2317"/>
      <c r="E12" s="2317"/>
      <c r="F12" s="2317"/>
      <c r="G12" s="2317"/>
      <c r="H12" s="2317"/>
      <c r="I12" s="2317"/>
      <c r="J12" s="2317"/>
    </row>
    <row r="14" spans="1:28" ht="12.6" customHeight="1"/>
  </sheetData>
  <mergeCells count="7">
    <mergeCell ref="A1:J1"/>
    <mergeCell ref="A2:J2"/>
    <mergeCell ref="A3:J3"/>
    <mergeCell ref="A12:J12"/>
    <mergeCell ref="B5:D5"/>
    <mergeCell ref="E5:G5"/>
    <mergeCell ref="H5:J5"/>
  </mergeCells>
  <printOptions horizontalCentered="1" verticalCentered="1"/>
  <pageMargins left="0.25" right="0.25" top="0.5" bottom="0.5" header="0.3" footer="0.3"/>
  <pageSetup scale="85"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89492-5FE9-4793-8387-BE94ED1156B6}">
  <sheetPr>
    <tabColor rgb="FF00B050"/>
    <pageSetUpPr fitToPage="1"/>
  </sheetPr>
  <dimension ref="A1:AB27"/>
  <sheetViews>
    <sheetView topLeftCell="A3" workbookViewId="0">
      <selection activeCell="M23" sqref="M23"/>
    </sheetView>
  </sheetViews>
  <sheetFormatPr defaultColWidth="9.42578125" defaultRowHeight="15"/>
  <cols>
    <col min="1" max="1" width="19.42578125" style="1" customWidth="1"/>
    <col min="2" max="3" width="14.5703125" style="4" customWidth="1"/>
    <col min="4" max="4" width="14.5703125" style="5" customWidth="1"/>
    <col min="5" max="6" width="14.5703125" style="4" customWidth="1"/>
    <col min="7" max="7" width="15.140625" style="5" customWidth="1"/>
    <col min="8" max="8" width="14.5703125" style="5" customWidth="1"/>
    <col min="9" max="9" width="25.5703125" style="5" bestFit="1" customWidth="1"/>
    <col min="10" max="16384" width="9.42578125" style="5"/>
  </cols>
  <sheetData>
    <row r="1" spans="1:28" s="36" customFormat="1" ht="21" customHeight="1">
      <c r="A1" s="2356" t="s">
        <v>1369</v>
      </c>
      <c r="B1" s="2356"/>
      <c r="C1" s="2356"/>
      <c r="D1" s="2356"/>
      <c r="E1" s="2356"/>
      <c r="F1" s="2356"/>
      <c r="G1" s="2356"/>
      <c r="H1" s="2356"/>
      <c r="I1" s="421"/>
      <c r="J1" s="421"/>
      <c r="K1" s="421"/>
      <c r="L1" s="421"/>
      <c r="M1" s="421"/>
      <c r="N1" s="421"/>
      <c r="O1" s="421"/>
      <c r="P1" s="421"/>
      <c r="Q1" s="421"/>
      <c r="R1" s="421"/>
      <c r="S1" s="421"/>
      <c r="T1" s="421"/>
      <c r="U1" s="421"/>
      <c r="V1" s="421"/>
      <c r="W1" s="421"/>
      <c r="X1" s="421"/>
      <c r="Y1" s="421"/>
      <c r="Z1" s="421"/>
      <c r="AA1" s="421"/>
      <c r="AB1" s="421"/>
    </row>
    <row r="2" spans="1:28" s="35" customFormat="1" ht="15.75">
      <c r="A2" s="2254" t="s">
        <v>0</v>
      </c>
      <c r="B2" s="2254"/>
      <c r="C2" s="2254"/>
      <c r="D2" s="2254"/>
      <c r="E2" s="2254"/>
      <c r="F2" s="2254"/>
      <c r="G2" s="2254"/>
      <c r="H2" s="2254"/>
      <c r="I2" s="112"/>
      <c r="J2" s="112"/>
      <c r="K2" s="112"/>
      <c r="L2" s="112"/>
      <c r="M2" s="112"/>
      <c r="N2" s="112"/>
      <c r="O2" s="112"/>
      <c r="P2" s="112"/>
      <c r="Q2" s="112"/>
      <c r="R2" s="112"/>
      <c r="S2" s="112"/>
      <c r="T2" s="112"/>
      <c r="U2" s="112"/>
      <c r="V2" s="112"/>
      <c r="W2" s="112"/>
      <c r="X2" s="112"/>
      <c r="Y2" s="112"/>
      <c r="Z2" s="112"/>
      <c r="AA2" s="112"/>
      <c r="AB2" s="112"/>
    </row>
    <row r="3" spans="1:28" s="35" customFormat="1" ht="15.75">
      <c r="A3" s="2301" t="s">
        <v>41</v>
      </c>
      <c r="B3" s="2301"/>
      <c r="C3" s="2301"/>
      <c r="D3" s="2301"/>
      <c r="E3" s="2301"/>
      <c r="F3" s="2301"/>
      <c r="G3" s="2301"/>
      <c r="H3" s="2301"/>
      <c r="I3" s="422"/>
      <c r="J3" s="422"/>
      <c r="K3" s="422"/>
      <c r="L3" s="422"/>
      <c r="M3" s="422"/>
      <c r="N3" s="422"/>
      <c r="O3" s="422"/>
      <c r="P3" s="422"/>
      <c r="Q3" s="422"/>
      <c r="R3" s="422"/>
      <c r="S3" s="422"/>
      <c r="T3" s="422"/>
      <c r="U3" s="422"/>
      <c r="V3" s="422"/>
      <c r="W3" s="422"/>
      <c r="X3" s="422"/>
      <c r="Y3" s="422"/>
      <c r="Z3" s="422"/>
      <c r="AA3" s="422"/>
      <c r="AB3" s="422"/>
    </row>
    <row r="4" spans="1:28" ht="15.75" thickBot="1"/>
    <row r="5" spans="1:28" ht="63">
      <c r="A5" s="1104">
        <v>2022</v>
      </c>
      <c r="B5" s="1105" t="s">
        <v>1370</v>
      </c>
      <c r="C5" s="1105" t="s">
        <v>1118</v>
      </c>
      <c r="D5" s="1105" t="s">
        <v>1119</v>
      </c>
      <c r="E5" s="1105" t="s">
        <v>1371</v>
      </c>
      <c r="F5" s="1105" t="s">
        <v>1121</v>
      </c>
      <c r="G5" s="1106" t="s">
        <v>1122</v>
      </c>
      <c r="H5" s="1107" t="s">
        <v>1123</v>
      </c>
      <c r="I5" s="430"/>
      <c r="J5" s="430"/>
      <c r="K5" s="430"/>
    </row>
    <row r="6" spans="1:28" ht="15.75">
      <c r="A6" s="597" t="s">
        <v>1041</v>
      </c>
      <c r="B6" s="135">
        <v>12339</v>
      </c>
      <c r="C6" s="585">
        <v>292</v>
      </c>
      <c r="D6" s="598">
        <f t="shared" ref="D6:D17" si="0">C6/B6</f>
        <v>2.3664802658238109E-2</v>
      </c>
      <c r="E6" s="599">
        <v>34</v>
      </c>
      <c r="F6" s="599">
        <v>232</v>
      </c>
      <c r="G6" s="600">
        <f>IF(C6=0,0,E6/C6)</f>
        <v>0.11643835616438356</v>
      </c>
      <c r="H6" s="601">
        <f t="shared" ref="H6:H17" si="1">F6/B6</f>
        <v>1.8802171975038497E-2</v>
      </c>
      <c r="I6" s="431"/>
      <c r="J6" s="430"/>
      <c r="K6" s="430"/>
    </row>
    <row r="7" spans="1:28" ht="15.75">
      <c r="A7" s="597" t="s">
        <v>1042</v>
      </c>
      <c r="B7" s="135">
        <v>12172</v>
      </c>
      <c r="C7" s="585">
        <v>297</v>
      </c>
      <c r="D7" s="598">
        <f t="shared" si="0"/>
        <v>2.4400262898455472E-2</v>
      </c>
      <c r="E7" s="599">
        <v>27</v>
      </c>
      <c r="F7" s="599">
        <v>259</v>
      </c>
      <c r="G7" s="600">
        <f t="shared" ref="G7:G17" si="2">IF(C7=0,0,E7/C7)</f>
        <v>9.0909090909090912E-2</v>
      </c>
      <c r="H7" s="601">
        <f t="shared" si="1"/>
        <v>2.1278343739730528E-2</v>
      </c>
    </row>
    <row r="8" spans="1:28" ht="15.75">
      <c r="A8" s="597" t="s">
        <v>1043</v>
      </c>
      <c r="B8" s="135">
        <v>12107</v>
      </c>
      <c r="C8" s="585">
        <v>360</v>
      </c>
      <c r="D8" s="598">
        <f t="shared" si="0"/>
        <v>2.9734864128190302E-2</v>
      </c>
      <c r="E8" s="599">
        <v>31</v>
      </c>
      <c r="F8" s="599">
        <v>293</v>
      </c>
      <c r="G8" s="600">
        <f t="shared" si="2"/>
        <v>8.611111111111111E-2</v>
      </c>
      <c r="H8" s="601">
        <f t="shared" si="1"/>
        <v>2.4200875526554887E-2</v>
      </c>
    </row>
    <row r="9" spans="1:28" ht="15.75">
      <c r="A9" s="597" t="s">
        <v>1044</v>
      </c>
      <c r="B9" s="135">
        <v>11976</v>
      </c>
      <c r="C9" s="585">
        <v>209</v>
      </c>
      <c r="D9" s="598">
        <f t="shared" si="0"/>
        <v>1.7451569806279224E-2</v>
      </c>
      <c r="E9" s="599">
        <v>17</v>
      </c>
      <c r="F9" s="599">
        <v>177</v>
      </c>
      <c r="G9" s="600">
        <f t="shared" si="2"/>
        <v>8.1339712918660281E-2</v>
      </c>
      <c r="H9" s="601">
        <f t="shared" si="1"/>
        <v>1.4779559118236472E-2</v>
      </c>
    </row>
    <row r="10" spans="1:28" ht="15.75">
      <c r="A10" s="597" t="s">
        <v>1045</v>
      </c>
      <c r="B10" s="135">
        <v>11711</v>
      </c>
      <c r="C10" s="602">
        <v>241</v>
      </c>
      <c r="D10" s="598">
        <f t="shared" si="0"/>
        <v>2.0578942874220817E-2</v>
      </c>
      <c r="E10" s="599">
        <v>20</v>
      </c>
      <c r="F10" s="599">
        <v>208</v>
      </c>
      <c r="G10" s="600">
        <f t="shared" si="2"/>
        <v>8.2987551867219914E-2</v>
      </c>
      <c r="H10" s="601">
        <f t="shared" si="1"/>
        <v>1.7761079327128341E-2</v>
      </c>
    </row>
    <row r="11" spans="1:28" ht="15.75">
      <c r="A11" s="597" t="s">
        <v>1046</v>
      </c>
      <c r="B11" s="585">
        <v>11420</v>
      </c>
      <c r="C11" s="585">
        <v>314</v>
      </c>
      <c r="D11" s="598">
        <f t="shared" si="0"/>
        <v>2.7495621716287215E-2</v>
      </c>
      <c r="E11" s="585">
        <v>20</v>
      </c>
      <c r="F11" s="585">
        <v>266</v>
      </c>
      <c r="G11" s="600">
        <f t="shared" si="2"/>
        <v>6.3694267515923567E-2</v>
      </c>
      <c r="H11" s="601">
        <f t="shared" si="1"/>
        <v>2.3292469352014011E-2</v>
      </c>
    </row>
    <row r="12" spans="1:28" ht="15.75">
      <c r="A12" s="597" t="s">
        <v>1047</v>
      </c>
      <c r="B12" s="585">
        <v>11186</v>
      </c>
      <c r="C12" s="585">
        <v>284</v>
      </c>
      <c r="D12" s="598">
        <f t="shared" si="0"/>
        <v>2.5388878955837656E-2</v>
      </c>
      <c r="E12" s="585">
        <v>17</v>
      </c>
      <c r="F12" s="585">
        <v>248</v>
      </c>
      <c r="G12" s="600">
        <f t="shared" si="2"/>
        <v>5.9859154929577461E-2</v>
      </c>
      <c r="H12" s="601">
        <f t="shared" si="1"/>
        <v>2.2170570355801895E-2</v>
      </c>
    </row>
    <row r="13" spans="1:28" ht="15.75">
      <c r="A13" s="597" t="s">
        <v>1048</v>
      </c>
      <c r="B13" s="585">
        <v>11057</v>
      </c>
      <c r="C13" s="585">
        <v>476</v>
      </c>
      <c r="D13" s="598">
        <f t="shared" si="0"/>
        <v>4.3049651804286874E-2</v>
      </c>
      <c r="E13" s="585">
        <v>36</v>
      </c>
      <c r="F13" s="585">
        <v>404</v>
      </c>
      <c r="G13" s="600">
        <f t="shared" si="2"/>
        <v>7.5630252100840331E-2</v>
      </c>
      <c r="H13" s="601">
        <f t="shared" si="1"/>
        <v>3.6537939766663655E-2</v>
      </c>
    </row>
    <row r="14" spans="1:28" ht="15.75">
      <c r="A14" s="597" t="s">
        <v>1049</v>
      </c>
      <c r="B14" s="585">
        <v>10990</v>
      </c>
      <c r="C14" s="585">
        <v>399</v>
      </c>
      <c r="D14" s="598">
        <f t="shared" si="0"/>
        <v>3.6305732484076432E-2</v>
      </c>
      <c r="E14" s="585">
        <v>30</v>
      </c>
      <c r="F14" s="585">
        <v>281</v>
      </c>
      <c r="G14" s="600">
        <f t="shared" si="2"/>
        <v>7.5187969924812026E-2</v>
      </c>
      <c r="H14" s="601">
        <f t="shared" si="1"/>
        <v>2.556869881710646E-2</v>
      </c>
    </row>
    <row r="15" spans="1:28" ht="15.75">
      <c r="A15" s="597" t="s">
        <v>1050</v>
      </c>
      <c r="B15" s="585">
        <v>10829</v>
      </c>
      <c r="C15" s="585">
        <v>390</v>
      </c>
      <c r="D15" s="598">
        <f t="shared" si="0"/>
        <v>3.601440576230492E-2</v>
      </c>
      <c r="E15" s="585">
        <v>26</v>
      </c>
      <c r="F15" s="585">
        <v>120</v>
      </c>
      <c r="G15" s="600">
        <f t="shared" si="2"/>
        <v>6.6666666666666666E-2</v>
      </c>
      <c r="H15" s="601">
        <f t="shared" si="1"/>
        <v>1.1081355619170745E-2</v>
      </c>
    </row>
    <row r="16" spans="1:28" ht="15.75">
      <c r="A16" s="597" t="s">
        <v>1051</v>
      </c>
      <c r="B16" s="585">
        <v>10631</v>
      </c>
      <c r="C16" s="585">
        <v>450</v>
      </c>
      <c r="D16" s="598">
        <f t="shared" si="0"/>
        <v>4.2329037719875832E-2</v>
      </c>
      <c r="E16" s="585">
        <v>20</v>
      </c>
      <c r="F16" s="585">
        <v>94</v>
      </c>
      <c r="G16" s="600">
        <f t="shared" si="2"/>
        <v>4.4444444444444446E-2</v>
      </c>
      <c r="H16" s="601">
        <f t="shared" si="1"/>
        <v>8.8420656570407305E-3</v>
      </c>
    </row>
    <row r="17" spans="1:10" ht="16.5" thickBot="1">
      <c r="A17" s="758" t="s">
        <v>1052</v>
      </c>
      <c r="B17" s="1278">
        <v>10428</v>
      </c>
      <c r="C17" s="1852">
        <v>477</v>
      </c>
      <c r="D17" s="1853">
        <f t="shared" si="0"/>
        <v>4.5742232451093212E-2</v>
      </c>
      <c r="E17" s="1852">
        <v>12</v>
      </c>
      <c r="F17" s="1852">
        <v>36</v>
      </c>
      <c r="G17" s="600">
        <f t="shared" si="2"/>
        <v>2.5157232704402517E-2</v>
      </c>
      <c r="H17" s="1854">
        <f t="shared" si="1"/>
        <v>3.4522439585730723E-3</v>
      </c>
    </row>
    <row r="18" spans="1:10" ht="16.5" thickBot="1">
      <c r="A18" s="353" t="s">
        <v>1124</v>
      </c>
      <c r="B18" s="354">
        <f>B17</f>
        <v>10428</v>
      </c>
      <c r="C18" s="354">
        <f>SUM(C6:C17)</f>
        <v>4189</v>
      </c>
      <c r="D18" s="355">
        <f>C18/B18</f>
        <v>0.40170694284618336</v>
      </c>
      <c r="E18" s="354">
        <f>SUM(E6:E17)</f>
        <v>290</v>
      </c>
      <c r="F18" s="354">
        <f>SUM(F6:F17)</f>
        <v>2618</v>
      </c>
      <c r="G18" s="356">
        <f>E18/C18</f>
        <v>6.9228932919551206E-2</v>
      </c>
      <c r="H18" s="355">
        <f>F18/B18</f>
        <v>0.25105485232067509</v>
      </c>
      <c r="I18" s="36"/>
      <c r="J18" s="4"/>
    </row>
    <row r="19" spans="1:10" ht="15.75">
      <c r="A19" s="114"/>
      <c r="B19" s="114"/>
      <c r="C19" s="114"/>
      <c r="D19" s="114"/>
      <c r="E19" s="114"/>
      <c r="F19" s="114"/>
      <c r="G19" s="136"/>
      <c r="H19" s="114"/>
    </row>
    <row r="20" spans="1:10" ht="15.75">
      <c r="A20" s="2595" t="s">
        <v>1125</v>
      </c>
      <c r="B20" s="2317"/>
      <c r="C20" s="2317"/>
      <c r="D20" s="2317"/>
      <c r="E20" s="2317"/>
      <c r="F20" s="2317"/>
      <c r="G20" s="2317"/>
      <c r="H20" s="2317"/>
      <c r="I20" s="4"/>
    </row>
    <row r="21" spans="1:10" ht="31.35" customHeight="1">
      <c r="A21" s="2595" t="s">
        <v>1126</v>
      </c>
      <c r="B21" s="2317"/>
      <c r="C21" s="2317"/>
      <c r="D21" s="2317"/>
      <c r="E21" s="2317"/>
      <c r="F21" s="2317"/>
      <c r="G21" s="2317"/>
      <c r="H21" s="2317"/>
    </row>
    <row r="22" spans="1:10" ht="18.75">
      <c r="A22" s="2596" t="s">
        <v>1127</v>
      </c>
      <c r="B22" s="2504"/>
      <c r="C22" s="2504"/>
      <c r="D22" s="2504"/>
      <c r="E22" s="2504"/>
      <c r="F22" s="2504"/>
      <c r="G22" s="2504"/>
      <c r="H22" s="2504"/>
    </row>
    <row r="23" spans="1:10" ht="18.75">
      <c r="A23" s="2504" t="s">
        <v>1128</v>
      </c>
      <c r="B23" s="2504"/>
      <c r="C23" s="2504"/>
      <c r="D23" s="2504"/>
      <c r="E23" s="2504"/>
      <c r="F23" s="2504"/>
      <c r="G23" s="2504"/>
      <c r="H23" s="2504"/>
    </row>
    <row r="24" spans="1:10" ht="38.1" customHeight="1">
      <c r="A24" s="2393"/>
      <c r="B24" s="2393"/>
      <c r="C24" s="2393"/>
      <c r="D24" s="2393"/>
      <c r="E24" s="2393"/>
      <c r="F24" s="2393"/>
      <c r="G24" s="2393"/>
      <c r="H24" s="2393"/>
    </row>
    <row r="25" spans="1:10" ht="14.25">
      <c r="A25" s="318"/>
      <c r="B25" s="319"/>
      <c r="C25" s="319"/>
      <c r="D25" s="319"/>
      <c r="E25" s="319"/>
      <c r="F25" s="319"/>
      <c r="G25" s="320"/>
      <c r="H25" s="319"/>
    </row>
    <row r="26" spans="1:10" ht="14.25">
      <c r="A26" s="182"/>
      <c r="B26" s="182"/>
      <c r="C26" s="182"/>
      <c r="D26" s="182"/>
      <c r="E26" s="182"/>
      <c r="F26" s="182"/>
      <c r="G26" s="321"/>
      <c r="H26" s="182"/>
    </row>
    <row r="27" spans="1:10" ht="14.25">
      <c r="A27" s="182"/>
      <c r="B27" s="182"/>
      <c r="C27" s="182"/>
      <c r="D27" s="182"/>
      <c r="E27" s="322"/>
      <c r="F27" s="182"/>
      <c r="G27" s="321"/>
      <c r="H27" s="182"/>
    </row>
  </sheetData>
  <mergeCells count="8">
    <mergeCell ref="A1:H1"/>
    <mergeCell ref="A2:H2"/>
    <mergeCell ref="A3:H3"/>
    <mergeCell ref="A23:H23"/>
    <mergeCell ref="A24:H24"/>
    <mergeCell ref="A20:H20"/>
    <mergeCell ref="A21:H21"/>
    <mergeCell ref="A22:H22"/>
  </mergeCells>
  <printOptions horizontalCentered="1" verticalCentered="1"/>
  <pageMargins left="0.25" right="0.25" top="0.5" bottom="0.5" header="0.3" footer="0.3"/>
  <pageSetup scale="85"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15D0A-BE26-4C21-A63C-FD828F3053A6}">
  <sheetPr>
    <tabColor rgb="FF00B050"/>
    <pageSetUpPr fitToPage="1"/>
  </sheetPr>
  <dimension ref="A1:AB33"/>
  <sheetViews>
    <sheetView workbookViewId="0">
      <selection activeCell="M23" sqref="M23"/>
    </sheetView>
  </sheetViews>
  <sheetFormatPr defaultColWidth="40.5703125" defaultRowHeight="12.75"/>
  <cols>
    <col min="1" max="1" width="49.42578125" style="46" customWidth="1"/>
    <col min="2" max="2" width="8.5703125" style="46" customWidth="1"/>
    <col min="3" max="3" width="6.5703125" style="46" customWidth="1"/>
    <col min="4" max="4" width="11.28515625" style="46" customWidth="1"/>
    <col min="5" max="5" width="9.42578125" style="46" customWidth="1"/>
    <col min="6" max="7" width="6.5703125" style="47" customWidth="1"/>
    <col min="8" max="8" width="10.42578125" style="47" customWidth="1"/>
    <col min="9" max="9" width="13.42578125" style="46" customWidth="1"/>
    <col min="10" max="10" width="16.5703125" style="179" customWidth="1"/>
    <col min="11" max="11" width="5.42578125" style="46" bestFit="1" customWidth="1"/>
    <col min="12" max="16384" width="40.5703125" style="46"/>
  </cols>
  <sheetData>
    <row r="1" spans="1:28" s="36" customFormat="1" ht="21" customHeight="1">
      <c r="A1" s="2356" t="s">
        <v>1372</v>
      </c>
      <c r="B1" s="2356"/>
      <c r="C1" s="2356"/>
      <c r="D1" s="2356"/>
      <c r="E1" s="2356"/>
      <c r="F1" s="2356"/>
      <c r="G1" s="2356"/>
      <c r="H1" s="2356"/>
      <c r="I1" s="2356"/>
      <c r="J1" s="421"/>
      <c r="K1" s="421"/>
      <c r="L1" s="421"/>
      <c r="M1" s="421"/>
      <c r="N1" s="421"/>
      <c r="O1" s="421"/>
      <c r="P1" s="421"/>
      <c r="Q1" s="421"/>
      <c r="R1" s="421"/>
      <c r="S1" s="421"/>
      <c r="T1" s="421"/>
      <c r="U1" s="421"/>
      <c r="V1" s="421"/>
      <c r="W1" s="421"/>
      <c r="X1" s="421"/>
      <c r="Y1" s="421"/>
      <c r="Z1" s="421"/>
      <c r="AA1" s="421"/>
      <c r="AB1" s="421"/>
    </row>
    <row r="2" spans="1:28" s="35" customFormat="1" ht="15.75">
      <c r="A2" s="2254" t="s">
        <v>0</v>
      </c>
      <c r="B2" s="2254"/>
      <c r="C2" s="2254"/>
      <c r="D2" s="2254"/>
      <c r="E2" s="2254"/>
      <c r="F2" s="2254"/>
      <c r="G2" s="2254"/>
      <c r="H2" s="2254"/>
      <c r="I2" s="2254"/>
      <c r="J2" s="112"/>
      <c r="K2" s="112"/>
      <c r="L2" s="112"/>
      <c r="M2" s="112"/>
      <c r="N2" s="112"/>
      <c r="O2" s="112"/>
      <c r="P2" s="112"/>
      <c r="Q2" s="112"/>
      <c r="R2" s="112"/>
      <c r="S2" s="112"/>
      <c r="T2" s="112"/>
      <c r="U2" s="112"/>
      <c r="V2" s="112"/>
      <c r="W2" s="112"/>
      <c r="X2" s="112"/>
      <c r="Y2" s="112"/>
      <c r="Z2" s="112"/>
      <c r="AA2" s="112"/>
      <c r="AB2" s="112"/>
    </row>
    <row r="3" spans="1:28" s="35" customFormat="1" ht="15.75">
      <c r="A3" s="2301" t="s">
        <v>41</v>
      </c>
      <c r="B3" s="2301"/>
      <c r="C3" s="2301"/>
      <c r="D3" s="2301"/>
      <c r="E3" s="2301"/>
      <c r="F3" s="2301"/>
      <c r="G3" s="2301"/>
      <c r="H3" s="2301"/>
      <c r="I3" s="2301"/>
      <c r="J3" s="422"/>
      <c r="K3" s="422"/>
      <c r="L3" s="422"/>
      <c r="M3" s="422"/>
      <c r="N3" s="422"/>
      <c r="O3" s="422"/>
      <c r="P3" s="422"/>
      <c r="Q3" s="422"/>
      <c r="R3" s="422"/>
      <c r="S3" s="422"/>
      <c r="T3" s="422"/>
      <c r="U3" s="422"/>
      <c r="V3" s="422"/>
      <c r="W3" s="422"/>
      <c r="X3" s="422"/>
      <c r="Y3" s="422"/>
      <c r="Z3" s="422"/>
      <c r="AA3" s="422"/>
      <c r="AB3" s="422"/>
    </row>
    <row r="4" spans="1:28" ht="15" thickBot="1">
      <c r="A4" s="2725"/>
      <c r="B4" s="2725"/>
      <c r="C4" s="2725"/>
      <c r="D4" s="2725"/>
      <c r="E4" s="2725"/>
      <c r="F4" s="2725"/>
      <c r="G4" s="2725"/>
      <c r="H4" s="2725"/>
      <c r="I4" s="2725"/>
    </row>
    <row r="5" spans="1:28" ht="27" customHeight="1" thickBot="1">
      <c r="A5" s="2598" t="s">
        <v>1130</v>
      </c>
      <c r="B5" s="2599" t="s">
        <v>1131</v>
      </c>
      <c r="C5" s="2599"/>
      <c r="D5" s="2599"/>
      <c r="E5" s="2599"/>
      <c r="F5" s="2600" t="s">
        <v>1373</v>
      </c>
      <c r="G5" s="2600"/>
      <c r="H5" s="2600"/>
      <c r="I5" s="780" t="s">
        <v>620</v>
      </c>
      <c r="J5" s="323"/>
    </row>
    <row r="6" spans="1:28" ht="32.25" customHeight="1" thickBot="1">
      <c r="A6" s="2598"/>
      <c r="B6" s="781" t="s">
        <v>490</v>
      </c>
      <c r="C6" s="781" t="s">
        <v>491</v>
      </c>
      <c r="D6" s="781" t="s">
        <v>492</v>
      </c>
      <c r="E6" s="781" t="s">
        <v>493</v>
      </c>
      <c r="F6" s="782" t="s">
        <v>862</v>
      </c>
      <c r="G6" s="782" t="s">
        <v>1108</v>
      </c>
      <c r="H6" s="783" t="s">
        <v>48</v>
      </c>
      <c r="I6" s="784"/>
    </row>
    <row r="7" spans="1:28" ht="12.75" customHeight="1">
      <c r="A7" s="2716" t="s">
        <v>1133</v>
      </c>
      <c r="B7" s="565"/>
      <c r="C7" s="565"/>
      <c r="D7" s="785"/>
      <c r="E7" s="786"/>
      <c r="F7" s="787">
        <v>0</v>
      </c>
      <c r="G7" s="788">
        <v>23</v>
      </c>
      <c r="H7" s="789">
        <f t="shared" ref="H7:H25" si="0">SUM(F7:G7)</f>
        <v>23</v>
      </c>
      <c r="I7" s="790">
        <f t="shared" ref="I7:I26" si="1">H7*20</f>
        <v>460</v>
      </c>
      <c r="L7" s="430"/>
      <c r="M7" s="430"/>
      <c r="N7" s="430"/>
    </row>
    <row r="8" spans="1:28" ht="12.75" customHeight="1">
      <c r="A8" s="2716" t="s">
        <v>1135</v>
      </c>
      <c r="B8" s="565"/>
      <c r="C8" s="565"/>
      <c r="D8" s="785"/>
      <c r="E8" s="786"/>
      <c r="F8" s="791">
        <v>0</v>
      </c>
      <c r="G8" s="788">
        <v>0</v>
      </c>
      <c r="H8" s="789">
        <f t="shared" si="0"/>
        <v>0</v>
      </c>
      <c r="I8" s="790">
        <f t="shared" si="1"/>
        <v>0</v>
      </c>
      <c r="K8" s="181"/>
      <c r="L8" s="431"/>
      <c r="M8" s="430"/>
      <c r="N8" s="430"/>
    </row>
    <row r="9" spans="1:28" ht="12.75" customHeight="1">
      <c r="A9" s="2716" t="s">
        <v>1136</v>
      </c>
      <c r="B9" s="565"/>
      <c r="C9" s="792"/>
      <c r="D9" s="786"/>
      <c r="E9" s="786"/>
      <c r="F9" s="793">
        <v>0</v>
      </c>
      <c r="G9" s="788">
        <v>0</v>
      </c>
      <c r="H9" s="789">
        <f t="shared" si="0"/>
        <v>0</v>
      </c>
      <c r="I9" s="790">
        <f t="shared" si="1"/>
        <v>0</v>
      </c>
      <c r="K9" s="181"/>
    </row>
    <row r="10" spans="1:28" ht="12.75" customHeight="1">
      <c r="A10" s="2716" t="s">
        <v>1139</v>
      </c>
      <c r="B10" s="565"/>
      <c r="C10" s="792"/>
      <c r="D10" s="786"/>
      <c r="E10" s="786"/>
      <c r="F10" s="793">
        <v>0</v>
      </c>
      <c r="G10" s="794">
        <v>0</v>
      </c>
      <c r="H10" s="795">
        <f t="shared" si="0"/>
        <v>0</v>
      </c>
      <c r="I10" s="796">
        <f t="shared" si="1"/>
        <v>0</v>
      </c>
      <c r="K10" s="181"/>
    </row>
    <row r="11" spans="1:28" ht="12.75" customHeight="1">
      <c r="A11" s="2716" t="s">
        <v>1140</v>
      </c>
      <c r="B11" s="565"/>
      <c r="C11" s="792"/>
      <c r="D11" s="786"/>
      <c r="E11" s="786"/>
      <c r="F11" s="793">
        <v>0</v>
      </c>
      <c r="G11" s="788">
        <v>0</v>
      </c>
      <c r="H11" s="789">
        <f t="shared" si="0"/>
        <v>0</v>
      </c>
      <c r="I11" s="790">
        <f t="shared" si="1"/>
        <v>0</v>
      </c>
      <c r="K11" s="181"/>
    </row>
    <row r="12" spans="1:28" ht="12.75" customHeight="1">
      <c r="A12" s="2716" t="s">
        <v>1141</v>
      </c>
      <c r="B12" s="565"/>
      <c r="C12" s="792"/>
      <c r="D12" s="786"/>
      <c r="E12" s="786"/>
      <c r="F12" s="793">
        <v>0</v>
      </c>
      <c r="G12" s="788">
        <v>0</v>
      </c>
      <c r="H12" s="789">
        <f t="shared" si="0"/>
        <v>0</v>
      </c>
      <c r="I12" s="790">
        <f t="shared" si="1"/>
        <v>0</v>
      </c>
      <c r="K12" s="181"/>
    </row>
    <row r="13" spans="1:28" ht="12.75" customHeight="1">
      <c r="A13" s="2726" t="s">
        <v>1142</v>
      </c>
      <c r="B13" s="565"/>
      <c r="C13" s="792"/>
      <c r="D13" s="786"/>
      <c r="E13" s="786"/>
      <c r="F13" s="793">
        <v>0</v>
      </c>
      <c r="G13" s="788">
        <v>0</v>
      </c>
      <c r="H13" s="789">
        <f t="shared" si="0"/>
        <v>0</v>
      </c>
      <c r="I13" s="790">
        <f t="shared" si="1"/>
        <v>0</v>
      </c>
      <c r="K13" s="181"/>
    </row>
    <row r="14" spans="1:28" ht="12.75" customHeight="1">
      <c r="A14" s="2726" t="s">
        <v>1220</v>
      </c>
      <c r="B14" s="565"/>
      <c r="C14" s="792"/>
      <c r="D14" s="786"/>
      <c r="E14" s="786"/>
      <c r="F14" s="793">
        <v>0</v>
      </c>
      <c r="G14" s="788">
        <v>0</v>
      </c>
      <c r="H14" s="789">
        <f t="shared" si="0"/>
        <v>0</v>
      </c>
      <c r="I14" s="790">
        <f t="shared" si="1"/>
        <v>0</v>
      </c>
      <c r="K14" s="181"/>
    </row>
    <row r="15" spans="1:28" ht="12.75" customHeight="1">
      <c r="A15" s="2726" t="s">
        <v>1221</v>
      </c>
      <c r="B15" s="565"/>
      <c r="C15" s="792"/>
      <c r="D15" s="786"/>
      <c r="E15" s="786"/>
      <c r="F15" s="793">
        <v>0</v>
      </c>
      <c r="G15" s="788">
        <v>0</v>
      </c>
      <c r="H15" s="789">
        <f t="shared" si="0"/>
        <v>0</v>
      </c>
      <c r="I15" s="790">
        <f t="shared" si="1"/>
        <v>0</v>
      </c>
      <c r="K15" s="181"/>
    </row>
    <row r="16" spans="1:28" ht="12.75" customHeight="1">
      <c r="A16" s="2726" t="s">
        <v>1143</v>
      </c>
      <c r="B16" s="565"/>
      <c r="C16" s="792"/>
      <c r="D16" s="786"/>
      <c r="E16" s="786"/>
      <c r="F16" s="793">
        <v>0</v>
      </c>
      <c r="G16" s="788">
        <v>0</v>
      </c>
      <c r="H16" s="789">
        <f t="shared" si="0"/>
        <v>0</v>
      </c>
      <c r="I16" s="790">
        <f t="shared" si="1"/>
        <v>0</v>
      </c>
      <c r="K16" s="181"/>
    </row>
    <row r="17" spans="1:11" ht="12.75" customHeight="1">
      <c r="A17" s="2727" t="s">
        <v>1144</v>
      </c>
      <c r="B17" s="565"/>
      <c r="C17" s="797"/>
      <c r="D17" s="786"/>
      <c r="E17" s="786"/>
      <c r="F17" s="793">
        <v>0</v>
      </c>
      <c r="G17" s="788">
        <v>0</v>
      </c>
      <c r="H17" s="789">
        <f t="shared" si="0"/>
        <v>0</v>
      </c>
      <c r="I17" s="790">
        <f t="shared" si="1"/>
        <v>0</v>
      </c>
      <c r="K17" s="181"/>
    </row>
    <row r="18" spans="1:11" ht="12.75" customHeight="1">
      <c r="A18" s="2727" t="s">
        <v>1145</v>
      </c>
      <c r="B18" s="565"/>
      <c r="C18" s="797"/>
      <c r="D18" s="786"/>
      <c r="E18" s="786"/>
      <c r="F18" s="793">
        <v>0</v>
      </c>
      <c r="G18" s="788">
        <v>0</v>
      </c>
      <c r="H18" s="789">
        <f t="shared" si="0"/>
        <v>0</v>
      </c>
      <c r="I18" s="790">
        <f t="shared" si="1"/>
        <v>0</v>
      </c>
      <c r="K18" s="181"/>
    </row>
    <row r="19" spans="1:11" ht="12.75" customHeight="1">
      <c r="A19" s="2726" t="s">
        <v>1374</v>
      </c>
      <c r="B19" s="565"/>
      <c r="C19" s="792"/>
      <c r="D19" s="786"/>
      <c r="E19" s="786"/>
      <c r="F19" s="793">
        <v>0</v>
      </c>
      <c r="G19" s="788">
        <v>0</v>
      </c>
      <c r="H19" s="789">
        <f t="shared" si="0"/>
        <v>0</v>
      </c>
      <c r="I19" s="790">
        <f t="shared" si="1"/>
        <v>0</v>
      </c>
      <c r="K19" s="181"/>
    </row>
    <row r="20" spans="1:11" ht="12.75" customHeight="1">
      <c r="A20" s="2728" t="s">
        <v>1147</v>
      </c>
      <c r="B20" s="565"/>
      <c r="C20" s="792"/>
      <c r="D20" s="786"/>
      <c r="E20" s="786"/>
      <c r="F20" s="793">
        <v>0</v>
      </c>
      <c r="G20" s="788">
        <v>0</v>
      </c>
      <c r="H20" s="789">
        <f t="shared" si="0"/>
        <v>0</v>
      </c>
      <c r="I20" s="790">
        <f t="shared" si="1"/>
        <v>0</v>
      </c>
      <c r="K20" s="181"/>
    </row>
    <row r="21" spans="1:11" ht="12.75" customHeight="1">
      <c r="A21" s="2726" t="s">
        <v>1148</v>
      </c>
      <c r="B21" s="565"/>
      <c r="C21" s="792"/>
      <c r="D21" s="786"/>
      <c r="E21" s="786"/>
      <c r="F21" s="793">
        <v>0</v>
      </c>
      <c r="G21" s="788">
        <v>0</v>
      </c>
      <c r="H21" s="789">
        <f t="shared" si="0"/>
        <v>0</v>
      </c>
      <c r="I21" s="790">
        <f t="shared" si="1"/>
        <v>0</v>
      </c>
      <c r="K21" s="181"/>
    </row>
    <row r="22" spans="1:11" ht="12.75" customHeight="1">
      <c r="A22" s="2726" t="s">
        <v>1149</v>
      </c>
      <c r="B22" s="565"/>
      <c r="C22" s="792"/>
      <c r="D22" s="786"/>
      <c r="E22" s="798"/>
      <c r="F22" s="793">
        <v>0</v>
      </c>
      <c r="G22" s="788">
        <v>0</v>
      </c>
      <c r="H22" s="789">
        <f t="shared" si="0"/>
        <v>0</v>
      </c>
      <c r="I22" s="790">
        <f t="shared" si="1"/>
        <v>0</v>
      </c>
      <c r="K22" s="181"/>
    </row>
    <row r="23" spans="1:11" ht="12.75" customHeight="1">
      <c r="A23" s="2726" t="s">
        <v>1150</v>
      </c>
      <c r="B23" s="565"/>
      <c r="C23" s="792"/>
      <c r="D23" s="786"/>
      <c r="E23" s="786"/>
      <c r="F23" s="793">
        <v>0</v>
      </c>
      <c r="G23" s="788">
        <v>0</v>
      </c>
      <c r="H23" s="789">
        <f t="shared" si="0"/>
        <v>0</v>
      </c>
      <c r="I23" s="790">
        <f t="shared" si="1"/>
        <v>0</v>
      </c>
      <c r="K23" s="181"/>
    </row>
    <row r="24" spans="1:11" ht="12.6" customHeight="1">
      <c r="A24" s="2726" t="s">
        <v>1151</v>
      </c>
      <c r="B24" s="565"/>
      <c r="C24" s="792"/>
      <c r="D24" s="786"/>
      <c r="E24" s="786"/>
      <c r="F24" s="793">
        <v>0</v>
      </c>
      <c r="G24" s="788">
        <v>0</v>
      </c>
      <c r="H24" s="789">
        <f t="shared" si="0"/>
        <v>0</v>
      </c>
      <c r="I24" s="790">
        <f t="shared" si="1"/>
        <v>0</v>
      </c>
      <c r="K24" s="181"/>
    </row>
    <row r="25" spans="1:11" ht="12.6" customHeight="1">
      <c r="A25" s="2726" t="s">
        <v>1152</v>
      </c>
      <c r="B25" s="565"/>
      <c r="C25" s="792"/>
      <c r="D25" s="786"/>
      <c r="E25" s="786"/>
      <c r="F25" s="793">
        <v>0</v>
      </c>
      <c r="G25" s="788">
        <v>0</v>
      </c>
      <c r="H25" s="789">
        <f t="shared" si="0"/>
        <v>0</v>
      </c>
      <c r="I25" s="790">
        <f t="shared" si="1"/>
        <v>0</v>
      </c>
      <c r="K25" s="181"/>
    </row>
    <row r="26" spans="1:11" ht="12.6" customHeight="1" thickBot="1">
      <c r="A26" s="2728" t="s">
        <v>1375</v>
      </c>
      <c r="B26" s="565"/>
      <c r="C26" s="792"/>
      <c r="D26" s="786"/>
      <c r="E26" s="786"/>
      <c r="F26" s="793">
        <v>0</v>
      </c>
      <c r="G26" s="788">
        <v>0</v>
      </c>
      <c r="H26" s="789"/>
      <c r="I26" s="790">
        <f t="shared" si="1"/>
        <v>0</v>
      </c>
      <c r="K26" s="181"/>
    </row>
    <row r="27" spans="1:11" ht="20.85" customHeight="1" thickBot="1">
      <c r="A27" s="799" t="s">
        <v>1155</v>
      </c>
      <c r="B27" s="800"/>
      <c r="C27" s="800"/>
      <c r="D27" s="800"/>
      <c r="E27" s="800"/>
      <c r="F27" s="801">
        <f>SUM(F7:F26)</f>
        <v>0</v>
      </c>
      <c r="G27" s="801">
        <f>SUM(G7:G26)</f>
        <v>23</v>
      </c>
      <c r="H27" s="802">
        <f>SUM(H7:H26)</f>
        <v>23</v>
      </c>
      <c r="I27" s="803">
        <f>SUM(I7:I26)</f>
        <v>460</v>
      </c>
    </row>
    <row r="28" spans="1:11" ht="12.75" customHeight="1">
      <c r="A28" s="804"/>
      <c r="B28" s="804"/>
      <c r="C28" s="804"/>
      <c r="D28" s="804"/>
      <c r="E28" s="804"/>
      <c r="F28" s="805"/>
      <c r="G28" s="805"/>
      <c r="H28" s="805"/>
      <c r="I28" s="804"/>
    </row>
    <row r="29" spans="1:11" ht="15">
      <c r="A29" s="804"/>
      <c r="B29" s="804"/>
      <c r="C29" s="804"/>
      <c r="D29" s="804"/>
      <c r="E29" s="804"/>
      <c r="F29" s="805"/>
      <c r="G29" s="805"/>
      <c r="H29" s="805"/>
      <c r="I29" s="804"/>
    </row>
    <row r="30" spans="1:11" ht="27" customHeight="1">
      <c r="A30" s="2706" t="s">
        <v>1156</v>
      </c>
      <c r="B30" s="2706"/>
      <c r="C30" s="2706"/>
      <c r="D30" s="2706"/>
      <c r="E30" s="2706"/>
      <c r="F30" s="2706"/>
      <c r="G30" s="2706"/>
      <c r="H30" s="2706"/>
      <c r="I30" s="2706"/>
    </row>
    <row r="31" spans="1:11" ht="15">
      <c r="A31" s="2706" t="s">
        <v>1157</v>
      </c>
      <c r="B31" s="2706"/>
      <c r="C31" s="2706"/>
      <c r="D31" s="2706"/>
      <c r="E31" s="2706"/>
      <c r="F31" s="2706"/>
      <c r="G31" s="2706"/>
      <c r="H31" s="2706"/>
      <c r="I31" s="2706"/>
    </row>
    <row r="32" spans="1:11">
      <c r="A32" s="49"/>
    </row>
    <row r="33" ht="14.25" customHeight="1"/>
  </sheetData>
  <mergeCells count="9">
    <mergeCell ref="A1:I1"/>
    <mergeCell ref="A2:I2"/>
    <mergeCell ref="A3:I3"/>
    <mergeCell ref="A30:I30"/>
    <mergeCell ref="A31:I31"/>
    <mergeCell ref="A4:I4"/>
    <mergeCell ref="A5:A6"/>
    <mergeCell ref="B5:E5"/>
    <mergeCell ref="F5:H5"/>
  </mergeCells>
  <printOptions horizontalCentered="1" verticalCentered="1"/>
  <pageMargins left="0.25" right="0.25" top="0.5" bottom="0.5" header="0.3" footer="0.3"/>
  <pageSetup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N100"/>
  <sheetViews>
    <sheetView showGridLines="0" topLeftCell="A81" zoomScaleNormal="100" workbookViewId="0">
      <selection activeCell="A24" sqref="A24:D24"/>
    </sheetView>
  </sheetViews>
  <sheetFormatPr defaultColWidth="9.42578125" defaultRowHeight="12.75"/>
  <cols>
    <col min="1" max="1" width="45.7109375" style="38" customWidth="1"/>
    <col min="2" max="2" width="6.42578125" style="38" customWidth="1"/>
    <col min="3" max="3" width="6.7109375" style="38" customWidth="1"/>
    <col min="4" max="4" width="13.28515625" style="38" customWidth="1"/>
    <col min="5" max="5" width="12.7109375" style="38" customWidth="1"/>
    <col min="6" max="6" width="14.85546875" style="38" customWidth="1"/>
    <col min="7" max="7" width="15.85546875" style="38" customWidth="1"/>
    <col min="8" max="8" width="12.5703125" style="38" customWidth="1"/>
    <col min="9" max="9" width="15" style="38" customWidth="1"/>
    <col min="10" max="10" width="14.85546875" style="38" customWidth="1"/>
    <col min="11" max="11" width="13.140625" style="38" customWidth="1"/>
    <col min="12" max="12" width="15.7109375" style="38" customWidth="1"/>
    <col min="13" max="13" width="9.42578125" style="38"/>
    <col min="14" max="14" width="43.28515625" style="38" customWidth="1"/>
    <col min="15" max="16384" width="9.42578125" style="38"/>
  </cols>
  <sheetData>
    <row r="1" spans="1:14" ht="15.75">
      <c r="A1" s="2254" t="s">
        <v>132</v>
      </c>
      <c r="B1" s="2254"/>
      <c r="C1" s="2254"/>
      <c r="D1" s="2254"/>
      <c r="E1" s="2254"/>
      <c r="F1" s="2254"/>
      <c r="G1" s="2254"/>
      <c r="H1" s="2254"/>
      <c r="I1" s="2254"/>
      <c r="J1" s="2254"/>
      <c r="K1" s="2254"/>
      <c r="L1" s="2254"/>
    </row>
    <row r="2" spans="1:14" ht="15.75">
      <c r="A2" s="2254" t="s">
        <v>0</v>
      </c>
      <c r="B2" s="2254"/>
      <c r="C2" s="2254"/>
      <c r="D2" s="2254"/>
      <c r="E2" s="2254"/>
      <c r="F2" s="2254"/>
      <c r="G2" s="2254"/>
      <c r="H2" s="2254"/>
      <c r="I2" s="2254"/>
      <c r="J2" s="2254"/>
      <c r="K2" s="2254"/>
      <c r="L2" s="2254"/>
    </row>
    <row r="3" spans="1:14" ht="15.6" customHeight="1">
      <c r="A3" s="2301" t="s">
        <v>41</v>
      </c>
      <c r="B3" s="2301"/>
      <c r="C3" s="2301"/>
      <c r="D3" s="2301"/>
      <c r="E3" s="2301"/>
      <c r="F3" s="2301"/>
      <c r="G3" s="2301"/>
      <c r="H3" s="2301"/>
      <c r="I3" s="2301"/>
      <c r="J3" s="2301"/>
      <c r="K3" s="2301"/>
      <c r="L3" s="2301"/>
      <c r="M3" s="366"/>
      <c r="N3" s="366"/>
    </row>
    <row r="4" spans="1:14" ht="20.100000000000001" customHeight="1" thickBot="1">
      <c r="A4" s="2309"/>
      <c r="B4" s="2309"/>
      <c r="C4" s="2309"/>
      <c r="D4" s="2309"/>
      <c r="E4" s="2309"/>
      <c r="F4" s="2309"/>
      <c r="G4" s="2309"/>
      <c r="H4" s="2309"/>
      <c r="I4" s="2309"/>
      <c r="J4" s="2309"/>
      <c r="L4" s="418"/>
      <c r="M4" s="366"/>
      <c r="N4" s="366"/>
    </row>
    <row r="5" spans="1:14" ht="16.5" thickBot="1">
      <c r="A5" s="2311" t="s">
        <v>133</v>
      </c>
      <c r="B5" s="2312"/>
      <c r="C5" s="2312"/>
      <c r="D5" s="2312"/>
      <c r="E5" s="2312"/>
      <c r="F5" s="2312"/>
      <c r="G5" s="2312"/>
      <c r="H5" s="2312"/>
      <c r="I5" s="2312"/>
      <c r="J5" s="2312"/>
      <c r="K5" s="2312"/>
      <c r="L5" s="2313"/>
    </row>
    <row r="6" spans="1:14" ht="14.1" customHeight="1" thickBot="1">
      <c r="A6" s="1321"/>
      <c r="B6" s="2314" t="s">
        <v>134</v>
      </c>
      <c r="C6" s="2315"/>
      <c r="D6" s="2315"/>
      <c r="E6" s="2315"/>
      <c r="F6" s="2315"/>
      <c r="G6" s="2315"/>
      <c r="H6" s="2315"/>
      <c r="I6" s="2315"/>
      <c r="J6" s="2315"/>
      <c r="K6" s="2315"/>
      <c r="L6" s="2316"/>
    </row>
    <row r="7" spans="1:14" ht="57.75" customHeight="1" thickBot="1">
      <c r="A7" s="1661" t="s">
        <v>135</v>
      </c>
      <c r="B7" s="1491" t="s">
        <v>136</v>
      </c>
      <c r="C7" s="2222" t="s">
        <v>137</v>
      </c>
      <c r="D7" s="2223" t="s">
        <v>138</v>
      </c>
      <c r="E7" s="2218" t="s">
        <v>139</v>
      </c>
      <c r="F7" s="2219" t="s">
        <v>140</v>
      </c>
      <c r="G7" s="2219" t="s">
        <v>141</v>
      </c>
      <c r="H7" s="2219" t="s">
        <v>142</v>
      </c>
      <c r="I7" s="2220" t="s">
        <v>143</v>
      </c>
      <c r="J7" s="2221" t="s">
        <v>144</v>
      </c>
      <c r="K7" s="2221" t="s">
        <v>145</v>
      </c>
      <c r="L7" s="2221" t="s">
        <v>146</v>
      </c>
    </row>
    <row r="8" spans="1:14">
      <c r="A8" s="1322" t="s">
        <v>147</v>
      </c>
      <c r="B8" s="1662"/>
      <c r="C8" s="1322"/>
      <c r="D8" s="1350"/>
      <c r="E8" s="2215"/>
      <c r="F8" s="2216"/>
      <c r="G8" s="1324"/>
      <c r="H8" s="2216"/>
      <c r="I8" s="2217"/>
      <c r="J8" s="1325"/>
      <c r="K8" s="1322"/>
      <c r="L8" s="1322"/>
    </row>
    <row r="9" spans="1:14">
      <c r="A9" s="1326" t="s">
        <v>148</v>
      </c>
      <c r="B9" s="1326"/>
      <c r="C9" s="2089" t="s">
        <v>149</v>
      </c>
      <c r="D9" s="1326" t="s">
        <v>150</v>
      </c>
      <c r="E9" s="1327">
        <v>150</v>
      </c>
      <c r="F9" s="1328">
        <v>714</v>
      </c>
      <c r="G9" s="1329">
        <v>9.282E-2</v>
      </c>
      <c r="H9" s="1328">
        <v>2523</v>
      </c>
      <c r="I9" s="1375">
        <v>153815</v>
      </c>
      <c r="J9" s="1330">
        <f>I9/$I$62</f>
        <v>1.6893833268035001E-2</v>
      </c>
      <c r="K9" s="1326">
        <v>11</v>
      </c>
      <c r="L9" s="1370">
        <v>49375.792297161002</v>
      </c>
    </row>
    <row r="10" spans="1:14">
      <c r="A10" s="1326" t="s">
        <v>151</v>
      </c>
      <c r="B10" s="1326"/>
      <c r="C10" s="2089" t="s">
        <v>149</v>
      </c>
      <c r="D10" s="1326" t="s">
        <v>150</v>
      </c>
      <c r="E10" s="1327">
        <v>528</v>
      </c>
      <c r="F10" s="1328">
        <v>296333</v>
      </c>
      <c r="G10" s="1329">
        <v>35.559959999999997</v>
      </c>
      <c r="H10" s="1328">
        <v>0</v>
      </c>
      <c r="I10" s="1375">
        <v>635032.82000000007</v>
      </c>
      <c r="J10" s="1330">
        <f>I10/$I$62</f>
        <v>6.9747024547736458E-2</v>
      </c>
      <c r="K10" s="1326">
        <v>14</v>
      </c>
      <c r="L10" s="1370">
        <v>554325.55990698584</v>
      </c>
    </row>
    <row r="11" spans="1:14">
      <c r="A11" s="1326" t="s">
        <v>152</v>
      </c>
      <c r="B11" s="1326"/>
      <c r="C11" s="2090"/>
      <c r="D11" s="1326" t="s">
        <v>150</v>
      </c>
      <c r="E11" s="1327">
        <v>0</v>
      </c>
      <c r="F11" s="1328">
        <v>0</v>
      </c>
      <c r="G11" s="1329">
        <v>0</v>
      </c>
      <c r="H11" s="1328">
        <v>0</v>
      </c>
      <c r="I11" s="1375">
        <v>0</v>
      </c>
      <c r="J11" s="1330">
        <f>I11/$I$62</f>
        <v>0</v>
      </c>
      <c r="K11" s="1326"/>
      <c r="L11" s="1370">
        <v>0</v>
      </c>
    </row>
    <row r="12" spans="1:14">
      <c r="A12" s="1326" t="s">
        <v>153</v>
      </c>
      <c r="B12" s="1326"/>
      <c r="C12" s="2089" t="s">
        <v>149</v>
      </c>
      <c r="D12" s="1326" t="s">
        <v>150</v>
      </c>
      <c r="E12" s="1327">
        <v>96</v>
      </c>
      <c r="F12" s="1328">
        <v>1598.318</v>
      </c>
      <c r="G12" s="1329">
        <v>0.48119999999999996</v>
      </c>
      <c r="H12" s="1328">
        <v>235.32</v>
      </c>
      <c r="I12" s="1375">
        <v>120596.7</v>
      </c>
      <c r="J12" s="1330">
        <v>1.3245395718722078E-2</v>
      </c>
      <c r="K12" s="1326">
        <v>12</v>
      </c>
      <c r="L12" s="1370">
        <v>7479.8812130341703</v>
      </c>
    </row>
    <row r="13" spans="1:14">
      <c r="A13" s="1326" t="s">
        <v>154</v>
      </c>
      <c r="B13" s="1326"/>
      <c r="C13" s="2089" t="s">
        <v>149</v>
      </c>
      <c r="D13" s="1326" t="s">
        <v>150</v>
      </c>
      <c r="E13" s="1327">
        <v>0</v>
      </c>
      <c r="F13" s="1328">
        <v>0</v>
      </c>
      <c r="G13" s="1329">
        <v>0</v>
      </c>
      <c r="H13" s="1328">
        <v>0</v>
      </c>
      <c r="I13" s="1375">
        <v>0</v>
      </c>
      <c r="J13" s="1330">
        <v>0</v>
      </c>
      <c r="K13" s="1326">
        <v>11</v>
      </c>
      <c r="L13" s="1370">
        <v>0</v>
      </c>
    </row>
    <row r="14" spans="1:14">
      <c r="A14" s="1326" t="s">
        <v>155</v>
      </c>
      <c r="B14" s="1326"/>
      <c r="C14" s="2090"/>
      <c r="D14" s="1326" t="s">
        <v>150</v>
      </c>
      <c r="E14" s="1327">
        <v>0</v>
      </c>
      <c r="F14" s="1328">
        <v>0</v>
      </c>
      <c r="G14" s="1329">
        <v>0</v>
      </c>
      <c r="H14" s="1328">
        <v>0</v>
      </c>
      <c r="I14" s="1375">
        <v>0</v>
      </c>
      <c r="J14" s="1330">
        <f>I14/$I$62</f>
        <v>0</v>
      </c>
      <c r="K14" s="1326">
        <v>11</v>
      </c>
      <c r="L14" s="1370">
        <v>0</v>
      </c>
    </row>
    <row r="15" spans="1:14">
      <c r="A15" s="1331" t="s">
        <v>156</v>
      </c>
      <c r="B15" s="1331"/>
      <c r="C15" s="1331"/>
      <c r="D15" s="1332"/>
      <c r="E15" s="1333"/>
      <c r="F15" s="1334"/>
      <c r="G15" s="1335"/>
      <c r="H15" s="1334"/>
      <c r="I15" s="1376"/>
      <c r="J15" s="1336"/>
      <c r="K15" s="1331"/>
      <c r="L15" s="1371"/>
    </row>
    <row r="16" spans="1:14" ht="15.75">
      <c r="A16" s="1326" t="s">
        <v>157</v>
      </c>
      <c r="B16" s="2089" t="s">
        <v>149</v>
      </c>
      <c r="C16" s="1326"/>
      <c r="D16" s="1326" t="s">
        <v>158</v>
      </c>
      <c r="E16" s="1327">
        <v>2595</v>
      </c>
      <c r="F16" s="1328">
        <v>13776.7</v>
      </c>
      <c r="G16" s="1329">
        <v>2.7911999999999999</v>
      </c>
      <c r="H16" s="1328">
        <v>13007.329999999998</v>
      </c>
      <c r="I16" s="1375">
        <v>348675.63</v>
      </c>
      <c r="J16" s="1330">
        <f t="shared" ref="J16:J22" si="0">I16/$I$62</f>
        <v>3.8295796624822437E-2</v>
      </c>
      <c r="K16" s="1326">
        <v>10</v>
      </c>
      <c r="L16" s="1370">
        <v>186535</v>
      </c>
    </row>
    <row r="17" spans="1:12">
      <c r="A17" s="1326" t="s">
        <v>159</v>
      </c>
      <c r="B17" s="1326"/>
      <c r="C17" s="2089" t="s">
        <v>149</v>
      </c>
      <c r="D17" s="1326" t="s">
        <v>158</v>
      </c>
      <c r="E17" s="1327">
        <v>43</v>
      </c>
      <c r="F17" s="1328">
        <v>0</v>
      </c>
      <c r="G17" s="1329">
        <v>0</v>
      </c>
      <c r="H17" s="1328">
        <v>-112</v>
      </c>
      <c r="I17" s="1375">
        <v>4303</v>
      </c>
      <c r="J17" s="1330">
        <f t="shared" si="0"/>
        <v>4.7260777266426948E-4</v>
      </c>
      <c r="K17" s="1326">
        <v>3.67</v>
      </c>
      <c r="L17" s="1370">
        <v>-716</v>
      </c>
    </row>
    <row r="18" spans="1:12">
      <c r="A18" s="1326" t="s">
        <v>160</v>
      </c>
      <c r="B18" s="1326"/>
      <c r="C18" s="2089" t="s">
        <v>149</v>
      </c>
      <c r="D18" s="1326" t="s">
        <v>150</v>
      </c>
      <c r="E18" s="1327">
        <v>195</v>
      </c>
      <c r="F18" s="1328">
        <v>0</v>
      </c>
      <c r="G18" s="1329">
        <v>0</v>
      </c>
      <c r="H18" s="1328">
        <v>841</v>
      </c>
      <c r="I18" s="1375">
        <v>534323.9800000001</v>
      </c>
      <c r="J18" s="1330">
        <f t="shared" si="0"/>
        <v>5.8685955395981343E-2</v>
      </c>
      <c r="K18" s="1326">
        <v>11</v>
      </c>
      <c r="L18" s="1370">
        <v>16108.792045532999</v>
      </c>
    </row>
    <row r="19" spans="1:12">
      <c r="A19" s="1326" t="s">
        <v>161</v>
      </c>
      <c r="B19" s="2089" t="s">
        <v>149</v>
      </c>
      <c r="C19" s="1326"/>
      <c r="D19" s="1326" t="s">
        <v>150</v>
      </c>
      <c r="E19" s="1327">
        <v>6</v>
      </c>
      <c r="F19" s="1328">
        <v>0</v>
      </c>
      <c r="G19" s="1329">
        <v>0</v>
      </c>
      <c r="H19" s="1328">
        <v>29.87</v>
      </c>
      <c r="I19" s="1375">
        <v>501.54</v>
      </c>
      <c r="J19" s="1330">
        <f t="shared" si="0"/>
        <v>5.5085220149207002E-5</v>
      </c>
      <c r="K19" s="1326">
        <v>10</v>
      </c>
      <c r="L19" s="1370">
        <v>520.12714128209996</v>
      </c>
    </row>
    <row r="20" spans="1:12">
      <c r="A20" s="1337" t="s">
        <v>162</v>
      </c>
      <c r="B20" s="1326"/>
      <c r="C20" s="2089" t="s">
        <v>149</v>
      </c>
      <c r="D20" s="1326" t="s">
        <v>150</v>
      </c>
      <c r="E20" s="1327">
        <v>0</v>
      </c>
      <c r="F20" s="1328">
        <v>0</v>
      </c>
      <c r="G20" s="1329">
        <v>0</v>
      </c>
      <c r="H20" s="1328">
        <v>0</v>
      </c>
      <c r="I20" s="1377">
        <v>0</v>
      </c>
      <c r="J20" s="1338">
        <f t="shared" si="0"/>
        <v>0</v>
      </c>
      <c r="K20" s="1337">
        <v>10</v>
      </c>
      <c r="L20" s="1370">
        <v>0</v>
      </c>
    </row>
    <row r="21" spans="1:12">
      <c r="A21" s="1337" t="s">
        <v>163</v>
      </c>
      <c r="B21" s="2089" t="s">
        <v>149</v>
      </c>
      <c r="C21" s="1326"/>
      <c r="D21" s="1326" t="s">
        <v>150</v>
      </c>
      <c r="E21" s="1327">
        <v>12</v>
      </c>
      <c r="F21" s="1339">
        <v>378</v>
      </c>
      <c r="G21" s="1329">
        <v>7.6600000000000001E-2</v>
      </c>
      <c r="H21" s="1328">
        <v>84.5</v>
      </c>
      <c r="I21" s="1377">
        <v>1500.7199999999998</v>
      </c>
      <c r="J21" s="1330">
        <f t="shared" si="0"/>
        <v>1.648273150343301E-4</v>
      </c>
      <c r="K21" s="1337">
        <v>10</v>
      </c>
      <c r="L21" s="1370">
        <v>1976.467452975</v>
      </c>
    </row>
    <row r="22" spans="1:12">
      <c r="A22" s="1337" t="s">
        <v>164</v>
      </c>
      <c r="B22" s="2089" t="s">
        <v>149</v>
      </c>
      <c r="C22" s="1326"/>
      <c r="D22" s="1326" t="s">
        <v>150</v>
      </c>
      <c r="E22" s="1327">
        <v>0</v>
      </c>
      <c r="F22" s="1339">
        <v>0</v>
      </c>
      <c r="G22" s="1329">
        <v>0</v>
      </c>
      <c r="H22" s="1328">
        <v>0</v>
      </c>
      <c r="I22" s="1377">
        <v>0</v>
      </c>
      <c r="J22" s="1330">
        <f t="shared" si="0"/>
        <v>0</v>
      </c>
      <c r="K22" s="1337">
        <v>3.3</v>
      </c>
      <c r="L22" s="1370">
        <v>0</v>
      </c>
    </row>
    <row r="23" spans="1:12">
      <c r="A23" s="1331" t="s">
        <v>81</v>
      </c>
      <c r="B23" s="1331"/>
      <c r="C23" s="1331"/>
      <c r="D23" s="1332"/>
      <c r="E23" s="1333"/>
      <c r="F23" s="1340"/>
      <c r="G23" s="1335"/>
      <c r="H23" s="1334"/>
      <c r="I23" s="1378"/>
      <c r="J23" s="1336"/>
      <c r="K23" s="1331"/>
      <c r="L23" s="1371"/>
    </row>
    <row r="24" spans="1:12" ht="15.75">
      <c r="A24" s="1326" t="s">
        <v>165</v>
      </c>
      <c r="B24" s="1326"/>
      <c r="C24" s="2089" t="s">
        <v>149</v>
      </c>
      <c r="D24" s="1326" t="s">
        <v>158</v>
      </c>
      <c r="E24" s="1327">
        <v>3205</v>
      </c>
      <c r="F24" s="1339">
        <v>70528</v>
      </c>
      <c r="G24" s="1329">
        <v>14.810879999999997</v>
      </c>
      <c r="H24" s="1328">
        <v>-127</v>
      </c>
      <c r="I24" s="1377">
        <v>1693239.4300000002</v>
      </c>
      <c r="J24" s="1330">
        <f>I24/$I$62</f>
        <v>0.18597213934455434</v>
      </c>
      <c r="K24" s="1326">
        <v>3</v>
      </c>
      <c r="L24" s="1370">
        <v>27607.466226429009</v>
      </c>
    </row>
    <row r="25" spans="1:12">
      <c r="A25" s="1326" t="s">
        <v>166</v>
      </c>
      <c r="B25" s="1326"/>
      <c r="C25" s="1326"/>
      <c r="D25" s="1326" t="s">
        <v>158</v>
      </c>
      <c r="E25" s="1327">
        <v>0</v>
      </c>
      <c r="F25" s="1339">
        <v>0</v>
      </c>
      <c r="G25" s="1339">
        <v>0</v>
      </c>
      <c r="H25" s="1339">
        <v>0</v>
      </c>
      <c r="I25" s="1375">
        <v>0</v>
      </c>
      <c r="J25" s="1341">
        <f>I25/$I$62</f>
        <v>0</v>
      </c>
      <c r="K25" s="1326"/>
      <c r="L25" s="1370">
        <v>0</v>
      </c>
    </row>
    <row r="26" spans="1:12">
      <c r="A26" s="1326" t="s">
        <v>167</v>
      </c>
      <c r="B26" s="1326"/>
      <c r="C26" s="2089" t="s">
        <v>149</v>
      </c>
      <c r="D26" s="1342" t="s">
        <v>158</v>
      </c>
      <c r="E26" s="1327">
        <v>86</v>
      </c>
      <c r="F26" s="1339">
        <v>7740</v>
      </c>
      <c r="G26" s="1339">
        <v>1.4706000000000001</v>
      </c>
      <c r="H26" s="1339">
        <v>2730</v>
      </c>
      <c r="I26" s="1375">
        <v>134715.51999999999</v>
      </c>
      <c r="J26" s="1330">
        <f>I26/$I$62</f>
        <v>1.4796096177204007E-2</v>
      </c>
      <c r="K26" s="1326">
        <v>6.7</v>
      </c>
      <c r="L26" s="1370">
        <v>38779</v>
      </c>
    </row>
    <row r="27" spans="1:12">
      <c r="A27" s="1331" t="s">
        <v>82</v>
      </c>
      <c r="B27" s="1331"/>
      <c r="C27" s="1331"/>
      <c r="D27" s="1332"/>
      <c r="E27" s="1333"/>
      <c r="F27" s="1340"/>
      <c r="G27" s="1340"/>
      <c r="H27" s="1340"/>
      <c r="I27" s="1376"/>
      <c r="J27" s="1336"/>
      <c r="K27" s="1331"/>
      <c r="L27" s="1371"/>
    </row>
    <row r="28" spans="1:12">
      <c r="A28" s="1326" t="s">
        <v>168</v>
      </c>
      <c r="B28" s="1326"/>
      <c r="C28" s="1326"/>
      <c r="D28" s="1326" t="s">
        <v>150</v>
      </c>
      <c r="E28" s="1327">
        <v>0</v>
      </c>
      <c r="F28" s="1339">
        <v>0</v>
      </c>
      <c r="G28" s="1339">
        <v>0</v>
      </c>
      <c r="H28" s="1339">
        <v>0</v>
      </c>
      <c r="I28" s="1375">
        <v>0</v>
      </c>
      <c r="J28" s="1330">
        <f t="shared" ref="J28:J40" si="1">I28/$I$62</f>
        <v>0</v>
      </c>
      <c r="K28" s="1326"/>
      <c r="L28" s="1370">
        <v>0</v>
      </c>
    </row>
    <row r="29" spans="1:12" ht="15.75">
      <c r="A29" s="1326" t="s">
        <v>169</v>
      </c>
      <c r="B29" s="1326"/>
      <c r="C29" s="2089" t="s">
        <v>149</v>
      </c>
      <c r="D29" s="1326" t="s">
        <v>150</v>
      </c>
      <c r="E29" s="1327">
        <v>636</v>
      </c>
      <c r="F29" s="1339">
        <v>0</v>
      </c>
      <c r="G29" s="1339">
        <v>0</v>
      </c>
      <c r="H29" s="1339">
        <v>-13517</v>
      </c>
      <c r="I29" s="1375">
        <v>1577882.48</v>
      </c>
      <c r="J29" s="1330">
        <f t="shared" si="1"/>
        <v>0.17330223667180425</v>
      </c>
      <c r="K29" s="1326">
        <v>20</v>
      </c>
      <c r="L29" s="1370">
        <v>-470743.79435622011</v>
      </c>
    </row>
    <row r="30" spans="1:12">
      <c r="A30" s="1326" t="s">
        <v>170</v>
      </c>
      <c r="B30" s="1326"/>
      <c r="C30" s="2089" t="s">
        <v>149</v>
      </c>
      <c r="D30" s="1326" t="s">
        <v>150</v>
      </c>
      <c r="E30" s="1327">
        <v>22</v>
      </c>
      <c r="F30" s="1339">
        <v>-8189</v>
      </c>
      <c r="G30" s="1339">
        <v>-1.06457</v>
      </c>
      <c r="H30" s="1339">
        <v>0</v>
      </c>
      <c r="I30" s="1375">
        <v>20016.729999999996</v>
      </c>
      <c r="J30" s="1330">
        <f t="shared" si="1"/>
        <v>2.1984806370722891E-3</v>
      </c>
      <c r="K30" s="1326">
        <v>9</v>
      </c>
      <c r="L30" s="1370">
        <v>-9847.5961866030011</v>
      </c>
    </row>
    <row r="31" spans="1:12">
      <c r="A31" s="1326" t="s">
        <v>171</v>
      </c>
      <c r="B31" s="1326"/>
      <c r="C31" s="1326"/>
      <c r="D31" s="1326" t="s">
        <v>150</v>
      </c>
      <c r="E31" s="1327">
        <v>0</v>
      </c>
      <c r="F31" s="1339">
        <v>0</v>
      </c>
      <c r="G31" s="1339">
        <v>0</v>
      </c>
      <c r="H31" s="1339">
        <v>0</v>
      </c>
      <c r="I31" s="1375">
        <v>0</v>
      </c>
      <c r="J31" s="1330">
        <f t="shared" si="1"/>
        <v>0</v>
      </c>
      <c r="K31" s="1326"/>
      <c r="L31" s="1370">
        <v>0</v>
      </c>
    </row>
    <row r="32" spans="1:12">
      <c r="A32" s="1326" t="s">
        <v>172</v>
      </c>
      <c r="B32" s="1326"/>
      <c r="C32" s="1326"/>
      <c r="D32" s="1326" t="s">
        <v>150</v>
      </c>
      <c r="E32" s="1327">
        <v>0</v>
      </c>
      <c r="F32" s="1339">
        <v>0</v>
      </c>
      <c r="G32" s="1339">
        <v>0</v>
      </c>
      <c r="H32" s="1339">
        <v>0</v>
      </c>
      <c r="I32" s="1375">
        <v>0</v>
      </c>
      <c r="J32" s="1330">
        <f t="shared" si="1"/>
        <v>0</v>
      </c>
      <c r="K32" s="1326"/>
      <c r="L32" s="1370">
        <v>0</v>
      </c>
    </row>
    <row r="33" spans="1:12">
      <c r="A33" s="1326" t="s">
        <v>173</v>
      </c>
      <c r="B33" s="1326"/>
      <c r="C33" s="1326"/>
      <c r="D33" s="1326" t="s">
        <v>150</v>
      </c>
      <c r="E33" s="1327">
        <v>0</v>
      </c>
      <c r="F33" s="1339">
        <v>0</v>
      </c>
      <c r="G33" s="1339">
        <v>0</v>
      </c>
      <c r="H33" s="1339">
        <v>0</v>
      </c>
      <c r="I33" s="1375">
        <v>0</v>
      </c>
      <c r="J33" s="1330">
        <f t="shared" si="1"/>
        <v>0</v>
      </c>
      <c r="K33" s="1326"/>
      <c r="L33" s="1370">
        <v>0</v>
      </c>
    </row>
    <row r="34" spans="1:12">
      <c r="A34" s="1326" t="s">
        <v>174</v>
      </c>
      <c r="B34" s="1326"/>
      <c r="C34" s="1326"/>
      <c r="D34" s="1326" t="s">
        <v>150</v>
      </c>
      <c r="E34" s="1327">
        <v>0</v>
      </c>
      <c r="F34" s="1339">
        <v>0</v>
      </c>
      <c r="G34" s="1339">
        <v>0</v>
      </c>
      <c r="H34" s="1339">
        <v>0</v>
      </c>
      <c r="I34" s="1375">
        <v>0</v>
      </c>
      <c r="J34" s="1330">
        <f t="shared" si="1"/>
        <v>0</v>
      </c>
      <c r="K34" s="1326"/>
      <c r="L34" s="1370">
        <v>0</v>
      </c>
    </row>
    <row r="35" spans="1:12">
      <c r="A35" s="1326" t="s">
        <v>175</v>
      </c>
      <c r="B35" s="1326"/>
      <c r="C35" s="1326"/>
      <c r="D35" s="1326" t="s">
        <v>158</v>
      </c>
      <c r="E35" s="1327">
        <v>0</v>
      </c>
      <c r="F35" s="1339">
        <v>0</v>
      </c>
      <c r="G35" s="1339">
        <v>0</v>
      </c>
      <c r="H35" s="1339">
        <v>0</v>
      </c>
      <c r="I35" s="1375">
        <v>0</v>
      </c>
      <c r="J35" s="1330">
        <f t="shared" si="1"/>
        <v>0</v>
      </c>
      <c r="K35" s="1326">
        <v>3</v>
      </c>
      <c r="L35" s="1370">
        <v>0</v>
      </c>
    </row>
    <row r="36" spans="1:12">
      <c r="A36" s="1337" t="s">
        <v>176</v>
      </c>
      <c r="B36" s="1326"/>
      <c r="C36" s="2089" t="s">
        <v>149</v>
      </c>
      <c r="D36" s="1326" t="s">
        <v>158</v>
      </c>
      <c r="E36" s="1327">
        <v>0</v>
      </c>
      <c r="F36" s="1339">
        <v>0</v>
      </c>
      <c r="G36" s="1339">
        <v>0</v>
      </c>
      <c r="H36" s="1339">
        <v>0</v>
      </c>
      <c r="I36" s="1375">
        <v>0</v>
      </c>
      <c r="J36" s="1330">
        <f t="shared" si="1"/>
        <v>0</v>
      </c>
      <c r="K36" s="1337"/>
      <c r="L36" s="1370">
        <v>0</v>
      </c>
    </row>
    <row r="37" spans="1:12">
      <c r="A37" s="1326" t="s">
        <v>177</v>
      </c>
      <c r="B37" s="1326"/>
      <c r="C37" s="1326"/>
      <c r="D37" s="1326" t="s">
        <v>158</v>
      </c>
      <c r="E37" s="1327">
        <v>0</v>
      </c>
      <c r="F37" s="1339">
        <v>0</v>
      </c>
      <c r="G37" s="1339">
        <v>0</v>
      </c>
      <c r="H37" s="1339">
        <v>0</v>
      </c>
      <c r="I37" s="1375">
        <v>0</v>
      </c>
      <c r="J37" s="1330">
        <f t="shared" si="1"/>
        <v>0</v>
      </c>
      <c r="K37" s="1326"/>
      <c r="L37" s="1370">
        <v>0</v>
      </c>
    </row>
    <row r="38" spans="1:12">
      <c r="A38" s="1326" t="s">
        <v>178</v>
      </c>
      <c r="B38" s="1326"/>
      <c r="C38" s="1326"/>
      <c r="D38" s="1326" t="s">
        <v>158</v>
      </c>
      <c r="E38" s="1327">
        <v>0</v>
      </c>
      <c r="F38" s="1339">
        <v>0</v>
      </c>
      <c r="G38" s="1339">
        <v>0</v>
      </c>
      <c r="H38" s="1339">
        <v>0</v>
      </c>
      <c r="I38" s="1375">
        <v>0</v>
      </c>
      <c r="J38" s="1330">
        <f t="shared" si="1"/>
        <v>0</v>
      </c>
      <c r="K38" s="1326"/>
      <c r="L38" s="1370">
        <v>0</v>
      </c>
    </row>
    <row r="39" spans="1:12">
      <c r="A39" s="1326" t="s">
        <v>179</v>
      </c>
      <c r="B39" s="1326"/>
      <c r="C39" s="1326"/>
      <c r="D39" s="1326" t="s">
        <v>158</v>
      </c>
      <c r="E39" s="1327">
        <v>0</v>
      </c>
      <c r="F39" s="1339">
        <v>0</v>
      </c>
      <c r="G39" s="1339">
        <v>0</v>
      </c>
      <c r="H39" s="1339">
        <v>0</v>
      </c>
      <c r="I39" s="1375">
        <v>0</v>
      </c>
      <c r="J39" s="1330">
        <f t="shared" si="1"/>
        <v>0</v>
      </c>
      <c r="K39" s="1326"/>
      <c r="L39" s="1370">
        <v>0</v>
      </c>
    </row>
    <row r="40" spans="1:12">
      <c r="A40" s="1326" t="s">
        <v>180</v>
      </c>
      <c r="B40" s="2089" t="s">
        <v>149</v>
      </c>
      <c r="C40" s="1326"/>
      <c r="D40" s="1326" t="s">
        <v>158</v>
      </c>
      <c r="E40" s="1327">
        <v>315</v>
      </c>
      <c r="F40" s="1339">
        <v>10152.169999999998</v>
      </c>
      <c r="G40" s="1339">
        <v>0</v>
      </c>
      <c r="H40" s="1339">
        <v>973.49</v>
      </c>
      <c r="I40" s="1375">
        <v>83204.76999999999</v>
      </c>
      <c r="J40" s="1330">
        <f t="shared" si="1"/>
        <v>9.1385593829288458E-3</v>
      </c>
      <c r="K40" s="1326">
        <v>9.1</v>
      </c>
      <c r="L40" s="1370">
        <v>27770</v>
      </c>
    </row>
    <row r="41" spans="1:12">
      <c r="A41" s="1331" t="s">
        <v>83</v>
      </c>
      <c r="B41" s="1331"/>
      <c r="C41" s="1331"/>
      <c r="D41" s="1332"/>
      <c r="E41" s="1333"/>
      <c r="F41" s="1340"/>
      <c r="G41" s="1340"/>
      <c r="H41" s="1340"/>
      <c r="I41" s="1376"/>
      <c r="J41" s="1336"/>
      <c r="K41" s="1331"/>
      <c r="L41" s="1371"/>
    </row>
    <row r="42" spans="1:12">
      <c r="A42" s="1326" t="s">
        <v>181</v>
      </c>
      <c r="B42" s="1326"/>
      <c r="C42" s="1326"/>
      <c r="D42" s="1326" t="s">
        <v>158</v>
      </c>
      <c r="E42" s="1327">
        <v>0</v>
      </c>
      <c r="F42" s="1339">
        <v>0</v>
      </c>
      <c r="G42" s="1339">
        <v>0</v>
      </c>
      <c r="H42" s="1339">
        <v>0</v>
      </c>
      <c r="I42" s="1375">
        <v>0</v>
      </c>
      <c r="J42" s="1330">
        <f>I42/$I$62</f>
        <v>0</v>
      </c>
      <c r="K42" s="1326">
        <v>3</v>
      </c>
      <c r="L42" s="1370">
        <v>0</v>
      </c>
    </row>
    <row r="43" spans="1:12">
      <c r="A43" s="1326" t="s">
        <v>182</v>
      </c>
      <c r="B43" s="1326"/>
      <c r="C43" s="1326"/>
      <c r="D43" s="1326" t="s">
        <v>158</v>
      </c>
      <c r="E43" s="1327">
        <v>0</v>
      </c>
      <c r="F43" s="1339">
        <v>0</v>
      </c>
      <c r="G43" s="1339">
        <v>0</v>
      </c>
      <c r="H43" s="1339">
        <v>0</v>
      </c>
      <c r="I43" s="1375">
        <v>0</v>
      </c>
      <c r="J43" s="1330">
        <f>I43/$I$62</f>
        <v>0</v>
      </c>
      <c r="K43" s="1326">
        <v>3</v>
      </c>
      <c r="L43" s="1370">
        <v>0</v>
      </c>
    </row>
    <row r="44" spans="1:12">
      <c r="A44" s="1343" t="s">
        <v>183</v>
      </c>
      <c r="B44" s="1343"/>
      <c r="C44" s="1343"/>
      <c r="D44" s="1332"/>
      <c r="E44" s="1333"/>
      <c r="F44" s="1340"/>
      <c r="G44" s="1340"/>
      <c r="H44" s="1340"/>
      <c r="I44" s="1376"/>
      <c r="J44" s="1336"/>
      <c r="K44" s="1343"/>
      <c r="L44" s="1372"/>
    </row>
    <row r="45" spans="1:12">
      <c r="A45" s="1326" t="s">
        <v>184</v>
      </c>
      <c r="B45" s="1326"/>
      <c r="C45" s="1326"/>
      <c r="D45" s="1326" t="s">
        <v>150</v>
      </c>
      <c r="E45" s="1327">
        <v>0</v>
      </c>
      <c r="F45" s="1339">
        <v>0</v>
      </c>
      <c r="G45" s="1339">
        <v>0</v>
      </c>
      <c r="H45" s="1339">
        <v>0</v>
      </c>
      <c r="I45" s="1377">
        <v>0</v>
      </c>
      <c r="J45" s="1338">
        <f t="shared" ref="J45:J51" si="2">I45/$I$62</f>
        <v>0</v>
      </c>
      <c r="K45" s="1326">
        <v>8.14</v>
      </c>
      <c r="L45" s="1370">
        <v>0</v>
      </c>
    </row>
    <row r="46" spans="1:12">
      <c r="A46" s="1326" t="s">
        <v>185</v>
      </c>
      <c r="B46" s="1326"/>
      <c r="C46" s="1326"/>
      <c r="D46" s="1326" t="s">
        <v>150</v>
      </c>
      <c r="E46" s="1327">
        <v>0</v>
      </c>
      <c r="F46" s="1339">
        <v>0</v>
      </c>
      <c r="G46" s="1339">
        <v>0</v>
      </c>
      <c r="H46" s="1339">
        <v>0</v>
      </c>
      <c r="I46" s="1377">
        <v>0</v>
      </c>
      <c r="J46" s="1338">
        <f t="shared" si="2"/>
        <v>0</v>
      </c>
      <c r="K46" s="1326">
        <v>16</v>
      </c>
      <c r="L46" s="1370">
        <v>0</v>
      </c>
    </row>
    <row r="47" spans="1:12">
      <c r="A47" s="1326" t="s">
        <v>186</v>
      </c>
      <c r="B47" s="1326"/>
      <c r="C47" s="1326"/>
      <c r="D47" s="1326" t="s">
        <v>150</v>
      </c>
      <c r="E47" s="1327">
        <v>0</v>
      </c>
      <c r="F47" s="1339">
        <v>0</v>
      </c>
      <c r="G47" s="1339">
        <v>0</v>
      </c>
      <c r="H47" s="1339">
        <v>0</v>
      </c>
      <c r="I47" s="1377">
        <v>0</v>
      </c>
      <c r="J47" s="1338">
        <f t="shared" si="2"/>
        <v>0</v>
      </c>
      <c r="K47" s="1326">
        <v>16</v>
      </c>
      <c r="L47" s="1370">
        <v>0</v>
      </c>
    </row>
    <row r="48" spans="1:12">
      <c r="A48" s="1326" t="s">
        <v>187</v>
      </c>
      <c r="B48" s="1326"/>
      <c r="C48" s="1326"/>
      <c r="D48" s="1326" t="s">
        <v>150</v>
      </c>
      <c r="E48" s="1327">
        <v>0</v>
      </c>
      <c r="F48" s="1339">
        <v>0</v>
      </c>
      <c r="G48" s="1339">
        <v>0</v>
      </c>
      <c r="H48" s="1339">
        <v>0</v>
      </c>
      <c r="I48" s="1377">
        <v>0</v>
      </c>
      <c r="J48" s="1338">
        <f t="shared" si="2"/>
        <v>0</v>
      </c>
      <c r="K48" s="1326"/>
      <c r="L48" s="1370">
        <v>0</v>
      </c>
    </row>
    <row r="49" spans="1:12">
      <c r="A49" s="1326" t="s">
        <v>188</v>
      </c>
      <c r="B49" s="1326"/>
      <c r="C49" s="1326"/>
      <c r="D49" s="1326" t="s">
        <v>150</v>
      </c>
      <c r="E49" s="1327">
        <v>0</v>
      </c>
      <c r="F49" s="1339">
        <v>0</v>
      </c>
      <c r="G49" s="1339">
        <v>0</v>
      </c>
      <c r="H49" s="1339">
        <v>0</v>
      </c>
      <c r="I49" s="1377">
        <v>0</v>
      </c>
      <c r="J49" s="1338">
        <f t="shared" si="2"/>
        <v>0</v>
      </c>
      <c r="K49" s="1326"/>
      <c r="L49" s="1370">
        <v>0</v>
      </c>
    </row>
    <row r="50" spans="1:12">
      <c r="A50" s="1337" t="s">
        <v>189</v>
      </c>
      <c r="B50" s="1326"/>
      <c r="C50" s="2089" t="s">
        <v>149</v>
      </c>
      <c r="D50" s="1326" t="s">
        <v>150</v>
      </c>
      <c r="E50" s="1327">
        <v>3422</v>
      </c>
      <c r="F50" s="1339">
        <v>10334.44</v>
      </c>
      <c r="G50" s="1339">
        <v>1.2401328</v>
      </c>
      <c r="H50" s="1339">
        <v>-176.18700000000001</v>
      </c>
      <c r="I50" s="1377">
        <v>59371.7</v>
      </c>
      <c r="J50" s="1338">
        <f t="shared" si="2"/>
        <v>6.520921890841554E-3</v>
      </c>
      <c r="K50" s="1337">
        <v>16</v>
      </c>
      <c r="L50" s="1370">
        <v>17184.743766318377</v>
      </c>
    </row>
    <row r="51" spans="1:12">
      <c r="A51" s="1337" t="s">
        <v>190</v>
      </c>
      <c r="B51" s="1326"/>
      <c r="C51" s="2089" t="s">
        <v>149</v>
      </c>
      <c r="D51" s="1326" t="s">
        <v>150</v>
      </c>
      <c r="E51" s="1327">
        <v>18664</v>
      </c>
      <c r="F51" s="1339">
        <v>39567.679999999993</v>
      </c>
      <c r="G51" s="1339">
        <v>4.7481216000000002</v>
      </c>
      <c r="H51" s="1339">
        <v>-702.72</v>
      </c>
      <c r="I51" s="1377">
        <v>220608.48</v>
      </c>
      <c r="J51" s="1338">
        <f t="shared" si="2"/>
        <v>2.422990526694168E-2</v>
      </c>
      <c r="K51" s="1337">
        <v>16</v>
      </c>
      <c r="L51" s="1370">
        <v>65011.314785172523</v>
      </c>
    </row>
    <row r="52" spans="1:12">
      <c r="A52" s="1343" t="s">
        <v>191</v>
      </c>
      <c r="B52" s="1343"/>
      <c r="C52" s="1343"/>
      <c r="D52" s="1332"/>
      <c r="E52" s="1333"/>
      <c r="F52" s="1340"/>
      <c r="G52" s="1340"/>
      <c r="H52" s="1340"/>
      <c r="I52" s="1378"/>
      <c r="J52" s="1336"/>
      <c r="K52" s="1343"/>
      <c r="L52" s="1372"/>
    </row>
    <row r="53" spans="1:12">
      <c r="A53" s="1326" t="s">
        <v>192</v>
      </c>
      <c r="B53" s="1326"/>
      <c r="C53" s="2089" t="s">
        <v>149</v>
      </c>
      <c r="D53" s="1326" t="s">
        <v>150</v>
      </c>
      <c r="E53" s="1327">
        <v>0</v>
      </c>
      <c r="F53" s="1339">
        <v>0</v>
      </c>
      <c r="G53" s="1339">
        <v>0</v>
      </c>
      <c r="H53" s="1339">
        <v>0</v>
      </c>
      <c r="I53" s="1377">
        <v>0</v>
      </c>
      <c r="J53" s="1330">
        <f>I53/$I$62</f>
        <v>0</v>
      </c>
      <c r="K53" s="1326">
        <v>10</v>
      </c>
      <c r="L53" s="1370">
        <v>0</v>
      </c>
    </row>
    <row r="54" spans="1:12">
      <c r="A54" s="1326" t="s">
        <v>193</v>
      </c>
      <c r="B54" s="1326"/>
      <c r="C54" s="1326"/>
      <c r="D54" s="1326" t="s">
        <v>150</v>
      </c>
      <c r="E54" s="1327">
        <v>575</v>
      </c>
      <c r="F54" s="1339">
        <v>64706</v>
      </c>
      <c r="G54" s="1339">
        <v>9.0588399999999982</v>
      </c>
      <c r="H54" s="1339">
        <v>0</v>
      </c>
      <c r="I54" s="1377">
        <v>34195.25</v>
      </c>
      <c r="J54" s="1330">
        <f>I54/$I$62</f>
        <v>3.7557380753422869E-3</v>
      </c>
      <c r="K54" s="1326">
        <v>1.67</v>
      </c>
      <c r="L54" s="1370">
        <v>14438</v>
      </c>
    </row>
    <row r="55" spans="1:12">
      <c r="A55" s="1326" t="s">
        <v>194</v>
      </c>
      <c r="B55" s="1326"/>
      <c r="C55" s="1326"/>
      <c r="D55" s="1326" t="s">
        <v>150</v>
      </c>
      <c r="E55" s="1327">
        <v>1230</v>
      </c>
      <c r="F55" s="1339">
        <v>232382</v>
      </c>
      <c r="G55" s="1339">
        <v>2.9994600000000005</v>
      </c>
      <c r="H55" s="1339">
        <v>-0.49432999999999999</v>
      </c>
      <c r="I55" s="1377">
        <v>102852.6</v>
      </c>
      <c r="J55" s="1330">
        <f>I55/$I$62</f>
        <v>1.129652293719011E-2</v>
      </c>
      <c r="K55" s="1326">
        <v>1.67</v>
      </c>
      <c r="L55" s="1370">
        <v>51852</v>
      </c>
    </row>
    <row r="56" spans="1:12">
      <c r="A56" s="1343" t="s">
        <v>195</v>
      </c>
      <c r="B56" s="1343"/>
      <c r="C56" s="1343"/>
      <c r="D56" s="1332"/>
      <c r="E56" s="1333"/>
      <c r="F56" s="1340"/>
      <c r="G56" s="1340"/>
      <c r="H56" s="1340"/>
      <c r="I56" s="1378"/>
      <c r="J56" s="1336"/>
      <c r="K56" s="1343"/>
      <c r="L56" s="1372"/>
    </row>
    <row r="57" spans="1:12">
      <c r="A57" s="1326"/>
      <c r="B57" s="1326"/>
      <c r="C57" s="1326"/>
      <c r="D57" s="1326"/>
      <c r="E57" s="1327"/>
      <c r="F57" s="1339"/>
      <c r="G57" s="1339"/>
      <c r="H57" s="1339"/>
      <c r="I57" s="1377"/>
      <c r="J57" s="1344"/>
      <c r="K57" s="1326"/>
      <c r="L57" s="1370"/>
    </row>
    <row r="58" spans="1:12">
      <c r="A58" s="1331" t="s">
        <v>196</v>
      </c>
      <c r="B58" s="1331"/>
      <c r="C58" s="1331"/>
      <c r="D58" s="1332"/>
      <c r="E58" s="1333"/>
      <c r="F58" s="1340"/>
      <c r="G58" s="1340"/>
      <c r="H58" s="1340"/>
      <c r="I58" s="1378"/>
      <c r="J58" s="1336"/>
      <c r="K58" s="1331"/>
      <c r="L58" s="1371"/>
    </row>
    <row r="59" spans="1:12">
      <c r="A59" s="1326" t="s">
        <v>197</v>
      </c>
      <c r="B59" s="1326"/>
      <c r="C59" s="1326"/>
      <c r="D59" s="1326" t="s">
        <v>158</v>
      </c>
      <c r="E59" s="1327">
        <v>8782</v>
      </c>
      <c r="F59" s="1339"/>
      <c r="G59" s="1339"/>
      <c r="H59" s="1339"/>
      <c r="I59" s="1377">
        <v>3128153.1100000003</v>
      </c>
      <c r="J59" s="1330">
        <f>I59/$I$62</f>
        <v>0.34357180429233269</v>
      </c>
      <c r="K59" s="1326"/>
      <c r="L59" s="1370"/>
    </row>
    <row r="60" spans="1:12">
      <c r="A60" s="1326" t="s">
        <v>198</v>
      </c>
      <c r="B60" s="1326"/>
      <c r="C60" s="1326"/>
      <c r="D60" s="1326" t="s">
        <v>158</v>
      </c>
      <c r="E60" s="1327">
        <v>8777</v>
      </c>
      <c r="F60" s="1339"/>
      <c r="G60" s="1339"/>
      <c r="H60" s="1339"/>
      <c r="I60" s="1377">
        <v>251812.13000000006</v>
      </c>
      <c r="J60" s="1330">
        <f>I60/$I$62</f>
        <v>2.765706946064269E-2</v>
      </c>
      <c r="K60" s="1326"/>
      <c r="L60" s="1370"/>
    </row>
    <row r="61" spans="1:12">
      <c r="A61" s="1332"/>
      <c r="B61" s="1332"/>
      <c r="C61" s="1332"/>
      <c r="D61" s="1332"/>
      <c r="E61" s="1333"/>
      <c r="F61" s="1340"/>
      <c r="G61" s="1345"/>
      <c r="H61" s="1340"/>
      <c r="I61" s="1378"/>
      <c r="J61" s="1336"/>
      <c r="K61" s="1332"/>
      <c r="L61" s="1373"/>
    </row>
    <row r="62" spans="1:12">
      <c r="A62" s="1346" t="s">
        <v>199</v>
      </c>
      <c r="B62" s="1346"/>
      <c r="C62" s="1346"/>
      <c r="D62" s="1326"/>
      <c r="E62" s="1327"/>
      <c r="F62" s="1347">
        <f>SUM(F9:F60)</f>
        <v>740021.30799999996</v>
      </c>
      <c r="G62" s="1347">
        <f>SUM(G9:G60)</f>
        <v>72.265244399999986</v>
      </c>
      <c r="H62" s="1347">
        <f>SUM(H9:H60)</f>
        <v>5789.108669999996</v>
      </c>
      <c r="I62" s="1377">
        <f>SUM(I9:I60)</f>
        <v>9104801.5900000017</v>
      </c>
      <c r="J62" s="1490">
        <f>I62/$I$62</f>
        <v>1</v>
      </c>
      <c r="K62" s="1346"/>
      <c r="L62" s="1374"/>
    </row>
    <row r="63" spans="1:12">
      <c r="A63" s="1323"/>
      <c r="B63" s="1323"/>
      <c r="C63" s="1323"/>
      <c r="D63" s="1323"/>
      <c r="E63" s="1348"/>
      <c r="F63" s="1349"/>
      <c r="G63" s="1349"/>
      <c r="H63" s="1349"/>
      <c r="I63" s="1349"/>
      <c r="J63" s="1350"/>
      <c r="K63" s="1323"/>
      <c r="L63" s="1323"/>
    </row>
    <row r="64" spans="1:12" ht="16.5" thickBot="1">
      <c r="A64" s="1520" t="s">
        <v>200</v>
      </c>
      <c r="B64" s="1520"/>
      <c r="C64" s="1520"/>
      <c r="D64" s="1520"/>
      <c r="E64" s="1680">
        <v>3217</v>
      </c>
      <c r="F64" s="1352"/>
      <c r="G64" s="1352"/>
      <c r="H64" s="1352"/>
      <c r="I64" s="1352"/>
      <c r="J64" s="1353"/>
      <c r="K64" s="1520"/>
      <c r="L64" s="1520"/>
    </row>
    <row r="65" spans="1:12">
      <c r="A65" s="1672"/>
      <c r="B65" s="1675"/>
      <c r="C65" s="1516"/>
      <c r="D65" s="1516"/>
      <c r="E65" s="1354"/>
      <c r="F65" s="1685"/>
      <c r="G65" s="1687"/>
      <c r="H65" s="1687"/>
      <c r="I65" s="1687"/>
      <c r="J65" s="1686"/>
      <c r="K65" s="1672"/>
      <c r="L65" s="1663"/>
    </row>
    <row r="66" spans="1:12">
      <c r="A66" s="1343" t="s">
        <v>201</v>
      </c>
      <c r="B66" s="1676"/>
      <c r="C66" s="1517"/>
      <c r="D66" s="1679" t="s">
        <v>48</v>
      </c>
      <c r="E66" s="1681"/>
      <c r="F66" s="1678"/>
      <c r="G66" s="1334"/>
      <c r="H66" s="1688"/>
      <c r="I66" s="1690"/>
      <c r="J66" s="1667"/>
      <c r="K66" s="1343"/>
      <c r="L66" s="1664"/>
    </row>
    <row r="67" spans="1:12">
      <c r="A67" s="1326" t="s">
        <v>202</v>
      </c>
      <c r="B67" s="1674"/>
      <c r="C67" s="1518"/>
      <c r="D67" s="1518" t="s">
        <v>158</v>
      </c>
      <c r="E67" s="1327">
        <v>3408</v>
      </c>
      <c r="F67" s="1526"/>
      <c r="G67" s="1355"/>
      <c r="H67" s="1355"/>
      <c r="I67" s="1689"/>
      <c r="J67" s="1668"/>
      <c r="K67" s="1326"/>
      <c r="L67" s="1344"/>
    </row>
    <row r="68" spans="1:12" ht="19.350000000000001" customHeight="1">
      <c r="A68" s="1326" t="s">
        <v>203</v>
      </c>
      <c r="B68" s="1674"/>
      <c r="C68" s="1518"/>
      <c r="D68" s="1518" t="s">
        <v>158</v>
      </c>
      <c r="E68" s="1327">
        <v>901</v>
      </c>
      <c r="F68" s="1527"/>
      <c r="G68" s="1355"/>
      <c r="H68" s="1355"/>
      <c r="I68" s="1355"/>
      <c r="J68" s="1668"/>
      <c r="K68" s="1326"/>
      <c r="L68" s="1344"/>
    </row>
    <row r="69" spans="1:12">
      <c r="A69" s="1326" t="s">
        <v>204</v>
      </c>
      <c r="B69" s="1674"/>
      <c r="C69" s="1518"/>
      <c r="D69" s="1518" t="s">
        <v>158</v>
      </c>
      <c r="E69" s="1327">
        <v>224</v>
      </c>
      <c r="F69" s="1527"/>
      <c r="G69" s="1355"/>
      <c r="H69" s="1356"/>
      <c r="I69" s="1355"/>
      <c r="J69" s="1668"/>
      <c r="K69" s="1326"/>
      <c r="L69" s="1344"/>
    </row>
    <row r="70" spans="1:12">
      <c r="A70" s="1346" t="s">
        <v>205</v>
      </c>
      <c r="B70" s="1677"/>
      <c r="C70" s="1519"/>
      <c r="D70" s="1518" t="s">
        <v>158</v>
      </c>
      <c r="E70" s="1327">
        <v>4533</v>
      </c>
      <c r="F70" s="1529"/>
      <c r="G70" s="1355"/>
      <c r="H70" s="1355"/>
      <c r="I70" s="1355"/>
      <c r="J70" s="1668"/>
      <c r="K70" s="1346"/>
      <c r="L70" s="1665"/>
    </row>
    <row r="71" spans="1:12" ht="15.75">
      <c r="A71" s="1346" t="s">
        <v>206</v>
      </c>
      <c r="B71" s="1677"/>
      <c r="C71" s="1519"/>
      <c r="D71" s="1518" t="s">
        <v>158</v>
      </c>
      <c r="E71" s="1682">
        <v>11711</v>
      </c>
      <c r="F71" s="1527"/>
      <c r="G71" s="1357"/>
      <c r="H71" s="1358"/>
      <c r="I71" s="1358"/>
      <c r="J71" s="1669"/>
      <c r="K71" s="1346"/>
      <c r="L71" s="1665"/>
    </row>
    <row r="72" spans="1:12" ht="15.75">
      <c r="A72" s="1346" t="s">
        <v>207</v>
      </c>
      <c r="B72" s="1677"/>
      <c r="C72" s="1519"/>
      <c r="D72" s="1518" t="s">
        <v>9</v>
      </c>
      <c r="E72" s="1683">
        <f>E70/E71</f>
        <v>0.38707198360515754</v>
      </c>
      <c r="F72" s="1528"/>
      <c r="G72" s="1522"/>
      <c r="H72" s="1523"/>
      <c r="I72" s="1524"/>
      <c r="J72" s="1670"/>
      <c r="K72" s="1346"/>
      <c r="L72" s="1665"/>
    </row>
    <row r="73" spans="1:12" ht="13.5" thickBot="1">
      <c r="A73" s="1351" t="s">
        <v>208</v>
      </c>
      <c r="B73" s="1521"/>
      <c r="C73" s="1673"/>
      <c r="D73" s="1673" t="s">
        <v>158</v>
      </c>
      <c r="E73" s="1684">
        <v>92</v>
      </c>
      <c r="F73" s="1530"/>
      <c r="G73" s="1525"/>
      <c r="H73" s="1525"/>
      <c r="I73" s="1525"/>
      <c r="J73" s="1671"/>
      <c r="K73" s="1351"/>
      <c r="L73" s="1666"/>
    </row>
    <row r="74" spans="1:12" ht="12.6" customHeight="1">
      <c r="A74" s="2305"/>
      <c r="B74" s="2305"/>
      <c r="C74" s="2305"/>
      <c r="D74" s="2305"/>
      <c r="E74" s="2305"/>
      <c r="F74" s="2305"/>
      <c r="G74" s="2305"/>
      <c r="H74" s="2305"/>
      <c r="I74" s="2305"/>
      <c r="J74" s="2305"/>
    </row>
    <row r="75" spans="1:12" ht="12.6" customHeight="1" thickBot="1">
      <c r="A75" s="226"/>
      <c r="B75" s="226"/>
      <c r="C75" s="226"/>
      <c r="D75" s="226"/>
      <c r="E75" s="226"/>
      <c r="F75" s="226"/>
      <c r="G75" s="226"/>
      <c r="H75" s="226"/>
      <c r="I75" s="226"/>
      <c r="J75" s="226"/>
    </row>
    <row r="76" spans="1:12" ht="15" customHeight="1">
      <c r="A76" s="1440"/>
      <c r="B76" s="1441"/>
      <c r="C76" s="1442"/>
      <c r="D76" s="2306" t="s">
        <v>209</v>
      </c>
      <c r="E76" s="2307"/>
      <c r="F76" s="2308"/>
      <c r="I76" s="1359"/>
      <c r="J76" s="1360"/>
    </row>
    <row r="77" spans="1:12" ht="15" thickBot="1">
      <c r="A77" s="1443" t="s">
        <v>210</v>
      </c>
      <c r="B77" s="1444"/>
      <c r="C77" s="1445"/>
      <c r="D77" s="879" t="s">
        <v>46</v>
      </c>
      <c r="E77" s="880" t="s">
        <v>47</v>
      </c>
      <c r="F77" s="881" t="s">
        <v>48</v>
      </c>
      <c r="J77" s="1360"/>
    </row>
    <row r="78" spans="1:12" ht="15">
      <c r="A78" s="1492" t="s">
        <v>211</v>
      </c>
      <c r="B78" s="1446"/>
      <c r="C78" s="1447"/>
      <c r="D78" s="883">
        <v>1717363.7349999994</v>
      </c>
      <c r="E78" s="884">
        <v>1716860.7249999996</v>
      </c>
      <c r="F78" s="885">
        <f>D78+E78</f>
        <v>3434224.459999999</v>
      </c>
      <c r="H78" s="1360"/>
      <c r="I78" s="1360"/>
      <c r="J78" s="1360"/>
    </row>
    <row r="79" spans="1:12" ht="15">
      <c r="A79" s="1493" t="s">
        <v>212</v>
      </c>
      <c r="B79" s="1448"/>
      <c r="C79" s="1449"/>
      <c r="D79" s="887">
        <v>606434.92999999993</v>
      </c>
      <c r="E79" s="888">
        <v>606434.92999999993</v>
      </c>
      <c r="F79" s="1195">
        <f t="shared" ref="F79:F80" si="3">D79+E79</f>
        <v>1212869.8599999999</v>
      </c>
      <c r="H79" s="1360"/>
      <c r="I79" s="1360"/>
      <c r="J79" s="1360"/>
    </row>
    <row r="80" spans="1:12" ht="15.75" thickBot="1">
      <c r="A80" s="1494" t="s">
        <v>213</v>
      </c>
      <c r="B80" s="1450"/>
      <c r="C80" s="1451"/>
      <c r="D80" s="887">
        <v>3770326.9402000005</v>
      </c>
      <c r="E80" s="888">
        <v>5334474.6498000007</v>
      </c>
      <c r="F80" s="1439">
        <f t="shared" si="3"/>
        <v>9104801.5900000017</v>
      </c>
      <c r="G80" s="1361" t="s">
        <v>214</v>
      </c>
      <c r="H80" s="1360"/>
      <c r="I80" s="1360"/>
      <c r="J80" s="227"/>
    </row>
    <row r="81" spans="1:12" ht="15.75" thickBot="1">
      <c r="A81" s="1452"/>
      <c r="B81" s="1453"/>
      <c r="C81" s="1363"/>
      <c r="D81" s="1362"/>
      <c r="E81" s="1363"/>
      <c r="F81" s="1364"/>
      <c r="H81" s="1360"/>
      <c r="I81" s="1360"/>
      <c r="J81" s="1360"/>
    </row>
    <row r="82" spans="1:12" ht="15.75" thickBot="1">
      <c r="A82" s="1454" t="s">
        <v>215</v>
      </c>
      <c r="B82" s="1455"/>
      <c r="C82" s="1456"/>
      <c r="D82" s="1365">
        <f>SUM(D78:D80)</f>
        <v>6094125.6052000001</v>
      </c>
      <c r="E82" s="1366">
        <f>SUM(E78:E80)</f>
        <v>7657770.3048</v>
      </c>
      <c r="F82" s="1367">
        <f>SUM(F78:F80)</f>
        <v>13751895.91</v>
      </c>
      <c r="G82" s="733"/>
      <c r="J82" s="1360"/>
    </row>
    <row r="83" spans="1:12" ht="15">
      <c r="A83" s="1368"/>
      <c r="B83" s="1368"/>
      <c r="C83" s="1368"/>
      <c r="D83" s="842"/>
      <c r="E83" s="843"/>
      <c r="F83" s="843"/>
      <c r="J83" s="1360"/>
    </row>
    <row r="84" spans="1:12" ht="19.5" customHeight="1">
      <c r="A84" s="2304" t="s">
        <v>216</v>
      </c>
      <c r="B84" s="2304"/>
      <c r="C84" s="2304"/>
      <c r="D84" s="2304"/>
      <c r="E84" s="2304"/>
      <c r="F84" s="2304"/>
      <c r="G84" s="2304"/>
      <c r="H84" s="2304"/>
      <c r="I84" s="2304"/>
      <c r="J84" s="1754"/>
      <c r="K84" s="1755"/>
      <c r="L84" s="1755"/>
    </row>
    <row r="85" spans="1:12" ht="21" customHeight="1">
      <c r="A85" s="2303" t="s">
        <v>217</v>
      </c>
      <c r="B85" s="2303"/>
      <c r="C85" s="2303"/>
      <c r="D85" s="2303"/>
      <c r="E85" s="2303"/>
      <c r="F85" s="2303"/>
      <c r="G85" s="2303"/>
      <c r="H85" s="2303"/>
      <c r="I85" s="2303"/>
      <c r="J85" s="2303"/>
      <c r="K85" s="1755"/>
      <c r="L85" s="1755"/>
    </row>
    <row r="86" spans="1:12" ht="18">
      <c r="A86" s="2303" t="s">
        <v>218</v>
      </c>
      <c r="B86" s="2303"/>
      <c r="C86" s="2303"/>
      <c r="D86" s="2303"/>
      <c r="E86" s="2303"/>
      <c r="F86" s="2303"/>
      <c r="G86" s="2303"/>
      <c r="H86" s="2303"/>
      <c r="I86" s="2303"/>
      <c r="J86" s="2303"/>
      <c r="K86" s="1755"/>
      <c r="L86" s="1755"/>
    </row>
    <row r="87" spans="1:12" ht="18">
      <c r="A87" s="1754" t="s">
        <v>219</v>
      </c>
      <c r="B87" s="1754"/>
      <c r="C87" s="1754"/>
      <c r="D87" s="1754"/>
      <c r="E87" s="1754"/>
      <c r="F87" s="1754"/>
      <c r="G87" s="1754"/>
      <c r="H87" s="1754"/>
      <c r="I87" s="1754"/>
      <c r="J87" s="1754"/>
      <c r="K87" s="1755"/>
      <c r="L87" s="1755"/>
    </row>
    <row r="88" spans="1:12" ht="18">
      <c r="A88" s="1756" t="s">
        <v>220</v>
      </c>
      <c r="B88" s="1756"/>
      <c r="C88" s="1756"/>
      <c r="D88" s="1753"/>
      <c r="E88" s="1753"/>
      <c r="F88" s="1753"/>
      <c r="G88" s="1753"/>
      <c r="H88" s="1753"/>
      <c r="I88" s="1753"/>
      <c r="J88" s="1757"/>
      <c r="K88" s="1755"/>
      <c r="L88" s="1755"/>
    </row>
    <row r="89" spans="1:12" ht="18.75" customHeight="1">
      <c r="A89" s="1757" t="s">
        <v>221</v>
      </c>
      <c r="B89" s="1757"/>
      <c r="C89" s="1757"/>
      <c r="D89" s="1755"/>
      <c r="E89" s="1755"/>
      <c r="F89" s="1755"/>
      <c r="G89" s="1755"/>
      <c r="H89" s="1755"/>
      <c r="I89" s="1755"/>
      <c r="J89" s="1755"/>
      <c r="K89" s="1755"/>
      <c r="L89" s="1755"/>
    </row>
    <row r="90" spans="1:12" ht="34.5" customHeight="1">
      <c r="A90" s="2310" t="s">
        <v>222</v>
      </c>
      <c r="B90" s="2310"/>
      <c r="C90" s="2310"/>
      <c r="D90" s="2310"/>
      <c r="E90" s="2310"/>
      <c r="F90" s="2310"/>
      <c r="G90" s="2310"/>
      <c r="H90" s="2310"/>
      <c r="I90" s="2310"/>
      <c r="J90" s="2310"/>
      <c r="K90" s="2310"/>
      <c r="L90" s="2310"/>
    </row>
    <row r="91" spans="1:12">
      <c r="A91" s="2302"/>
      <c r="B91" s="2302"/>
      <c r="C91" s="2302"/>
      <c r="D91" s="2302"/>
      <c r="E91" s="2302"/>
      <c r="F91" s="2302"/>
      <c r="G91" s="2302"/>
      <c r="H91" s="2302"/>
      <c r="I91" s="2302"/>
      <c r="J91" s="2302"/>
    </row>
    <row r="92" spans="1:12">
      <c r="A92" s="69"/>
      <c r="B92" s="69"/>
      <c r="C92" s="69"/>
    </row>
    <row r="93" spans="1:12">
      <c r="A93" s="69"/>
      <c r="B93" s="69"/>
      <c r="C93" s="69"/>
    </row>
    <row r="94" spans="1:12">
      <c r="A94" s="69"/>
      <c r="B94" s="69"/>
      <c r="C94" s="69"/>
    </row>
    <row r="96" spans="1:12">
      <c r="I96" s="227"/>
    </row>
    <row r="97" spans="6:10">
      <c r="F97" s="2027"/>
      <c r="G97" s="2027"/>
      <c r="H97" s="2027"/>
      <c r="I97" s="2027"/>
      <c r="J97" s="2027"/>
    </row>
    <row r="98" spans="6:10">
      <c r="F98" s="2028"/>
      <c r="G98" s="2028"/>
      <c r="H98" s="227"/>
      <c r="I98" s="2028"/>
      <c r="J98" s="227"/>
    </row>
    <row r="99" spans="6:10">
      <c r="F99" s="2028"/>
      <c r="G99" s="2028"/>
      <c r="H99" s="227"/>
      <c r="I99" s="2028"/>
    </row>
    <row r="100" spans="6:10">
      <c r="F100" s="2028"/>
      <c r="G100" s="2028"/>
      <c r="H100" s="227"/>
      <c r="I100" s="2028"/>
    </row>
  </sheetData>
  <customSheetViews>
    <customSheetView guid="{F8F6599B-2A1F-4529-A350-AEBC686D896D}" showPageBreaks="1" fitToPage="1" printArea="1">
      <selection sqref="A1:AF1"/>
      <pageMargins left="0" right="0" top="0" bottom="0" header="0" footer="0"/>
      <printOptions horizontalCentered="1" verticalCentered="1" headings="1" gridLines="1"/>
      <pageSetup paperSize="17" scale="58" orientation="landscape" r:id="rId1"/>
    </customSheetView>
  </customSheetViews>
  <mergeCells count="13">
    <mergeCell ref="A1:L1"/>
    <mergeCell ref="A2:L2"/>
    <mergeCell ref="A3:L3"/>
    <mergeCell ref="A91:J91"/>
    <mergeCell ref="A86:J86"/>
    <mergeCell ref="A85:J85"/>
    <mergeCell ref="A84:I84"/>
    <mergeCell ref="A74:J74"/>
    <mergeCell ref="D76:F76"/>
    <mergeCell ref="A4:J4"/>
    <mergeCell ref="A90:L90"/>
    <mergeCell ref="A5:L5"/>
    <mergeCell ref="B6:L6"/>
  </mergeCells>
  <printOptions horizontalCentered="1" verticalCentered="1"/>
  <pageMargins left="0.25" right="0.25" top="0.5" bottom="0.5" header="0.3" footer="0.3"/>
  <pageSetup scale="53" orientation="portrait" r:id="rId2"/>
  <headerFooter scaleWithDoc="0"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1E624-0975-405C-85C0-7BFC101D74E9}">
  <sheetPr>
    <tabColor rgb="FF00B050"/>
    <pageSetUpPr fitToPage="1"/>
  </sheetPr>
  <dimension ref="A1:J22"/>
  <sheetViews>
    <sheetView workbookViewId="0">
      <selection activeCell="M23" sqref="M23"/>
    </sheetView>
  </sheetViews>
  <sheetFormatPr defaultColWidth="9.42578125" defaultRowHeight="15"/>
  <cols>
    <col min="1" max="1" width="16.5703125" style="35" customWidth="1"/>
    <col min="2" max="3" width="16.5703125" style="40" customWidth="1"/>
    <col min="4" max="4" width="16.5703125" style="36" customWidth="1"/>
    <col min="5" max="9" width="9.42578125" style="36"/>
    <col min="10" max="10" width="26.42578125" style="36" customWidth="1"/>
    <col min="11" max="16384" width="9.42578125" style="36"/>
  </cols>
  <sheetData>
    <row r="1" spans="1:10" ht="15.75" customHeight="1">
      <c r="A1" s="2356" t="s">
        <v>1376</v>
      </c>
      <c r="B1" s="2356"/>
      <c r="C1" s="2356"/>
      <c r="D1" s="2356"/>
      <c r="E1" s="421"/>
      <c r="F1" s="421"/>
      <c r="G1" s="421"/>
      <c r="H1" s="421"/>
      <c r="I1" s="421"/>
    </row>
    <row r="2" spans="1:10" s="35" customFormat="1" ht="15.75">
      <c r="A2" s="2254" t="s">
        <v>0</v>
      </c>
      <c r="B2" s="2254"/>
      <c r="C2" s="2254"/>
      <c r="D2" s="2254"/>
      <c r="E2" s="112"/>
      <c r="F2" s="112"/>
      <c r="G2" s="112"/>
      <c r="H2" s="112"/>
      <c r="I2" s="112"/>
    </row>
    <row r="3" spans="1:10" s="35" customFormat="1" ht="15.75">
      <c r="A3" s="2301" t="s">
        <v>41</v>
      </c>
      <c r="B3" s="2301"/>
      <c r="C3" s="2301"/>
      <c r="D3" s="2301"/>
      <c r="E3" s="422"/>
      <c r="F3" s="422"/>
      <c r="G3" s="422"/>
      <c r="H3" s="422"/>
      <c r="I3" s="422"/>
      <c r="J3" s="430"/>
    </row>
    <row r="4" spans="1:10" ht="16.5" thickBot="1">
      <c r="A4" s="313"/>
      <c r="B4" s="230"/>
      <c r="C4" s="230"/>
      <c r="D4" s="230"/>
      <c r="E4" s="35"/>
      <c r="F4" s="35"/>
      <c r="G4" s="35"/>
      <c r="H4" s="431" t="s">
        <v>692</v>
      </c>
      <c r="I4" s="430"/>
    </row>
    <row r="5" spans="1:10" ht="15.75">
      <c r="A5" s="2601" t="s">
        <v>1377</v>
      </c>
      <c r="B5" s="2602"/>
      <c r="C5" s="2602"/>
      <c r="D5" s="2603"/>
    </row>
    <row r="6" spans="1:10" ht="16.5" thickBot="1">
      <c r="A6" s="2604" t="s">
        <v>1378</v>
      </c>
      <c r="B6" s="2605"/>
      <c r="C6" s="2605"/>
      <c r="D6" s="2606"/>
    </row>
    <row r="7" spans="1:10" ht="15.75">
      <c r="A7" s="2609" t="s">
        <v>456</v>
      </c>
      <c r="B7" s="612" t="s">
        <v>1173</v>
      </c>
      <c r="C7" s="607" t="s">
        <v>1173</v>
      </c>
      <c r="D7" s="2609" t="s">
        <v>48</v>
      </c>
    </row>
    <row r="8" spans="1:10" ht="32.25" thickBot="1">
      <c r="A8" s="2610"/>
      <c r="B8" s="613" t="s">
        <v>1170</v>
      </c>
      <c r="C8" s="613" t="s">
        <v>1174</v>
      </c>
      <c r="D8" s="2610" t="s">
        <v>48</v>
      </c>
    </row>
    <row r="9" spans="1:10" ht="15.75">
      <c r="A9" s="107" t="s">
        <v>1379</v>
      </c>
      <c r="B9" s="108">
        <v>269</v>
      </c>
      <c r="C9" s="108">
        <v>91</v>
      </c>
      <c r="D9" s="109">
        <f>SUM(B9:C9)</f>
        <v>360</v>
      </c>
    </row>
    <row r="10" spans="1:10" ht="18.600000000000001" customHeight="1" thickBot="1">
      <c r="A10" s="201" t="s">
        <v>876</v>
      </c>
      <c r="B10" s="324">
        <v>309</v>
      </c>
      <c r="C10" s="324">
        <v>107</v>
      </c>
      <c r="D10" s="325">
        <f>SUM(B10:C10)</f>
        <v>416</v>
      </c>
    </row>
    <row r="11" spans="1:10" ht="20.85" customHeight="1">
      <c r="A11" s="112"/>
      <c r="B11" s="113"/>
      <c r="C11" s="113"/>
      <c r="D11" s="114"/>
    </row>
    <row r="12" spans="1:10" ht="16.5" thickBot="1">
      <c r="A12" s="112"/>
      <c r="B12" s="113"/>
      <c r="C12" s="113"/>
      <c r="D12" s="114"/>
    </row>
    <row r="13" spans="1:10" ht="15.75">
      <c r="A13" s="2601" t="s">
        <v>1380</v>
      </c>
      <c r="B13" s="2602"/>
      <c r="C13" s="2603"/>
      <c r="D13" s="114"/>
    </row>
    <row r="14" spans="1:10" ht="15.75">
      <c r="A14" s="2707" t="s">
        <v>1381</v>
      </c>
      <c r="B14" s="2708"/>
      <c r="C14" s="2709"/>
      <c r="D14" s="114"/>
    </row>
    <row r="15" spans="1:10" ht="16.5" thickBot="1">
      <c r="A15" s="2604" t="s">
        <v>1177</v>
      </c>
      <c r="B15" s="2605"/>
      <c r="C15" s="2606"/>
      <c r="D15" s="114"/>
    </row>
    <row r="16" spans="1:10" ht="15.75">
      <c r="A16" s="606" t="s">
        <v>456</v>
      </c>
      <c r="B16" s="608" t="s">
        <v>46</v>
      </c>
      <c r="C16" s="326"/>
      <c r="D16" s="114"/>
    </row>
    <row r="17" spans="1:6" ht="15" customHeight="1">
      <c r="A17" s="107" t="s">
        <v>1379</v>
      </c>
      <c r="B17" s="639">
        <v>140.84166666666701</v>
      </c>
      <c r="C17" s="664"/>
      <c r="D17" s="114"/>
    </row>
    <row r="18" spans="1:6" ht="16.5" thickBot="1">
      <c r="A18" s="201" t="s">
        <v>876</v>
      </c>
      <c r="B18" s="327">
        <v>147.42333333333301</v>
      </c>
      <c r="C18" s="640"/>
      <c r="D18" s="114"/>
      <c r="F18" s="174"/>
    </row>
    <row r="19" spans="1:6" ht="23.85" customHeight="1">
      <c r="B19" s="45"/>
      <c r="C19" s="45"/>
    </row>
    <row r="20" spans="1:6">
      <c r="A20" s="38"/>
    </row>
    <row r="21" spans="1:6" ht="18">
      <c r="A21" s="106" t="s">
        <v>1178</v>
      </c>
      <c r="E21" s="38"/>
    </row>
    <row r="22" spans="1:6" ht="32.25" customHeight="1">
      <c r="A22" s="2710" t="s">
        <v>1382</v>
      </c>
      <c r="B22" s="2710"/>
      <c r="C22" s="2710"/>
      <c r="D22" s="2710"/>
      <c r="E22" s="38"/>
    </row>
  </sheetData>
  <mergeCells count="11">
    <mergeCell ref="A15:C15"/>
    <mergeCell ref="A22:D22"/>
    <mergeCell ref="A5:D5"/>
    <mergeCell ref="A6:D6"/>
    <mergeCell ref="A7:A8"/>
    <mergeCell ref="D7:D8"/>
    <mergeCell ref="A1:D1"/>
    <mergeCell ref="A2:D2"/>
    <mergeCell ref="A3:D3"/>
    <mergeCell ref="A13:C13"/>
    <mergeCell ref="A14:C14"/>
  </mergeCells>
  <printOptions horizontalCentered="1" verticalCentered="1"/>
  <pageMargins left="0.25" right="0.25" top="0.5" bottom="0.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6E4F4-16A8-496D-9CE5-F55302044D2A}">
  <sheetPr>
    <tabColor rgb="FF00B050"/>
    <pageSetUpPr fitToPage="1"/>
  </sheetPr>
  <dimension ref="A1:M64"/>
  <sheetViews>
    <sheetView topLeftCell="A46" zoomScaleNormal="100" workbookViewId="0">
      <selection activeCell="A24" sqref="A24:D24"/>
    </sheetView>
  </sheetViews>
  <sheetFormatPr defaultColWidth="8.7109375" defaultRowHeight="15.75"/>
  <cols>
    <col min="1" max="1" width="45.7109375" style="114" customWidth="1"/>
    <col min="2" max="2" width="15.85546875" style="114" customWidth="1"/>
    <col min="3" max="3" width="13.42578125" style="114" customWidth="1"/>
    <col min="4" max="4" width="13.5703125" style="114" customWidth="1"/>
    <col min="5" max="5" width="13.140625" style="114" customWidth="1"/>
    <col min="6" max="6" width="14.5703125" style="114" customWidth="1"/>
    <col min="7" max="7" width="16.5703125" style="114" customWidth="1"/>
    <col min="8" max="8" width="18.85546875" style="114" customWidth="1"/>
    <col min="9" max="9" width="14.85546875" style="114" customWidth="1"/>
    <col min="10" max="10" width="13.140625" style="114" customWidth="1"/>
    <col min="11" max="11" width="20.5703125" style="114" bestFit="1" customWidth="1"/>
    <col min="12" max="12" width="8.7109375" style="114"/>
    <col min="13" max="13" width="49.85546875" style="114" customWidth="1"/>
    <col min="14" max="16384" width="8.7109375" style="114"/>
  </cols>
  <sheetData>
    <row r="1" spans="1:13">
      <c r="A1" s="2254" t="s">
        <v>223</v>
      </c>
      <c r="B1" s="2254"/>
      <c r="C1" s="2254"/>
      <c r="D1" s="2254"/>
      <c r="E1" s="2254"/>
      <c r="F1" s="2254"/>
      <c r="G1" s="2254"/>
      <c r="H1" s="2254"/>
      <c r="I1" s="2254"/>
      <c r="J1" s="2254"/>
      <c r="K1" s="2254"/>
    </row>
    <row r="2" spans="1:13">
      <c r="A2" s="2254" t="s">
        <v>0</v>
      </c>
      <c r="B2" s="2254"/>
      <c r="C2" s="2254"/>
      <c r="D2" s="2254"/>
      <c r="E2" s="2254"/>
      <c r="F2" s="2254"/>
      <c r="G2" s="2254"/>
      <c r="H2" s="2254"/>
      <c r="I2" s="2254"/>
      <c r="J2" s="2254"/>
      <c r="K2" s="2254"/>
    </row>
    <row r="3" spans="1:13">
      <c r="A3" s="2301" t="s">
        <v>41</v>
      </c>
      <c r="B3" s="2301"/>
      <c r="C3" s="2301"/>
      <c r="D3" s="2301"/>
      <c r="E3" s="2301"/>
      <c r="F3" s="2301"/>
      <c r="G3" s="2301"/>
      <c r="H3" s="2301"/>
      <c r="I3" s="2301"/>
      <c r="J3" s="2301"/>
      <c r="K3" s="2301"/>
    </row>
    <row r="4" spans="1:13" ht="20.100000000000001" customHeight="1" thickBot="1">
      <c r="A4" s="2322"/>
      <c r="B4" s="2322"/>
      <c r="C4" s="2322"/>
      <c r="D4" s="2322"/>
      <c r="E4" s="2322"/>
      <c r="F4" s="2322"/>
      <c r="G4" s="2322"/>
      <c r="H4" s="2322"/>
      <c r="I4" s="2322"/>
      <c r="J4" s="2322"/>
      <c r="K4" s="2322"/>
    </row>
    <row r="5" spans="1:13" s="36" customFormat="1" ht="15.75" customHeight="1">
      <c r="A5" s="2319" t="s">
        <v>224</v>
      </c>
      <c r="B5" s="2320"/>
      <c r="C5" s="2320"/>
      <c r="D5" s="2320"/>
      <c r="E5" s="2320"/>
      <c r="F5" s="2320"/>
      <c r="G5" s="2320"/>
      <c r="H5" s="2320"/>
      <c r="I5" s="2320"/>
      <c r="J5" s="2320"/>
      <c r="K5" s="2321"/>
    </row>
    <row r="6" spans="1:13" s="36" customFormat="1" ht="57">
      <c r="A6" s="1884" t="s">
        <v>225</v>
      </c>
      <c r="B6" s="1885" t="s">
        <v>226</v>
      </c>
      <c r="C6" s="1885" t="s">
        <v>139</v>
      </c>
      <c r="D6" s="1885" t="s">
        <v>227</v>
      </c>
      <c r="E6" s="1885" t="s">
        <v>228</v>
      </c>
      <c r="F6" s="1885" t="s">
        <v>229</v>
      </c>
      <c r="G6" s="1885" t="s">
        <v>230</v>
      </c>
      <c r="H6" s="1885" t="s">
        <v>143</v>
      </c>
      <c r="I6" s="1885" t="s">
        <v>231</v>
      </c>
      <c r="J6" s="1885" t="s">
        <v>145</v>
      </c>
      <c r="K6" s="1886" t="s">
        <v>146</v>
      </c>
    </row>
    <row r="7" spans="1:13" s="36" customFormat="1" ht="12.75" customHeight="1">
      <c r="A7" s="1887" t="s">
        <v>79</v>
      </c>
      <c r="B7" s="1888"/>
      <c r="C7" s="1888"/>
      <c r="D7" s="1888"/>
      <c r="E7" s="1888"/>
      <c r="F7" s="1888"/>
      <c r="G7" s="1888"/>
      <c r="H7" s="1889"/>
      <c r="I7" s="1890"/>
      <c r="J7" s="1890"/>
      <c r="K7" s="1891"/>
    </row>
    <row r="8" spans="1:13" s="36" customFormat="1" ht="12.75" customHeight="1">
      <c r="A8" s="827"/>
      <c r="B8" s="828"/>
      <c r="C8" s="853"/>
      <c r="D8" s="853"/>
      <c r="E8" s="853"/>
      <c r="F8" s="853"/>
      <c r="G8" s="853"/>
      <c r="H8" s="1892"/>
      <c r="I8" s="1893"/>
      <c r="J8" s="1894"/>
      <c r="K8" s="892"/>
    </row>
    <row r="9" spans="1:13" s="36" customFormat="1" ht="15">
      <c r="A9" s="827"/>
      <c r="B9" s="828"/>
      <c r="C9" s="853"/>
      <c r="D9" s="853"/>
      <c r="E9" s="853"/>
      <c r="F9" s="853"/>
      <c r="G9" s="853"/>
      <c r="H9" s="1892"/>
      <c r="I9" s="1893"/>
      <c r="J9" s="1894"/>
      <c r="K9" s="892"/>
    </row>
    <row r="10" spans="1:13" s="36" customFormat="1" ht="12.75" customHeight="1">
      <c r="A10" s="1895" t="s">
        <v>156</v>
      </c>
      <c r="B10" s="849"/>
      <c r="C10" s="857"/>
      <c r="D10" s="857"/>
      <c r="E10" s="857"/>
      <c r="F10" s="857"/>
      <c r="G10" s="857"/>
      <c r="H10" s="1896"/>
      <c r="I10" s="1897"/>
      <c r="J10" s="1897"/>
      <c r="K10" s="1898"/>
    </row>
    <row r="11" spans="1:13" s="36" customFormat="1" ht="12.75" customHeight="1">
      <c r="A11" s="1899" t="s">
        <v>232</v>
      </c>
      <c r="B11" s="828" t="s">
        <v>233</v>
      </c>
      <c r="C11" s="1900">
        <v>6938</v>
      </c>
      <c r="D11" s="1901">
        <v>0</v>
      </c>
      <c r="E11" s="1901">
        <v>0</v>
      </c>
      <c r="F11" s="1901">
        <v>0</v>
      </c>
      <c r="G11" s="868">
        <v>21617.88</v>
      </c>
      <c r="H11" s="1892">
        <v>1281358.25</v>
      </c>
      <c r="I11" s="1902">
        <f>IF($H$38=0,0,H11/$H$38)</f>
        <v>0.73907278250883146</v>
      </c>
      <c r="J11" s="1903">
        <v>15</v>
      </c>
      <c r="K11" s="1904">
        <v>731343.80196915462</v>
      </c>
    </row>
    <row r="12" spans="1:13" s="36" customFormat="1" ht="15">
      <c r="A12" s="1905" t="s">
        <v>234</v>
      </c>
      <c r="B12" s="828" t="s">
        <v>158</v>
      </c>
      <c r="C12" s="1900">
        <v>0</v>
      </c>
      <c r="D12" s="1901">
        <v>0</v>
      </c>
      <c r="E12" s="1901">
        <v>0</v>
      </c>
      <c r="F12" s="1901">
        <v>0</v>
      </c>
      <c r="G12" s="868">
        <v>0</v>
      </c>
      <c r="H12" s="1892">
        <v>0</v>
      </c>
      <c r="I12" s="1902">
        <f t="shared" ref="I12:I31" si="0">IF($H$38=0,0,H12/$H$38)</f>
        <v>0</v>
      </c>
      <c r="J12" s="1903">
        <v>6.67</v>
      </c>
      <c r="K12" s="1904">
        <v>0</v>
      </c>
      <c r="L12" s="905"/>
      <c r="M12" s="905"/>
    </row>
    <row r="13" spans="1:13" s="36" customFormat="1" ht="15">
      <c r="A13" s="827" t="s">
        <v>235</v>
      </c>
      <c r="B13" s="828" t="s">
        <v>150</v>
      </c>
      <c r="C13" s="1900">
        <v>2</v>
      </c>
      <c r="D13" s="1901">
        <v>0</v>
      </c>
      <c r="E13" s="1906">
        <v>0</v>
      </c>
      <c r="F13" s="1901">
        <v>0</v>
      </c>
      <c r="G13" s="868">
        <v>12.18</v>
      </c>
      <c r="H13" s="1892">
        <v>20</v>
      </c>
      <c r="I13" s="1902">
        <f t="shared" si="0"/>
        <v>1.1535771241318834E-5</v>
      </c>
      <c r="J13" s="1903">
        <v>6.67</v>
      </c>
      <c r="K13" s="1904">
        <v>183</v>
      </c>
      <c r="L13" s="905"/>
      <c r="M13" s="905"/>
    </row>
    <row r="14" spans="1:13" s="36" customFormat="1" ht="12.75" customHeight="1">
      <c r="A14" s="1895" t="s">
        <v>236</v>
      </c>
      <c r="B14" s="849"/>
      <c r="C14" s="857"/>
      <c r="D14" s="857"/>
      <c r="E14" s="857"/>
      <c r="F14" s="857"/>
      <c r="G14" s="857"/>
      <c r="H14" s="1896"/>
      <c r="I14" s="1897"/>
      <c r="J14" s="1897"/>
      <c r="K14" s="1907"/>
    </row>
    <row r="15" spans="1:13" s="36" customFormat="1" ht="15">
      <c r="A15" s="1908"/>
      <c r="B15" s="828"/>
      <c r="C15" s="853"/>
      <c r="D15" s="853"/>
      <c r="E15" s="853"/>
      <c r="F15" s="853"/>
      <c r="G15" s="853"/>
      <c r="H15" s="1892"/>
      <c r="I15" s="1909"/>
      <c r="J15" s="1894"/>
      <c r="K15" s="1904"/>
    </row>
    <row r="16" spans="1:13" s="36" customFormat="1" ht="12.75" customHeight="1">
      <c r="A16" s="1908"/>
      <c r="B16" s="828"/>
      <c r="C16" s="853"/>
      <c r="D16" s="853"/>
      <c r="E16" s="853"/>
      <c r="F16" s="853"/>
      <c r="G16" s="853"/>
      <c r="H16" s="1892"/>
      <c r="I16" s="1909"/>
      <c r="J16" s="1894"/>
      <c r="K16" s="1904"/>
    </row>
    <row r="17" spans="1:11" s="36" customFormat="1" ht="17.25">
      <c r="A17" s="1895" t="s">
        <v>237</v>
      </c>
      <c r="B17" s="849"/>
      <c r="C17" s="857"/>
      <c r="D17" s="857"/>
      <c r="E17" s="857"/>
      <c r="F17" s="857"/>
      <c r="G17" s="857"/>
      <c r="H17" s="1896"/>
      <c r="I17" s="1897"/>
      <c r="J17" s="1897"/>
      <c r="K17" s="1907"/>
    </row>
    <row r="18" spans="1:11" s="36" customFormat="1" ht="15">
      <c r="A18" s="1905" t="s">
        <v>238</v>
      </c>
      <c r="B18" s="828" t="s">
        <v>239</v>
      </c>
      <c r="C18" s="853">
        <v>0</v>
      </c>
      <c r="D18" s="853"/>
      <c r="E18" s="853">
        <v>0</v>
      </c>
      <c r="F18" s="853">
        <v>0</v>
      </c>
      <c r="G18" s="853">
        <v>0</v>
      </c>
      <c r="H18" s="1892">
        <v>0</v>
      </c>
      <c r="I18" s="1909">
        <f t="shared" si="0"/>
        <v>0</v>
      </c>
      <c r="J18" s="1894"/>
      <c r="K18" s="1904"/>
    </row>
    <row r="19" spans="1:11" s="36" customFormat="1" ht="15">
      <c r="A19" s="1905" t="s">
        <v>240</v>
      </c>
      <c r="B19" s="828" t="s">
        <v>233</v>
      </c>
      <c r="C19" s="853">
        <v>0</v>
      </c>
      <c r="D19" s="853"/>
      <c r="E19" s="853">
        <v>0</v>
      </c>
      <c r="F19" s="853">
        <v>0</v>
      </c>
      <c r="G19" s="853">
        <v>0</v>
      </c>
      <c r="H19" s="1892">
        <v>0</v>
      </c>
      <c r="I19" s="1909">
        <f t="shared" si="0"/>
        <v>0</v>
      </c>
      <c r="J19" s="1894"/>
      <c r="K19" s="1904"/>
    </row>
    <row r="20" spans="1:11" s="36" customFormat="1" ht="15">
      <c r="A20" s="827" t="s">
        <v>241</v>
      </c>
      <c r="B20" s="828" t="s">
        <v>239</v>
      </c>
      <c r="C20" s="853">
        <v>0</v>
      </c>
      <c r="D20" s="853"/>
      <c r="E20" s="853">
        <v>0</v>
      </c>
      <c r="F20" s="853">
        <v>0</v>
      </c>
      <c r="G20" s="853">
        <v>0</v>
      </c>
      <c r="H20" s="1892"/>
      <c r="I20" s="1909">
        <f t="shared" si="0"/>
        <v>0</v>
      </c>
      <c r="J20" s="1903"/>
      <c r="K20" s="1904"/>
    </row>
    <row r="21" spans="1:11" s="36" customFormat="1" ht="15">
      <c r="A21" s="1905" t="s">
        <v>242</v>
      </c>
      <c r="B21" s="828" t="s">
        <v>150</v>
      </c>
      <c r="C21" s="853">
        <v>15</v>
      </c>
      <c r="D21" s="853"/>
      <c r="E21" s="853">
        <v>533.25</v>
      </c>
      <c r="F21" s="853">
        <v>0.378</v>
      </c>
      <c r="G21" s="853">
        <v>0</v>
      </c>
      <c r="H21" s="1892">
        <v>108190.5</v>
      </c>
      <c r="I21" s="1909">
        <f t="shared" si="0"/>
        <v>6.2403042924195268E-2</v>
      </c>
      <c r="J21" s="1903">
        <v>15</v>
      </c>
      <c r="K21" s="1904">
        <v>3297.8415197362501</v>
      </c>
    </row>
    <row r="22" spans="1:11" s="36" customFormat="1" ht="15">
      <c r="A22" s="1905" t="s">
        <v>243</v>
      </c>
      <c r="B22" s="828" t="s">
        <v>150</v>
      </c>
      <c r="C22" s="853">
        <v>4</v>
      </c>
      <c r="D22" s="853"/>
      <c r="E22" s="853">
        <v>3.48</v>
      </c>
      <c r="F22" s="853">
        <v>0</v>
      </c>
      <c r="G22" s="853">
        <v>1.4</v>
      </c>
      <c r="H22" s="1892">
        <v>1453.24</v>
      </c>
      <c r="I22" s="1909">
        <f t="shared" si="0"/>
        <v>8.3821220993670915E-4</v>
      </c>
      <c r="J22" s="1903">
        <v>9.1</v>
      </c>
      <c r="K22" s="1904">
        <v>42</v>
      </c>
    </row>
    <row r="23" spans="1:11" s="36" customFormat="1" ht="15">
      <c r="A23" s="1895" t="s">
        <v>183</v>
      </c>
      <c r="B23" s="849"/>
      <c r="C23" s="857"/>
      <c r="D23" s="857"/>
      <c r="E23" s="857"/>
      <c r="F23" s="857"/>
      <c r="G23" s="857"/>
      <c r="H23" s="1896"/>
      <c r="I23" s="1897"/>
      <c r="J23" s="1897"/>
      <c r="K23" s="1907"/>
    </row>
    <row r="24" spans="1:11" s="36" customFormat="1" ht="15">
      <c r="A24" s="1905" t="s">
        <v>244</v>
      </c>
      <c r="B24" s="828" t="s">
        <v>245</v>
      </c>
      <c r="C24" s="853">
        <v>616</v>
      </c>
      <c r="D24" s="853"/>
      <c r="E24" s="853">
        <v>37099.5</v>
      </c>
      <c r="F24" s="853">
        <v>0.18908800000000001</v>
      </c>
      <c r="G24" s="853">
        <v>0</v>
      </c>
      <c r="H24" s="1892">
        <v>159313.29999999999</v>
      </c>
      <c r="I24" s="1909">
        <f t="shared" si="0"/>
        <v>9.1890089224979987E-2</v>
      </c>
      <c r="J24" s="1903">
        <v>5.9</v>
      </c>
      <c r="K24" s="1904">
        <v>109524.91311018534</v>
      </c>
    </row>
    <row r="25" spans="1:11" s="36" customFormat="1" ht="15">
      <c r="A25" s="1905" t="s">
        <v>246</v>
      </c>
      <c r="B25" s="828" t="s">
        <v>247</v>
      </c>
      <c r="C25" s="853">
        <v>0</v>
      </c>
      <c r="D25" s="853"/>
      <c r="E25" s="853">
        <v>0</v>
      </c>
      <c r="F25" s="853">
        <v>0</v>
      </c>
      <c r="G25" s="853">
        <v>0</v>
      </c>
      <c r="H25" s="1892">
        <v>0</v>
      </c>
      <c r="I25" s="1909">
        <f t="shared" si="0"/>
        <v>0</v>
      </c>
      <c r="J25" s="1894"/>
      <c r="K25" s="1904">
        <v>0</v>
      </c>
    </row>
    <row r="26" spans="1:11" s="36" customFormat="1" ht="15">
      <c r="A26" s="1905" t="s">
        <v>248</v>
      </c>
      <c r="B26" s="828" t="s">
        <v>245</v>
      </c>
      <c r="C26" s="853">
        <v>5</v>
      </c>
      <c r="D26" s="853"/>
      <c r="E26" s="853">
        <v>48.5</v>
      </c>
      <c r="F26" s="853">
        <v>6.5500000000000003E-3</v>
      </c>
      <c r="G26" s="853">
        <v>-0.14899999999999999</v>
      </c>
      <c r="H26" s="1892">
        <v>816.95</v>
      </c>
      <c r="I26" s="1909">
        <f t="shared" si="0"/>
        <v>4.7120741577977109E-4</v>
      </c>
      <c r="J26" s="1903">
        <v>5</v>
      </c>
      <c r="K26" s="1904">
        <v>98.301194742069995</v>
      </c>
    </row>
    <row r="27" spans="1:11" s="36" customFormat="1" ht="15">
      <c r="A27" s="1905" t="s">
        <v>249</v>
      </c>
      <c r="B27" s="828" t="s">
        <v>245</v>
      </c>
      <c r="C27" s="853">
        <v>762</v>
      </c>
      <c r="D27" s="853"/>
      <c r="E27" s="853">
        <v>143406</v>
      </c>
      <c r="F27" s="853">
        <v>35.173348000000004</v>
      </c>
      <c r="G27" s="853">
        <v>-393.108</v>
      </c>
      <c r="H27" s="1892">
        <v>134349.6</v>
      </c>
      <c r="I27" s="1909">
        <f t="shared" si="0"/>
        <v>7.7491312598134451E-2</v>
      </c>
      <c r="J27" s="1903">
        <v>11.52</v>
      </c>
      <c r="K27" s="1904">
        <v>291368.01169489184</v>
      </c>
    </row>
    <row r="28" spans="1:11" s="36" customFormat="1" ht="15">
      <c r="A28" s="1905" t="s">
        <v>250</v>
      </c>
      <c r="B28" s="828" t="s">
        <v>251</v>
      </c>
      <c r="C28" s="853">
        <v>4.8</v>
      </c>
      <c r="D28" s="853"/>
      <c r="E28" s="853">
        <v>65.760000000000005</v>
      </c>
      <c r="F28" s="853">
        <v>2.5728000000000001E-3</v>
      </c>
      <c r="G28" s="853">
        <v>-0.58079999999999998</v>
      </c>
      <c r="H28" s="1892">
        <v>721.87</v>
      </c>
      <c r="I28" s="1909">
        <f t="shared" si="0"/>
        <v>4.1636635929854132E-4</v>
      </c>
      <c r="J28" s="1903">
        <v>11.52</v>
      </c>
      <c r="K28" s="1904">
        <v>297.24568079188401</v>
      </c>
    </row>
    <row r="29" spans="1:11" s="36" customFormat="1" ht="15">
      <c r="A29" s="1905" t="s">
        <v>252</v>
      </c>
      <c r="B29" s="828" t="s">
        <v>247</v>
      </c>
      <c r="C29" s="853">
        <v>50</v>
      </c>
      <c r="D29" s="853"/>
      <c r="E29" s="853">
        <v>2075</v>
      </c>
      <c r="F29" s="853">
        <v>0.51</v>
      </c>
      <c r="G29" s="853">
        <v>-7.0079999999999991</v>
      </c>
      <c r="H29" s="1892">
        <v>743.5</v>
      </c>
      <c r="I29" s="1909">
        <f t="shared" si="0"/>
        <v>4.2884229589602765E-4</v>
      </c>
      <c r="J29" s="1903">
        <v>5</v>
      </c>
      <c r="K29" s="1904">
        <v>4198.5285289544399</v>
      </c>
    </row>
    <row r="30" spans="1:11" s="36" customFormat="1" ht="15">
      <c r="A30" s="1905" t="s">
        <v>253</v>
      </c>
      <c r="B30" s="828" t="s">
        <v>247</v>
      </c>
      <c r="C30" s="853">
        <v>20</v>
      </c>
      <c r="D30" s="853"/>
      <c r="E30" s="853">
        <v>133.6</v>
      </c>
      <c r="F30" s="853">
        <v>1.8619999999999998E-2</v>
      </c>
      <c r="G30" s="853">
        <v>-1.5979999999999999</v>
      </c>
      <c r="H30" s="1892">
        <v>390</v>
      </c>
      <c r="I30" s="1909">
        <f t="shared" si="0"/>
        <v>2.2494753920571727E-4</v>
      </c>
      <c r="J30" s="1903">
        <v>5</v>
      </c>
      <c r="K30" s="1904">
        <v>257.39241770614001</v>
      </c>
    </row>
    <row r="31" spans="1:11" s="36" customFormat="1" ht="15">
      <c r="A31" s="1905" t="s">
        <v>254</v>
      </c>
      <c r="B31" s="828" t="s">
        <v>247</v>
      </c>
      <c r="C31" s="853">
        <v>696</v>
      </c>
      <c r="D31" s="853"/>
      <c r="E31" s="853">
        <v>12528</v>
      </c>
      <c r="F31" s="853">
        <v>0.187224</v>
      </c>
      <c r="G31" s="853">
        <v>-158.24</v>
      </c>
      <c r="H31" s="1892">
        <v>29078.879999999997</v>
      </c>
      <c r="I31" s="1909">
        <f t="shared" si="0"/>
        <v>1.6772365381688071E-2</v>
      </c>
      <c r="J31" s="1903">
        <v>8.14</v>
      </c>
      <c r="K31" s="1904">
        <v>39139.86814794493</v>
      </c>
    </row>
    <row r="32" spans="1:11" s="36" customFormat="1" ht="15">
      <c r="A32" s="1895" t="s">
        <v>191</v>
      </c>
      <c r="B32" s="849"/>
      <c r="C32" s="857"/>
      <c r="D32" s="857"/>
      <c r="E32" s="857"/>
      <c r="F32" s="857"/>
      <c r="G32" s="857"/>
      <c r="H32" s="1896"/>
      <c r="I32" s="1897"/>
      <c r="J32" s="1897"/>
      <c r="K32" s="1907"/>
    </row>
    <row r="33" spans="1:12" s="36" customFormat="1" ht="15">
      <c r="A33" s="1905" t="s">
        <v>255</v>
      </c>
      <c r="B33" s="828" t="s">
        <v>150</v>
      </c>
      <c r="C33" s="853">
        <v>0</v>
      </c>
      <c r="D33" s="853"/>
      <c r="E33" s="853">
        <v>0</v>
      </c>
      <c r="F33" s="853">
        <v>0</v>
      </c>
      <c r="G33" s="853">
        <v>0</v>
      </c>
      <c r="H33" s="1892">
        <v>0</v>
      </c>
      <c r="I33" s="1909"/>
      <c r="J33" s="1894"/>
      <c r="K33" s="1904"/>
    </row>
    <row r="34" spans="1:12" s="36" customFormat="1" ht="15">
      <c r="A34" s="1905" t="s">
        <v>256</v>
      </c>
      <c r="B34" s="828" t="s">
        <v>150</v>
      </c>
      <c r="C34" s="853">
        <v>1</v>
      </c>
      <c r="D34" s="853"/>
      <c r="E34" s="853">
        <v>8100</v>
      </c>
      <c r="F34" s="853">
        <v>0.77600000000000002</v>
      </c>
      <c r="G34" s="853">
        <v>0</v>
      </c>
      <c r="H34" s="1892">
        <v>4332</v>
      </c>
      <c r="I34" s="1909"/>
      <c r="J34" s="1903">
        <v>10</v>
      </c>
      <c r="K34" s="1904">
        <v>33395.863490999996</v>
      </c>
    </row>
    <row r="35" spans="1:12" s="36" customFormat="1" ht="17.25">
      <c r="A35" s="1910" t="s">
        <v>257</v>
      </c>
      <c r="B35" s="849"/>
      <c r="C35" s="857"/>
      <c r="D35" s="857"/>
      <c r="E35" s="857"/>
      <c r="F35" s="857"/>
      <c r="G35" s="857"/>
      <c r="H35" s="1896"/>
      <c r="I35" s="1911"/>
      <c r="J35" s="1911"/>
      <c r="K35" s="1912"/>
    </row>
    <row r="36" spans="1:12" s="36" customFormat="1" ht="15">
      <c r="A36" s="827" t="s">
        <v>258</v>
      </c>
      <c r="B36" s="828"/>
      <c r="C36" s="853">
        <v>12</v>
      </c>
      <c r="D36" s="853">
        <v>0</v>
      </c>
      <c r="E36" s="853">
        <v>0</v>
      </c>
      <c r="F36" s="853">
        <v>0</v>
      </c>
      <c r="G36" s="853">
        <v>0</v>
      </c>
      <c r="H36" s="1913">
        <v>12969.48</v>
      </c>
      <c r="I36" s="1909"/>
      <c r="J36" s="1894"/>
      <c r="K36" s="1904"/>
    </row>
    <row r="37" spans="1:12" s="36" customFormat="1" thickBot="1">
      <c r="A37" s="1914"/>
      <c r="B37" s="1806"/>
      <c r="C37" s="1806"/>
      <c r="D37" s="1806"/>
      <c r="E37" s="1807"/>
      <c r="F37" s="1808"/>
      <c r="G37" s="1807"/>
      <c r="H37" s="1915"/>
      <c r="I37" s="1916"/>
      <c r="J37" s="1916"/>
      <c r="K37" s="1917"/>
    </row>
    <row r="38" spans="1:12" s="36" customFormat="1" thickBot="1">
      <c r="A38" s="1918" t="s">
        <v>48</v>
      </c>
      <c r="B38" s="1919" t="s">
        <v>259</v>
      </c>
      <c r="C38" s="874">
        <f>SUM(C11:C36)</f>
        <v>9125.7999999999993</v>
      </c>
      <c r="D38" s="874">
        <f>SUM(D11:D34)</f>
        <v>0</v>
      </c>
      <c r="E38" s="874">
        <f>SUM(E11:E34)</f>
        <v>203993.09000000003</v>
      </c>
      <c r="F38" s="874">
        <f>SUM(F11:F34)</f>
        <v>37.24140280000001</v>
      </c>
      <c r="G38" s="874">
        <f>SUM(G11:G34)</f>
        <v>21070.776199999997</v>
      </c>
      <c r="H38" s="1920">
        <f>SUM(H11:H36)</f>
        <v>1733737.57</v>
      </c>
      <c r="I38" s="1921"/>
      <c r="J38" s="1921"/>
      <c r="K38" s="1921"/>
      <c r="L38" s="1922"/>
    </row>
    <row r="39" spans="1:12" s="36" customFormat="1" thickBot="1">
      <c r="A39" s="1923"/>
      <c r="B39" s="1924"/>
      <c r="C39" s="1925"/>
      <c r="D39" s="1925"/>
      <c r="E39" s="1925"/>
      <c r="F39" s="1925"/>
      <c r="G39" s="1925"/>
      <c r="H39" s="1924"/>
    </row>
    <row r="40" spans="1:12" s="36" customFormat="1" thickBot="1">
      <c r="A40" s="1926" t="s">
        <v>260</v>
      </c>
      <c r="B40" s="1927" t="s">
        <v>261</v>
      </c>
      <c r="H40" s="1924"/>
    </row>
    <row r="41" spans="1:12" s="36" customFormat="1" ht="31.5">
      <c r="A41" s="1182" t="s">
        <v>262</v>
      </c>
      <c r="B41" s="1928">
        <v>17</v>
      </c>
      <c r="D41" s="1929"/>
      <c r="E41" s="225"/>
      <c r="G41" s="1929"/>
      <c r="H41" s="171"/>
    </row>
    <row r="42" spans="1:12" s="36" customFormat="1" ht="29.25">
      <c r="A42" s="1182" t="s">
        <v>263</v>
      </c>
      <c r="B42" s="1928">
        <v>10</v>
      </c>
      <c r="I42" s="1930"/>
      <c r="J42" s="1930"/>
      <c r="K42" s="1929"/>
    </row>
    <row r="43" spans="1:12" s="36" customFormat="1" ht="29.25">
      <c r="A43" s="1185" t="s">
        <v>264</v>
      </c>
      <c r="B43" s="1931">
        <v>735</v>
      </c>
    </row>
    <row r="44" spans="1:12" s="36" customFormat="1" ht="33.75" customHeight="1" thickBot="1">
      <c r="A44" s="1187" t="s">
        <v>265</v>
      </c>
      <c r="B44" s="1932">
        <v>60</v>
      </c>
    </row>
    <row r="45" spans="1:12">
      <c r="A45" s="421"/>
      <c r="B45" s="230"/>
    </row>
    <row r="46" spans="1:12" ht="16.5" thickBot="1">
      <c r="A46" s="36"/>
      <c r="B46" s="36"/>
      <c r="C46" s="36"/>
      <c r="D46" s="36"/>
    </row>
    <row r="47" spans="1:12">
      <c r="A47" s="877"/>
      <c r="B47" s="2306" t="s">
        <v>43</v>
      </c>
      <c r="C47" s="2307"/>
      <c r="D47" s="2308"/>
      <c r="G47" s="830"/>
      <c r="H47" s="831"/>
    </row>
    <row r="48" spans="1:12" ht="16.5" thickBot="1">
      <c r="A48" s="878" t="s">
        <v>266</v>
      </c>
      <c r="B48" s="879" t="s">
        <v>46</v>
      </c>
      <c r="C48" s="880" t="s">
        <v>47</v>
      </c>
      <c r="D48" s="881" t="s">
        <v>48</v>
      </c>
      <c r="H48" s="831"/>
    </row>
    <row r="49" spans="1:10">
      <c r="A49" s="1495" t="s">
        <v>211</v>
      </c>
      <c r="B49" s="883">
        <v>43565.460000000006</v>
      </c>
      <c r="C49" s="884">
        <v>43565.33</v>
      </c>
      <c r="D49" s="1437">
        <f>B49+C49</f>
        <v>87130.790000000008</v>
      </c>
      <c r="E49" s="113"/>
      <c r="F49" s="165"/>
      <c r="G49" s="831"/>
      <c r="H49" s="831"/>
    </row>
    <row r="50" spans="1:10">
      <c r="A50" s="1496" t="s">
        <v>212</v>
      </c>
      <c r="B50" s="887">
        <v>73597.249999999971</v>
      </c>
      <c r="C50" s="888">
        <v>73597.239999999962</v>
      </c>
      <c r="D50" s="1195">
        <f t="shared" ref="D50:D51" si="1">B50+C50</f>
        <v>147194.48999999993</v>
      </c>
      <c r="F50" s="831"/>
      <c r="G50" s="831"/>
      <c r="H50" s="831"/>
    </row>
    <row r="51" spans="1:10" ht="16.5" thickBot="1">
      <c r="A51" s="1497" t="s">
        <v>213</v>
      </c>
      <c r="B51" s="887">
        <v>1651937.37</v>
      </c>
      <c r="C51" s="888">
        <v>68830.720000000001</v>
      </c>
      <c r="D51" s="1439">
        <f t="shared" si="1"/>
        <v>1720768.09</v>
      </c>
      <c r="E51" s="832" t="s">
        <v>267</v>
      </c>
      <c r="F51" s="831"/>
      <c r="G51" s="831"/>
      <c r="H51" s="160"/>
    </row>
    <row r="52" spans="1:10" ht="16.5" thickBot="1">
      <c r="A52" s="1194"/>
      <c r="B52" s="836"/>
      <c r="C52" s="837"/>
      <c r="D52" s="838"/>
      <c r="F52" s="831"/>
      <c r="G52" s="831"/>
      <c r="H52" s="831"/>
    </row>
    <row r="53" spans="1:10" ht="28.5" customHeight="1" thickBot="1">
      <c r="A53" s="1193" t="s">
        <v>268</v>
      </c>
      <c r="B53" s="839">
        <f>SUM(B49:B51)</f>
        <v>1769100.08</v>
      </c>
      <c r="C53" s="840">
        <f>SUM(C49:C51)</f>
        <v>185993.28999999998</v>
      </c>
      <c r="D53" s="841">
        <f>SUM(D49:D51)</f>
        <v>1955093.37</v>
      </c>
      <c r="E53" s="832"/>
      <c r="H53" s="831"/>
    </row>
    <row r="54" spans="1:10">
      <c r="A54" s="833"/>
      <c r="B54" s="834"/>
      <c r="C54" s="835"/>
      <c r="D54" s="835"/>
      <c r="H54" s="831"/>
    </row>
    <row r="55" spans="1:10">
      <c r="A55" s="112"/>
      <c r="B55" s="834"/>
      <c r="C55" s="835"/>
      <c r="D55" s="835"/>
      <c r="H55" s="831"/>
    </row>
    <row r="56" spans="1:10">
      <c r="A56" s="2317" t="s">
        <v>269</v>
      </c>
      <c r="B56" s="2317"/>
      <c r="C56" s="2317"/>
      <c r="D56" s="2317"/>
      <c r="E56" s="2317"/>
      <c r="F56" s="2317"/>
      <c r="G56" s="2317"/>
      <c r="H56" s="2317"/>
    </row>
    <row r="57" spans="1:10" ht="18.75">
      <c r="A57" s="114" t="s">
        <v>270</v>
      </c>
    </row>
    <row r="58" spans="1:10" ht="24.75" customHeight="1">
      <c r="A58" s="2317" t="s">
        <v>271</v>
      </c>
      <c r="B58" s="2317"/>
      <c r="C58" s="2317"/>
      <c r="D58" s="2317"/>
      <c r="E58" s="2317"/>
      <c r="F58" s="2317"/>
      <c r="G58" s="2317"/>
      <c r="H58" s="2317"/>
    </row>
    <row r="59" spans="1:10">
      <c r="A59" s="2317" t="s">
        <v>272</v>
      </c>
      <c r="B59" s="2317"/>
      <c r="C59" s="2317"/>
      <c r="D59" s="2317"/>
      <c r="E59" s="2317"/>
      <c r="F59" s="2317"/>
      <c r="G59" s="2317"/>
    </row>
    <row r="60" spans="1:10" ht="18.75">
      <c r="A60" s="114" t="s">
        <v>273</v>
      </c>
    </row>
    <row r="61" spans="1:10" ht="15" customHeight="1">
      <c r="A61" s="36" t="s">
        <v>274</v>
      </c>
    </row>
    <row r="62" spans="1:10" ht="32.25" customHeight="1">
      <c r="A62" s="2318" t="s">
        <v>275</v>
      </c>
      <c r="B62" s="2318"/>
      <c r="C62" s="2318"/>
      <c r="D62" s="2318"/>
      <c r="E62" s="2318"/>
      <c r="F62" s="2318"/>
      <c r="G62" s="2318"/>
      <c r="H62" s="2318"/>
      <c r="I62" s="2318"/>
      <c r="J62" s="2318"/>
    </row>
    <row r="63" spans="1:10">
      <c r="A63" s="114" t="s">
        <v>276</v>
      </c>
    </row>
    <row r="64" spans="1:10">
      <c r="A64" s="2317" t="s">
        <v>277</v>
      </c>
      <c r="B64" s="2317"/>
      <c r="C64" s="2317"/>
      <c r="D64" s="2317"/>
      <c r="E64" s="2317"/>
      <c r="F64" s="2317"/>
      <c r="G64" s="2317"/>
      <c r="H64" s="2317"/>
    </row>
  </sheetData>
  <mergeCells count="11">
    <mergeCell ref="A5:K5"/>
    <mergeCell ref="A1:K1"/>
    <mergeCell ref="A2:K2"/>
    <mergeCell ref="A3:K3"/>
    <mergeCell ref="A4:K4"/>
    <mergeCell ref="A64:H64"/>
    <mergeCell ref="B47:D47"/>
    <mergeCell ref="A56:H56"/>
    <mergeCell ref="A59:G59"/>
    <mergeCell ref="A58:H58"/>
    <mergeCell ref="A62:J62"/>
  </mergeCells>
  <printOptions horizontalCentered="1" verticalCentered="1"/>
  <pageMargins left="0.25" right="0.25" top="0.5" bottom="0.5" header="0.3" footer="0.3"/>
  <pageSetup scale="50" orientation="portrait"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701D2-C779-4B23-A930-380805A01E95}">
  <sheetPr>
    <tabColor rgb="FF00B050"/>
    <pageSetUpPr fitToPage="1"/>
  </sheetPr>
  <dimension ref="A1:Y122"/>
  <sheetViews>
    <sheetView topLeftCell="A94" workbookViewId="0">
      <selection activeCell="A24" sqref="A24:D24"/>
    </sheetView>
  </sheetViews>
  <sheetFormatPr defaultColWidth="9.140625" defaultRowHeight="15"/>
  <cols>
    <col min="1" max="1" width="45.7109375" style="36" customWidth="1"/>
    <col min="2" max="4" width="13.7109375" style="36" customWidth="1"/>
    <col min="5" max="5" width="9.28515625" style="36" bestFit="1" customWidth="1"/>
    <col min="6" max="6" width="10.140625" style="36" bestFit="1" customWidth="1"/>
    <col min="7" max="7" width="31" style="36" customWidth="1"/>
    <col min="8" max="8" width="23" style="36" customWidth="1"/>
    <col min="9" max="9" width="11.7109375" style="36" customWidth="1"/>
    <col min="10" max="10" width="16.7109375" style="36" customWidth="1"/>
    <col min="11" max="11" width="13.5703125" style="36" customWidth="1"/>
    <col min="12" max="12" width="15.85546875" style="36" customWidth="1"/>
    <col min="13" max="16384" width="9.140625" style="36"/>
  </cols>
  <sheetData>
    <row r="1" spans="1:13" ht="15.75">
      <c r="A1" s="2254" t="s">
        <v>278</v>
      </c>
      <c r="B1" s="2254"/>
      <c r="C1" s="2254"/>
      <c r="D1" s="2254"/>
      <c r="E1" s="2254"/>
      <c r="F1" s="2254"/>
      <c r="G1" s="2254"/>
      <c r="H1" s="2254"/>
      <c r="I1" s="2254"/>
      <c r="J1" s="2254"/>
      <c r="K1" s="2254"/>
      <c r="L1" s="2254"/>
    </row>
    <row r="2" spans="1:13" ht="15.75">
      <c r="A2" s="2254" t="s">
        <v>0</v>
      </c>
      <c r="B2" s="2254"/>
      <c r="C2" s="2254"/>
      <c r="D2" s="2254"/>
      <c r="E2" s="2254"/>
      <c r="F2" s="2254"/>
      <c r="G2" s="2254"/>
      <c r="H2" s="2254"/>
      <c r="I2" s="2254"/>
      <c r="J2" s="2254"/>
      <c r="K2" s="2254"/>
      <c r="L2" s="2254"/>
    </row>
    <row r="3" spans="1:13" ht="15.75">
      <c r="A3" s="2301" t="s">
        <v>41</v>
      </c>
      <c r="B3" s="2301"/>
      <c r="C3" s="2301"/>
      <c r="D3" s="2301"/>
      <c r="E3" s="2301"/>
      <c r="F3" s="2301"/>
      <c r="G3" s="2301"/>
      <c r="H3" s="2301"/>
      <c r="I3" s="2301"/>
      <c r="J3" s="2301"/>
      <c r="K3" s="2301"/>
      <c r="L3" s="2301"/>
    </row>
    <row r="4" spans="1:13" ht="20.100000000000001" customHeight="1" thickBot="1">
      <c r="A4" s="2323"/>
      <c r="B4" s="2323"/>
      <c r="C4" s="2323"/>
      <c r="D4" s="2323"/>
      <c r="E4" s="2323"/>
      <c r="F4" s="2323"/>
      <c r="G4" s="2323"/>
      <c r="H4" s="2323"/>
      <c r="I4" s="2323"/>
      <c r="J4" s="2323"/>
      <c r="K4" s="2323"/>
      <c r="L4" s="2323"/>
    </row>
    <row r="5" spans="1:13" ht="15.75" customHeight="1" thickBot="1">
      <c r="A5" s="2324" t="s">
        <v>279</v>
      </c>
      <c r="B5" s="2325"/>
      <c r="C5" s="2325"/>
      <c r="D5" s="2325"/>
      <c r="E5" s="2325"/>
      <c r="F5" s="2325"/>
      <c r="G5" s="2325"/>
      <c r="H5" s="2325"/>
      <c r="I5" s="2325"/>
      <c r="J5" s="2325"/>
      <c r="K5" s="2325"/>
      <c r="L5" s="2326"/>
    </row>
    <row r="6" spans="1:13" ht="15.75" thickBot="1">
      <c r="A6" s="2327" t="s">
        <v>280</v>
      </c>
      <c r="B6" s="2328"/>
      <c r="C6" s="2328"/>
      <c r="D6" s="2328"/>
      <c r="E6" s="2328"/>
      <c r="F6" s="2328"/>
      <c r="G6" s="2328"/>
      <c r="H6" s="2328"/>
      <c r="I6" s="2328"/>
      <c r="J6" s="2328"/>
      <c r="K6" s="2328"/>
      <c r="L6" s="2329"/>
    </row>
    <row r="7" spans="1:13" ht="85.5">
      <c r="A7" s="1783" t="s">
        <v>281</v>
      </c>
      <c r="B7" s="845" t="s">
        <v>226</v>
      </c>
      <c r="C7" s="845" t="s">
        <v>282</v>
      </c>
      <c r="D7" s="845" t="s">
        <v>139</v>
      </c>
      <c r="E7" s="845" t="s">
        <v>227</v>
      </c>
      <c r="F7" s="845" t="s">
        <v>283</v>
      </c>
      <c r="G7" s="845" t="s">
        <v>284</v>
      </c>
      <c r="H7" s="846" t="s">
        <v>285</v>
      </c>
      <c r="I7" s="845" t="s">
        <v>143</v>
      </c>
      <c r="J7" s="1172" t="s">
        <v>231</v>
      </c>
      <c r="K7" s="1784" t="s">
        <v>145</v>
      </c>
      <c r="L7" s="1173" t="s">
        <v>146</v>
      </c>
    </row>
    <row r="8" spans="1:13">
      <c r="A8" s="847" t="s">
        <v>79</v>
      </c>
      <c r="B8" s="848"/>
      <c r="C8" s="848"/>
      <c r="D8" s="849"/>
      <c r="E8" s="849"/>
      <c r="F8" s="849"/>
      <c r="G8" s="849"/>
      <c r="H8" s="850"/>
      <c r="I8" s="849"/>
      <c r="J8" s="851"/>
      <c r="K8" s="851"/>
      <c r="L8" s="891"/>
    </row>
    <row r="9" spans="1:13">
      <c r="A9" s="852" t="s">
        <v>148</v>
      </c>
      <c r="B9" s="742" t="s">
        <v>150</v>
      </c>
      <c r="C9" s="742" t="s">
        <v>286</v>
      </c>
      <c r="D9" s="853"/>
      <c r="E9" s="853"/>
      <c r="F9" s="853"/>
      <c r="G9" s="853"/>
      <c r="H9" s="854"/>
      <c r="I9" s="853"/>
      <c r="J9" s="855"/>
      <c r="K9" s="856"/>
      <c r="L9" s="892"/>
    </row>
    <row r="10" spans="1:13">
      <c r="A10" s="852" t="s">
        <v>287</v>
      </c>
      <c r="B10" s="742" t="s">
        <v>150</v>
      </c>
      <c r="C10" s="742" t="s">
        <v>286</v>
      </c>
      <c r="D10" s="853"/>
      <c r="E10" s="853"/>
      <c r="F10" s="853"/>
      <c r="G10" s="853"/>
      <c r="H10" s="854"/>
      <c r="I10" s="853"/>
      <c r="J10" s="855"/>
      <c r="K10" s="856"/>
      <c r="L10" s="892"/>
    </row>
    <row r="11" spans="1:13">
      <c r="A11" s="852"/>
      <c r="B11" s="742" t="s">
        <v>259</v>
      </c>
      <c r="C11" s="742"/>
      <c r="D11" s="853"/>
      <c r="E11" s="853"/>
      <c r="F11" s="853"/>
      <c r="G11" s="853"/>
      <c r="H11" s="854"/>
      <c r="I11" s="853"/>
      <c r="J11" s="855"/>
      <c r="K11" s="856"/>
      <c r="L11" s="892"/>
    </row>
    <row r="12" spans="1:13">
      <c r="A12" s="847" t="s">
        <v>156</v>
      </c>
      <c r="B12" s="848"/>
      <c r="C12" s="848"/>
      <c r="D12" s="857"/>
      <c r="E12" s="857"/>
      <c r="F12" s="858"/>
      <c r="G12" s="858"/>
      <c r="H12" s="858"/>
      <c r="I12" s="857"/>
      <c r="J12" s="851"/>
      <c r="K12" s="851"/>
      <c r="L12" s="891"/>
    </row>
    <row r="13" spans="1:13">
      <c r="A13" s="827" t="s">
        <v>288</v>
      </c>
      <c r="B13" s="859" t="s">
        <v>289</v>
      </c>
      <c r="C13" s="742" t="s">
        <v>290</v>
      </c>
      <c r="D13" s="853"/>
      <c r="E13" s="853"/>
      <c r="F13" s="853"/>
      <c r="G13" s="853"/>
      <c r="H13" s="854"/>
      <c r="I13" s="853"/>
      <c r="J13" s="855"/>
      <c r="K13" s="856"/>
      <c r="L13" s="892"/>
    </row>
    <row r="14" spans="1:13">
      <c r="A14" s="860" t="s">
        <v>291</v>
      </c>
      <c r="B14" s="861" t="s">
        <v>289</v>
      </c>
      <c r="C14" s="742" t="s">
        <v>290</v>
      </c>
      <c r="D14" s="853"/>
      <c r="E14" s="853"/>
      <c r="F14" s="853"/>
      <c r="G14" s="853"/>
      <c r="H14" s="854"/>
      <c r="I14" s="853"/>
      <c r="J14" s="855"/>
      <c r="K14" s="856"/>
      <c r="L14" s="892"/>
    </row>
    <row r="15" spans="1:13">
      <c r="A15" s="862" t="s">
        <v>292</v>
      </c>
      <c r="B15" s="742" t="s">
        <v>289</v>
      </c>
      <c r="C15" s="742" t="s">
        <v>290</v>
      </c>
      <c r="D15" s="853"/>
      <c r="E15" s="853"/>
      <c r="F15" s="853"/>
      <c r="G15" s="853"/>
      <c r="H15" s="854"/>
      <c r="I15" s="853"/>
      <c r="J15" s="855"/>
      <c r="K15" s="856"/>
      <c r="L15" s="892"/>
    </row>
    <row r="16" spans="1:13">
      <c r="A16" s="862" t="s">
        <v>293</v>
      </c>
      <c r="B16" s="742" t="s">
        <v>289</v>
      </c>
      <c r="C16" s="742" t="s">
        <v>290</v>
      </c>
      <c r="D16" s="853"/>
      <c r="E16" s="853"/>
      <c r="F16" s="853"/>
      <c r="G16" s="853"/>
      <c r="H16" s="854"/>
      <c r="I16" s="853"/>
      <c r="J16" s="855"/>
      <c r="K16" s="856"/>
      <c r="L16" s="892"/>
      <c r="M16" s="863"/>
    </row>
    <row r="17" spans="1:25">
      <c r="A17" s="852" t="s">
        <v>162</v>
      </c>
      <c r="B17" s="828" t="s">
        <v>65</v>
      </c>
      <c r="C17" s="742" t="s">
        <v>290</v>
      </c>
      <c r="D17" s="853"/>
      <c r="E17" s="853"/>
      <c r="F17" s="853"/>
      <c r="G17" s="853"/>
      <c r="H17" s="854"/>
      <c r="I17" s="853"/>
      <c r="J17" s="855"/>
      <c r="K17" s="856"/>
      <c r="L17" s="892"/>
      <c r="M17" s="172"/>
      <c r="N17" s="172"/>
      <c r="O17" s="172"/>
      <c r="P17" s="172"/>
      <c r="Q17" s="172"/>
      <c r="R17" s="172"/>
      <c r="S17" s="172"/>
      <c r="T17" s="172"/>
      <c r="U17" s="172"/>
      <c r="V17" s="172"/>
      <c r="W17" s="172"/>
      <c r="X17" s="172"/>
      <c r="Y17" s="172"/>
    </row>
    <row r="18" spans="1:25">
      <c r="A18" s="852" t="s">
        <v>294</v>
      </c>
      <c r="B18" s="742" t="s">
        <v>150</v>
      </c>
      <c r="C18" s="742" t="s">
        <v>290</v>
      </c>
      <c r="D18" s="853"/>
      <c r="E18" s="853"/>
      <c r="F18" s="853"/>
      <c r="G18" s="853"/>
      <c r="H18" s="854"/>
      <c r="I18" s="853"/>
      <c r="J18" s="855"/>
      <c r="K18" s="856"/>
      <c r="L18" s="892"/>
      <c r="M18" s="172"/>
      <c r="N18" s="172"/>
      <c r="O18" s="172"/>
      <c r="P18" s="172"/>
      <c r="Q18" s="172"/>
      <c r="R18" s="172"/>
      <c r="S18" s="172"/>
      <c r="T18" s="172"/>
      <c r="U18" s="172"/>
      <c r="V18" s="172"/>
      <c r="W18" s="172"/>
      <c r="X18" s="172"/>
      <c r="Y18" s="172"/>
    </row>
    <row r="19" spans="1:25">
      <c r="A19" s="852" t="s">
        <v>295</v>
      </c>
      <c r="B19" s="742" t="s">
        <v>150</v>
      </c>
      <c r="C19" s="742" t="s">
        <v>290</v>
      </c>
      <c r="D19" s="853"/>
      <c r="E19" s="853"/>
      <c r="F19" s="853"/>
      <c r="G19" s="853"/>
      <c r="H19" s="854"/>
      <c r="I19" s="853"/>
      <c r="J19" s="855"/>
      <c r="K19" s="856"/>
      <c r="L19" s="892"/>
    </row>
    <row r="20" spans="1:25">
      <c r="A20" s="852" t="s">
        <v>296</v>
      </c>
      <c r="B20" s="742" t="s">
        <v>150</v>
      </c>
      <c r="C20" s="742" t="s">
        <v>290</v>
      </c>
      <c r="D20" s="853"/>
      <c r="E20" s="853"/>
      <c r="F20" s="853"/>
      <c r="G20" s="853"/>
      <c r="H20" s="854"/>
      <c r="I20" s="853"/>
      <c r="J20" s="855"/>
      <c r="K20" s="856"/>
      <c r="L20" s="892"/>
    </row>
    <row r="21" spans="1:25">
      <c r="A21" s="893" t="s">
        <v>297</v>
      </c>
      <c r="B21" s="742" t="s">
        <v>298</v>
      </c>
      <c r="C21" s="742" t="s">
        <v>286</v>
      </c>
      <c r="D21" s="853"/>
      <c r="E21" s="853"/>
      <c r="F21" s="853"/>
      <c r="G21" s="853"/>
      <c r="H21" s="854"/>
      <c r="I21" s="853"/>
      <c r="J21" s="855"/>
      <c r="K21" s="856"/>
      <c r="L21" s="892"/>
    </row>
    <row r="22" spans="1:25">
      <c r="A22" s="1691" t="s">
        <v>299</v>
      </c>
      <c r="B22" s="742" t="s">
        <v>150</v>
      </c>
      <c r="C22" s="742" t="s">
        <v>286</v>
      </c>
      <c r="D22" s="853"/>
      <c r="E22" s="853"/>
      <c r="F22" s="853"/>
      <c r="G22" s="853"/>
      <c r="H22" s="854"/>
      <c r="I22" s="853"/>
      <c r="J22" s="855"/>
      <c r="K22" s="856"/>
      <c r="L22" s="892"/>
    </row>
    <row r="23" spans="1:25">
      <c r="A23" s="924" t="s">
        <v>159</v>
      </c>
      <c r="B23" s="1174" t="s">
        <v>298</v>
      </c>
      <c r="C23" s="742" t="s">
        <v>286</v>
      </c>
      <c r="D23" s="853"/>
      <c r="E23" s="853"/>
      <c r="F23" s="853"/>
      <c r="G23" s="853"/>
      <c r="H23" s="854"/>
      <c r="I23" s="853"/>
      <c r="J23" s="855"/>
      <c r="K23" s="856"/>
      <c r="L23" s="892"/>
    </row>
    <row r="24" spans="1:25">
      <c r="A24" s="924" t="s">
        <v>160</v>
      </c>
      <c r="B24" s="1174" t="s">
        <v>298</v>
      </c>
      <c r="C24" s="742" t="s">
        <v>286</v>
      </c>
      <c r="D24" s="853"/>
      <c r="E24" s="853"/>
      <c r="F24" s="853"/>
      <c r="G24" s="853"/>
      <c r="H24" s="854"/>
      <c r="I24" s="853"/>
      <c r="J24" s="855"/>
      <c r="K24" s="856"/>
      <c r="L24" s="892"/>
    </row>
    <row r="25" spans="1:25">
      <c r="A25" s="924" t="s">
        <v>162</v>
      </c>
      <c r="B25" s="1174" t="s">
        <v>150</v>
      </c>
      <c r="C25" s="742" t="s">
        <v>286</v>
      </c>
      <c r="D25" s="853"/>
      <c r="E25" s="853"/>
      <c r="F25" s="853"/>
      <c r="G25" s="853"/>
      <c r="H25" s="854"/>
      <c r="I25" s="853"/>
      <c r="J25" s="855"/>
      <c r="K25" s="856"/>
      <c r="L25" s="892"/>
    </row>
    <row r="26" spans="1:25">
      <c r="A26" s="866" t="s">
        <v>300</v>
      </c>
      <c r="B26" s="742" t="s">
        <v>150</v>
      </c>
      <c r="C26" s="742" t="s">
        <v>290</v>
      </c>
      <c r="D26" s="853"/>
      <c r="E26" s="853"/>
      <c r="F26" s="853"/>
      <c r="G26" s="853"/>
      <c r="H26" s="854"/>
      <c r="I26" s="853"/>
      <c r="J26" s="855"/>
      <c r="K26" s="856"/>
      <c r="L26" s="892"/>
    </row>
    <row r="27" spans="1:25">
      <c r="A27" s="866" t="s">
        <v>301</v>
      </c>
      <c r="B27" s="742" t="s">
        <v>150</v>
      </c>
      <c r="C27" s="742" t="s">
        <v>290</v>
      </c>
      <c r="D27" s="853"/>
      <c r="E27" s="853"/>
      <c r="F27" s="853"/>
      <c r="G27" s="853"/>
      <c r="H27" s="854"/>
      <c r="I27" s="853"/>
      <c r="J27" s="855"/>
      <c r="K27" s="856"/>
      <c r="L27" s="892"/>
    </row>
    <row r="28" spans="1:25">
      <c r="A28" s="866"/>
      <c r="B28" s="742"/>
      <c r="C28" s="742"/>
      <c r="D28" s="853"/>
      <c r="E28" s="853"/>
      <c r="F28" s="853"/>
      <c r="G28" s="853"/>
      <c r="H28" s="854"/>
      <c r="I28" s="853"/>
      <c r="J28" s="855"/>
      <c r="K28" s="856"/>
      <c r="L28" s="892"/>
    </row>
    <row r="29" spans="1:25">
      <c r="A29" s="847" t="s">
        <v>236</v>
      </c>
      <c r="B29" s="848"/>
      <c r="C29" s="848"/>
      <c r="D29" s="857"/>
      <c r="E29" s="857"/>
      <c r="F29" s="858"/>
      <c r="G29" s="858"/>
      <c r="H29" s="858"/>
      <c r="I29" s="857"/>
      <c r="J29" s="851"/>
      <c r="K29" s="851"/>
      <c r="L29" s="891"/>
    </row>
    <row r="30" spans="1:25">
      <c r="A30" s="852" t="s">
        <v>302</v>
      </c>
      <c r="B30" s="742" t="s">
        <v>303</v>
      </c>
      <c r="C30" s="742" t="s">
        <v>290</v>
      </c>
      <c r="D30" s="853"/>
      <c r="E30" s="853"/>
      <c r="F30" s="853"/>
      <c r="G30" s="853"/>
      <c r="H30" s="854"/>
      <c r="I30" s="853"/>
      <c r="J30" s="855"/>
      <c r="K30" s="856"/>
      <c r="L30" s="892"/>
    </row>
    <row r="31" spans="1:25">
      <c r="A31" s="852" t="s">
        <v>304</v>
      </c>
      <c r="B31" s="742" t="s">
        <v>303</v>
      </c>
      <c r="C31" s="742" t="s">
        <v>290</v>
      </c>
      <c r="D31" s="853"/>
      <c r="E31" s="853"/>
      <c r="F31" s="853"/>
      <c r="G31" s="853"/>
      <c r="H31" s="854"/>
      <c r="I31" s="853"/>
      <c r="J31" s="855"/>
      <c r="K31" s="856"/>
      <c r="L31" s="892"/>
    </row>
    <row r="32" spans="1:25">
      <c r="A32" s="852" t="s">
        <v>305</v>
      </c>
      <c r="B32" s="742" t="s">
        <v>303</v>
      </c>
      <c r="C32" s="742" t="s">
        <v>290</v>
      </c>
      <c r="D32" s="853"/>
      <c r="E32" s="853"/>
      <c r="F32" s="853"/>
      <c r="G32" s="853"/>
      <c r="H32" s="854"/>
      <c r="I32" s="853"/>
      <c r="J32" s="855"/>
      <c r="K32" s="856"/>
      <c r="L32" s="892"/>
    </row>
    <row r="33" spans="1:12">
      <c r="A33" s="852" t="s">
        <v>306</v>
      </c>
      <c r="B33" s="742" t="s">
        <v>303</v>
      </c>
      <c r="C33" s="742" t="s">
        <v>290</v>
      </c>
      <c r="D33" s="853"/>
      <c r="E33" s="853"/>
      <c r="F33" s="853"/>
      <c r="G33" s="853"/>
      <c r="H33" s="854"/>
      <c r="I33" s="853"/>
      <c r="J33" s="855"/>
      <c r="K33" s="856"/>
      <c r="L33" s="892"/>
    </row>
    <row r="34" spans="1:12">
      <c r="A34" s="867" t="s">
        <v>307</v>
      </c>
      <c r="B34" s="742" t="s">
        <v>298</v>
      </c>
      <c r="C34" s="742" t="s">
        <v>286</v>
      </c>
      <c r="D34" s="853"/>
      <c r="E34" s="853"/>
      <c r="F34" s="853"/>
      <c r="G34" s="853"/>
      <c r="H34" s="854"/>
      <c r="I34" s="853"/>
      <c r="J34" s="855"/>
      <c r="K34" s="856"/>
      <c r="L34" s="892"/>
    </row>
    <row r="35" spans="1:12">
      <c r="A35" s="867" t="s">
        <v>167</v>
      </c>
      <c r="B35" s="742" t="s">
        <v>298</v>
      </c>
      <c r="C35" s="742" t="s">
        <v>286</v>
      </c>
      <c r="D35" s="853"/>
      <c r="E35" s="853"/>
      <c r="F35" s="853"/>
      <c r="G35" s="853"/>
      <c r="H35" s="854"/>
      <c r="I35" s="853"/>
      <c r="J35" s="855"/>
      <c r="K35" s="856"/>
      <c r="L35" s="892"/>
    </row>
    <row r="36" spans="1:12">
      <c r="A36" s="867"/>
      <c r="B36" s="742"/>
      <c r="C36" s="742"/>
      <c r="D36" s="853"/>
      <c r="E36" s="853"/>
      <c r="F36" s="854"/>
      <c r="G36" s="854"/>
      <c r="H36" s="854"/>
      <c r="I36" s="868"/>
      <c r="J36" s="855"/>
      <c r="K36" s="856"/>
      <c r="L36" s="892"/>
    </row>
    <row r="37" spans="1:12">
      <c r="A37" s="847" t="s">
        <v>82</v>
      </c>
      <c r="B37" s="848"/>
      <c r="C37" s="848"/>
      <c r="D37" s="857"/>
      <c r="E37" s="857"/>
      <c r="F37" s="858"/>
      <c r="G37" s="858"/>
      <c r="H37" s="858"/>
      <c r="I37" s="857"/>
      <c r="J37" s="851"/>
      <c r="K37" s="851"/>
      <c r="L37" s="891"/>
    </row>
    <row r="38" spans="1:12">
      <c r="A38" s="864" t="s">
        <v>308</v>
      </c>
      <c r="B38" s="742" t="s">
        <v>239</v>
      </c>
      <c r="C38" s="742" t="s">
        <v>290</v>
      </c>
      <c r="D38" s="853"/>
      <c r="E38" s="853"/>
      <c r="F38" s="853"/>
      <c r="G38" s="853"/>
      <c r="H38" s="854"/>
      <c r="I38" s="853"/>
      <c r="J38" s="855"/>
      <c r="K38" s="856"/>
      <c r="L38" s="892"/>
    </row>
    <row r="39" spans="1:12">
      <c r="A39" s="864" t="s">
        <v>309</v>
      </c>
      <c r="B39" s="742" t="s">
        <v>239</v>
      </c>
      <c r="C39" s="742" t="s">
        <v>290</v>
      </c>
      <c r="D39" s="853"/>
      <c r="E39" s="853"/>
      <c r="F39" s="853"/>
      <c r="G39" s="853"/>
      <c r="H39" s="854"/>
      <c r="I39" s="853"/>
      <c r="J39" s="855"/>
      <c r="K39" s="856"/>
      <c r="L39" s="892"/>
    </row>
    <row r="40" spans="1:12">
      <c r="A40" s="827" t="s">
        <v>310</v>
      </c>
      <c r="B40" s="859" t="s">
        <v>239</v>
      </c>
      <c r="C40" s="742" t="s">
        <v>290</v>
      </c>
      <c r="D40" s="853"/>
      <c r="E40" s="853"/>
      <c r="F40" s="853"/>
      <c r="G40" s="853"/>
      <c r="H40" s="854"/>
      <c r="I40" s="853"/>
      <c r="J40" s="855"/>
      <c r="K40" s="856"/>
      <c r="L40" s="892"/>
    </row>
    <row r="41" spans="1:12">
      <c r="A41" s="864" t="s">
        <v>311</v>
      </c>
      <c r="B41" s="742" t="s">
        <v>239</v>
      </c>
      <c r="C41" s="742" t="s">
        <v>290</v>
      </c>
      <c r="D41" s="853"/>
      <c r="E41" s="853"/>
      <c r="F41" s="853"/>
      <c r="G41" s="853"/>
      <c r="H41" s="854"/>
      <c r="I41" s="853"/>
      <c r="J41" s="855"/>
      <c r="K41" s="856"/>
      <c r="L41" s="892"/>
    </row>
    <row r="42" spans="1:12">
      <c r="A42" s="864" t="s">
        <v>312</v>
      </c>
      <c r="B42" s="742" t="s">
        <v>239</v>
      </c>
      <c r="C42" s="742" t="s">
        <v>290</v>
      </c>
      <c r="D42" s="853"/>
      <c r="E42" s="853"/>
      <c r="F42" s="853"/>
      <c r="G42" s="853"/>
      <c r="H42" s="854"/>
      <c r="I42" s="853"/>
      <c r="J42" s="855"/>
      <c r="K42" s="856"/>
      <c r="L42" s="892"/>
    </row>
    <row r="43" spans="1:12">
      <c r="A43" s="864" t="s">
        <v>313</v>
      </c>
      <c r="B43" s="742" t="s">
        <v>289</v>
      </c>
      <c r="C43" s="742" t="s">
        <v>290</v>
      </c>
      <c r="D43" s="853"/>
      <c r="E43" s="853"/>
      <c r="F43" s="853"/>
      <c r="G43" s="853"/>
      <c r="H43" s="854"/>
      <c r="I43" s="853"/>
      <c r="J43" s="855"/>
      <c r="K43" s="856"/>
      <c r="L43" s="892"/>
    </row>
    <row r="44" spans="1:12">
      <c r="A44" s="862" t="s">
        <v>314</v>
      </c>
      <c r="B44" s="742" t="s">
        <v>289</v>
      </c>
      <c r="C44" s="742" t="s">
        <v>290</v>
      </c>
      <c r="D44" s="853"/>
      <c r="E44" s="853"/>
      <c r="F44" s="853"/>
      <c r="G44" s="853"/>
      <c r="H44" s="854"/>
      <c r="I44" s="853"/>
      <c r="J44" s="855"/>
      <c r="K44" s="856"/>
      <c r="L44" s="892"/>
    </row>
    <row r="45" spans="1:12">
      <c r="A45" s="864" t="s">
        <v>315</v>
      </c>
      <c r="B45" s="742" t="s">
        <v>150</v>
      </c>
      <c r="C45" s="742" t="s">
        <v>286</v>
      </c>
      <c r="D45" s="853"/>
      <c r="E45" s="853"/>
      <c r="F45" s="853"/>
      <c r="G45" s="853"/>
      <c r="H45" s="854"/>
      <c r="I45" s="853"/>
      <c r="J45" s="855"/>
      <c r="K45" s="856"/>
      <c r="L45" s="892"/>
    </row>
    <row r="46" spans="1:12">
      <c r="A46" s="864" t="s">
        <v>316</v>
      </c>
      <c r="B46" s="742" t="s">
        <v>150</v>
      </c>
      <c r="C46" s="742" t="s">
        <v>286</v>
      </c>
      <c r="D46" s="853"/>
      <c r="E46" s="853"/>
      <c r="F46" s="853"/>
      <c r="G46" s="853"/>
      <c r="H46" s="854"/>
      <c r="I46" s="853"/>
      <c r="J46" s="855"/>
      <c r="K46" s="856"/>
      <c r="L46" s="892"/>
    </row>
    <row r="47" spans="1:12">
      <c r="A47" s="864" t="s">
        <v>317</v>
      </c>
      <c r="B47" s="742" t="s">
        <v>150</v>
      </c>
      <c r="C47" s="742" t="s">
        <v>286</v>
      </c>
      <c r="D47" s="853"/>
      <c r="E47" s="853"/>
      <c r="F47" s="853"/>
      <c r="G47" s="853"/>
      <c r="H47" s="854"/>
      <c r="I47" s="853"/>
      <c r="J47" s="855"/>
      <c r="K47" s="856"/>
      <c r="L47" s="892"/>
    </row>
    <row r="48" spans="1:12">
      <c r="A48" s="864" t="s">
        <v>178</v>
      </c>
      <c r="B48" s="742" t="s">
        <v>150</v>
      </c>
      <c r="C48" s="742" t="s">
        <v>286</v>
      </c>
      <c r="D48" s="853"/>
      <c r="E48" s="853"/>
      <c r="F48" s="853"/>
      <c r="G48" s="853"/>
      <c r="H48" s="854"/>
      <c r="I48" s="853"/>
      <c r="J48" s="855"/>
      <c r="K48" s="856"/>
      <c r="L48" s="892"/>
    </row>
    <row r="49" spans="1:12">
      <c r="A49" s="864" t="s">
        <v>318</v>
      </c>
      <c r="B49" s="742" t="s">
        <v>150</v>
      </c>
      <c r="C49" s="742" t="s">
        <v>286</v>
      </c>
      <c r="D49" s="853"/>
      <c r="E49" s="853"/>
      <c r="F49" s="853"/>
      <c r="G49" s="853"/>
      <c r="H49" s="854"/>
      <c r="I49" s="853"/>
      <c r="J49" s="855"/>
      <c r="K49" s="856"/>
      <c r="L49" s="892"/>
    </row>
    <row r="50" spans="1:12">
      <c r="A50" s="924" t="s">
        <v>182</v>
      </c>
      <c r="B50" s="1174" t="s">
        <v>150</v>
      </c>
      <c r="C50" s="742" t="s">
        <v>286</v>
      </c>
      <c r="D50" s="853"/>
      <c r="E50" s="853"/>
      <c r="F50" s="853"/>
      <c r="G50" s="853"/>
      <c r="H50" s="854"/>
      <c r="I50" s="853"/>
      <c r="J50" s="855"/>
      <c r="K50" s="856"/>
      <c r="L50" s="892"/>
    </row>
    <row r="51" spans="1:12">
      <c r="A51" s="924" t="s">
        <v>177</v>
      </c>
      <c r="B51" s="1174" t="s">
        <v>150</v>
      </c>
      <c r="C51" s="742" t="s">
        <v>286</v>
      </c>
      <c r="D51" s="853"/>
      <c r="E51" s="853"/>
      <c r="F51" s="853"/>
      <c r="G51" s="853"/>
      <c r="H51" s="854"/>
      <c r="I51" s="853"/>
      <c r="J51" s="855"/>
      <c r="K51" s="856"/>
      <c r="L51" s="892"/>
    </row>
    <row r="52" spans="1:12">
      <c r="A52" s="924" t="s">
        <v>319</v>
      </c>
      <c r="B52" s="1174" t="s">
        <v>150</v>
      </c>
      <c r="C52" s="742" t="s">
        <v>290</v>
      </c>
      <c r="D52" s="853"/>
      <c r="E52" s="853"/>
      <c r="F52" s="853"/>
      <c r="G52" s="853"/>
      <c r="H52" s="854"/>
      <c r="I52" s="853"/>
      <c r="J52" s="855"/>
      <c r="K52" s="856"/>
      <c r="L52" s="892"/>
    </row>
    <row r="53" spans="1:12">
      <c r="A53" s="924" t="s">
        <v>320</v>
      </c>
      <c r="B53" s="1174" t="s">
        <v>150</v>
      </c>
      <c r="C53" s="742" t="s">
        <v>290</v>
      </c>
      <c r="D53" s="853"/>
      <c r="E53" s="853"/>
      <c r="F53" s="853"/>
      <c r="G53" s="853"/>
      <c r="H53" s="854"/>
      <c r="I53" s="853"/>
      <c r="J53" s="855"/>
      <c r="K53" s="856"/>
      <c r="L53" s="892"/>
    </row>
    <row r="54" spans="1:12">
      <c r="A54" s="924" t="s">
        <v>321</v>
      </c>
      <c r="B54" s="1174" t="s">
        <v>150</v>
      </c>
      <c r="C54" s="742" t="s">
        <v>290</v>
      </c>
      <c r="D54" s="853"/>
      <c r="E54" s="853"/>
      <c r="F54" s="853"/>
      <c r="G54" s="853"/>
      <c r="H54" s="854"/>
      <c r="I54" s="853"/>
      <c r="J54" s="855"/>
      <c r="K54" s="856"/>
      <c r="L54" s="892"/>
    </row>
    <row r="55" spans="1:12">
      <c r="A55" s="924"/>
      <c r="B55" s="1174"/>
      <c r="C55" s="742"/>
      <c r="D55" s="853"/>
      <c r="E55" s="853"/>
      <c r="F55" s="854"/>
      <c r="G55" s="854"/>
      <c r="H55" s="854"/>
      <c r="I55" s="868"/>
      <c r="J55" s="855"/>
      <c r="K55" s="856"/>
      <c r="L55" s="892"/>
    </row>
    <row r="56" spans="1:12">
      <c r="A56" s="847" t="s">
        <v>183</v>
      </c>
      <c r="B56" s="848"/>
      <c r="C56" s="848"/>
      <c r="D56" s="857"/>
      <c r="E56" s="857"/>
      <c r="F56" s="858"/>
      <c r="G56" s="858"/>
      <c r="H56" s="858"/>
      <c r="I56" s="857"/>
      <c r="J56" s="851"/>
      <c r="K56" s="851"/>
      <c r="L56" s="891"/>
    </row>
    <row r="57" spans="1:12">
      <c r="A57" s="852" t="s">
        <v>250</v>
      </c>
      <c r="B57" s="742" t="s">
        <v>150</v>
      </c>
      <c r="C57" s="742" t="s">
        <v>290</v>
      </c>
      <c r="D57" s="853"/>
      <c r="E57" s="853"/>
      <c r="F57" s="853"/>
      <c r="G57" s="853"/>
      <c r="H57" s="854"/>
      <c r="I57" s="853"/>
      <c r="J57" s="855"/>
      <c r="K57" s="856"/>
      <c r="L57" s="892"/>
    </row>
    <row r="58" spans="1:12">
      <c r="A58" s="862" t="s">
        <v>253</v>
      </c>
      <c r="B58" s="742" t="s">
        <v>150</v>
      </c>
      <c r="C58" s="742" t="s">
        <v>290</v>
      </c>
      <c r="D58" s="853"/>
      <c r="E58" s="853"/>
      <c r="F58" s="853"/>
      <c r="G58" s="853"/>
      <c r="H58" s="854"/>
      <c r="I58" s="853"/>
      <c r="J58" s="855"/>
      <c r="K58" s="856"/>
      <c r="L58" s="892"/>
    </row>
    <row r="59" spans="1:12">
      <c r="A59" s="862" t="s">
        <v>254</v>
      </c>
      <c r="B59" s="742" t="s">
        <v>150</v>
      </c>
      <c r="C59" s="742" t="s">
        <v>290</v>
      </c>
      <c r="D59" s="853"/>
      <c r="E59" s="853"/>
      <c r="F59" s="853"/>
      <c r="G59" s="853"/>
      <c r="H59" s="854"/>
      <c r="I59" s="853"/>
      <c r="J59" s="855"/>
      <c r="K59" s="856"/>
      <c r="L59" s="892"/>
    </row>
    <row r="60" spans="1:12">
      <c r="A60" s="827" t="s">
        <v>322</v>
      </c>
      <c r="B60" s="859" t="s">
        <v>150</v>
      </c>
      <c r="C60" s="742" t="s">
        <v>290</v>
      </c>
      <c r="D60" s="853"/>
      <c r="E60" s="853"/>
      <c r="F60" s="853"/>
      <c r="G60" s="853"/>
      <c r="H60" s="854"/>
      <c r="I60" s="853"/>
      <c r="J60" s="855"/>
      <c r="K60" s="856"/>
      <c r="L60" s="892"/>
    </row>
    <row r="61" spans="1:12">
      <c r="A61" s="860" t="s">
        <v>323</v>
      </c>
      <c r="B61" s="861" t="s">
        <v>150</v>
      </c>
      <c r="C61" s="742" t="s">
        <v>290</v>
      </c>
      <c r="D61" s="853"/>
      <c r="E61" s="853"/>
      <c r="F61" s="853"/>
      <c r="G61" s="853"/>
      <c r="H61" s="854"/>
      <c r="I61" s="853"/>
      <c r="J61" s="855"/>
      <c r="K61" s="856"/>
      <c r="L61" s="892"/>
    </row>
    <row r="62" spans="1:12">
      <c r="A62" s="862" t="s">
        <v>249</v>
      </c>
      <c r="B62" s="742" t="s">
        <v>150</v>
      </c>
      <c r="C62" s="742" t="s">
        <v>290</v>
      </c>
      <c r="D62" s="853"/>
      <c r="E62" s="853"/>
      <c r="F62" s="853"/>
      <c r="G62" s="853"/>
      <c r="H62" s="854"/>
      <c r="I62" s="853"/>
      <c r="J62" s="855"/>
      <c r="K62" s="856"/>
      <c r="L62" s="892"/>
    </row>
    <row r="63" spans="1:12">
      <c r="A63" s="862" t="s">
        <v>252</v>
      </c>
      <c r="B63" s="742" t="s">
        <v>150</v>
      </c>
      <c r="C63" s="742" t="s">
        <v>290</v>
      </c>
      <c r="D63" s="853"/>
      <c r="E63" s="853"/>
      <c r="F63" s="853"/>
      <c r="G63" s="853"/>
      <c r="H63" s="854"/>
      <c r="I63" s="853"/>
      <c r="J63" s="855"/>
      <c r="K63" s="856"/>
      <c r="L63" s="892"/>
    </row>
    <row r="64" spans="1:12">
      <c r="A64" s="862" t="s">
        <v>248</v>
      </c>
      <c r="B64" s="742" t="s">
        <v>150</v>
      </c>
      <c r="C64" s="742" t="s">
        <v>290</v>
      </c>
      <c r="D64" s="853"/>
      <c r="E64" s="853"/>
      <c r="F64" s="853"/>
      <c r="G64" s="853"/>
      <c r="H64" s="854"/>
      <c r="I64" s="853"/>
      <c r="J64" s="855"/>
      <c r="K64" s="856"/>
      <c r="L64" s="892"/>
    </row>
    <row r="65" spans="1:12">
      <c r="A65" s="862" t="s">
        <v>244</v>
      </c>
      <c r="B65" s="742" t="s">
        <v>150</v>
      </c>
      <c r="C65" s="742" t="s">
        <v>290</v>
      </c>
      <c r="D65" s="853"/>
      <c r="E65" s="853"/>
      <c r="F65" s="853"/>
      <c r="G65" s="853"/>
      <c r="H65" s="854"/>
      <c r="I65" s="853"/>
      <c r="J65" s="855"/>
      <c r="K65" s="856"/>
      <c r="L65" s="892"/>
    </row>
    <row r="66" spans="1:12">
      <c r="A66" s="827" t="s">
        <v>324</v>
      </c>
      <c r="B66" s="859" t="s">
        <v>150</v>
      </c>
      <c r="C66" s="742" t="s">
        <v>290</v>
      </c>
      <c r="D66" s="853"/>
      <c r="E66" s="853"/>
      <c r="F66" s="853"/>
      <c r="G66" s="853"/>
      <c r="H66" s="854"/>
      <c r="I66" s="853"/>
      <c r="J66" s="855"/>
      <c r="K66" s="856"/>
      <c r="L66" s="892"/>
    </row>
    <row r="67" spans="1:12">
      <c r="A67" s="862" t="s">
        <v>325</v>
      </c>
      <c r="B67" s="742" t="s">
        <v>150</v>
      </c>
      <c r="C67" s="742" t="s">
        <v>290</v>
      </c>
      <c r="D67" s="853"/>
      <c r="E67" s="853"/>
      <c r="F67" s="853"/>
      <c r="G67" s="853"/>
      <c r="H67" s="854"/>
      <c r="I67" s="853"/>
      <c r="J67" s="855"/>
      <c r="K67" s="856"/>
      <c r="L67" s="892"/>
    </row>
    <row r="68" spans="1:12">
      <c r="A68" s="852" t="s">
        <v>326</v>
      </c>
      <c r="B68" s="742" t="s">
        <v>150</v>
      </c>
      <c r="C68" s="742" t="s">
        <v>290</v>
      </c>
      <c r="D68" s="853"/>
      <c r="E68" s="853"/>
      <c r="F68" s="853"/>
      <c r="G68" s="853"/>
      <c r="H68" s="854"/>
      <c r="I68" s="853"/>
      <c r="J68" s="855"/>
      <c r="K68" s="856"/>
      <c r="L68" s="892"/>
    </row>
    <row r="69" spans="1:12">
      <c r="A69" s="852" t="s">
        <v>246</v>
      </c>
      <c r="B69" s="742" t="s">
        <v>150</v>
      </c>
      <c r="C69" s="742" t="s">
        <v>290</v>
      </c>
      <c r="D69" s="853"/>
      <c r="E69" s="853"/>
      <c r="F69" s="853"/>
      <c r="G69" s="853"/>
      <c r="H69" s="854"/>
      <c r="I69" s="853"/>
      <c r="J69" s="855"/>
      <c r="K69" s="856"/>
      <c r="L69" s="892"/>
    </row>
    <row r="70" spans="1:12">
      <c r="A70" s="852" t="s">
        <v>327</v>
      </c>
      <c r="B70" s="742" t="s">
        <v>150</v>
      </c>
      <c r="C70" s="742" t="s">
        <v>290</v>
      </c>
      <c r="D70" s="853"/>
      <c r="E70" s="853"/>
      <c r="F70" s="853"/>
      <c r="G70" s="853"/>
      <c r="H70" s="854"/>
      <c r="I70" s="853"/>
      <c r="J70" s="855"/>
      <c r="K70" s="856"/>
      <c r="L70" s="892"/>
    </row>
    <row r="71" spans="1:12">
      <c r="A71" s="867" t="s">
        <v>328</v>
      </c>
      <c r="B71" s="742" t="s">
        <v>150</v>
      </c>
      <c r="C71" s="742" t="s">
        <v>286</v>
      </c>
      <c r="D71" s="853"/>
      <c r="E71" s="853"/>
      <c r="F71" s="853"/>
      <c r="G71" s="853"/>
      <c r="H71" s="854"/>
      <c r="I71" s="853"/>
      <c r="J71" s="855"/>
      <c r="K71" s="856"/>
      <c r="L71" s="892"/>
    </row>
    <row r="72" spans="1:12">
      <c r="A72" s="864" t="s">
        <v>329</v>
      </c>
      <c r="B72" s="742" t="s">
        <v>150</v>
      </c>
      <c r="C72" s="742" t="s">
        <v>286</v>
      </c>
      <c r="D72" s="853"/>
      <c r="E72" s="853"/>
      <c r="F72" s="853"/>
      <c r="G72" s="853"/>
      <c r="H72" s="854"/>
      <c r="I72" s="853"/>
      <c r="J72" s="855"/>
      <c r="K72" s="856"/>
      <c r="L72" s="892"/>
    </row>
    <row r="73" spans="1:12">
      <c r="A73" s="864"/>
      <c r="B73" s="742"/>
      <c r="C73" s="742"/>
      <c r="D73" s="853"/>
      <c r="E73" s="853"/>
      <c r="F73" s="853"/>
      <c r="G73" s="853"/>
      <c r="H73" s="854"/>
      <c r="I73" s="853"/>
      <c r="J73" s="855"/>
      <c r="K73" s="856"/>
      <c r="L73" s="892"/>
    </row>
    <row r="74" spans="1:12">
      <c r="A74" s="847" t="s">
        <v>191</v>
      </c>
      <c r="B74" s="848"/>
      <c r="C74" s="848"/>
      <c r="D74" s="857"/>
      <c r="E74" s="857"/>
      <c r="F74" s="858"/>
      <c r="G74" s="858"/>
      <c r="H74" s="858"/>
      <c r="I74" s="857"/>
      <c r="J74" s="851"/>
      <c r="K74" s="851"/>
      <c r="L74" s="891"/>
    </row>
    <row r="75" spans="1:12">
      <c r="A75" s="864" t="s">
        <v>330</v>
      </c>
      <c r="B75" s="742" t="s">
        <v>150</v>
      </c>
      <c r="C75" s="742" t="s">
        <v>286</v>
      </c>
      <c r="D75" s="853"/>
      <c r="E75" s="853"/>
      <c r="F75" s="853"/>
      <c r="G75" s="853"/>
      <c r="H75" s="854"/>
      <c r="I75" s="853"/>
      <c r="J75" s="855"/>
      <c r="K75" s="856"/>
      <c r="L75" s="892"/>
    </row>
    <row r="76" spans="1:12">
      <c r="A76" s="864" t="s">
        <v>256</v>
      </c>
      <c r="B76" s="742" t="s">
        <v>150</v>
      </c>
      <c r="C76" s="742" t="s">
        <v>290</v>
      </c>
      <c r="D76" s="853"/>
      <c r="E76" s="853"/>
      <c r="F76" s="853"/>
      <c r="G76" s="853"/>
      <c r="H76" s="854"/>
      <c r="I76" s="853"/>
      <c r="J76" s="855"/>
      <c r="K76" s="856"/>
      <c r="L76" s="892"/>
    </row>
    <row r="77" spans="1:12">
      <c r="A77" s="924" t="s">
        <v>331</v>
      </c>
      <c r="B77" s="1174" t="s">
        <v>150</v>
      </c>
      <c r="C77" s="742" t="s">
        <v>290</v>
      </c>
      <c r="D77" s="853"/>
      <c r="E77" s="853"/>
      <c r="F77" s="853"/>
      <c r="G77" s="853"/>
      <c r="H77" s="854"/>
      <c r="I77" s="853"/>
      <c r="J77" s="855"/>
      <c r="K77" s="856"/>
      <c r="L77" s="892"/>
    </row>
    <row r="78" spans="1:12">
      <c r="A78" s="924" t="s">
        <v>332</v>
      </c>
      <c r="B78" s="1174" t="s">
        <v>150</v>
      </c>
      <c r="C78" s="742" t="s">
        <v>286</v>
      </c>
      <c r="D78" s="853"/>
      <c r="E78" s="853"/>
      <c r="F78" s="853"/>
      <c r="G78" s="853"/>
      <c r="H78" s="854"/>
      <c r="I78" s="853"/>
      <c r="J78" s="855"/>
      <c r="K78" s="856"/>
      <c r="L78" s="892"/>
    </row>
    <row r="79" spans="1:12">
      <c r="A79" s="924" t="s">
        <v>333</v>
      </c>
      <c r="B79" s="1174" t="s">
        <v>158</v>
      </c>
      <c r="C79" s="742" t="s">
        <v>286</v>
      </c>
      <c r="D79" s="853"/>
      <c r="E79" s="853"/>
      <c r="F79" s="853"/>
      <c r="G79" s="853"/>
      <c r="H79" s="854"/>
      <c r="I79" s="853"/>
      <c r="J79" s="855"/>
      <c r="K79" s="856"/>
      <c r="L79" s="892"/>
    </row>
    <row r="80" spans="1:12">
      <c r="A80" s="924" t="s">
        <v>334</v>
      </c>
      <c r="B80" s="1174" t="s">
        <v>150</v>
      </c>
      <c r="C80" s="742" t="s">
        <v>286</v>
      </c>
      <c r="D80" s="853"/>
      <c r="E80" s="853"/>
      <c r="F80" s="853"/>
      <c r="G80" s="853"/>
      <c r="H80" s="854"/>
      <c r="I80" s="853"/>
      <c r="J80" s="855"/>
      <c r="K80" s="856"/>
      <c r="L80" s="892"/>
    </row>
    <row r="81" spans="1:12">
      <c r="A81" s="924" t="s">
        <v>334</v>
      </c>
      <c r="B81" s="1174" t="s">
        <v>150</v>
      </c>
      <c r="C81" s="742" t="s">
        <v>290</v>
      </c>
      <c r="D81" s="853"/>
      <c r="E81" s="853"/>
      <c r="F81" s="853"/>
      <c r="G81" s="853"/>
      <c r="H81" s="854"/>
      <c r="I81" s="853"/>
      <c r="J81" s="855"/>
      <c r="K81" s="856"/>
      <c r="L81" s="892"/>
    </row>
    <row r="82" spans="1:12">
      <c r="A82" s="924" t="s">
        <v>335</v>
      </c>
      <c r="B82" s="1174" t="s">
        <v>150</v>
      </c>
      <c r="C82" s="742" t="s">
        <v>290</v>
      </c>
      <c r="D82" s="853"/>
      <c r="E82" s="853"/>
      <c r="F82" s="853"/>
      <c r="G82" s="853"/>
      <c r="H82" s="854"/>
      <c r="I82" s="853"/>
      <c r="J82" s="855"/>
      <c r="K82" s="856"/>
      <c r="L82" s="892"/>
    </row>
    <row r="83" spans="1:12">
      <c r="A83" s="924"/>
      <c r="B83" s="1174"/>
      <c r="C83" s="742"/>
      <c r="D83" s="853"/>
      <c r="E83" s="853"/>
      <c r="F83" s="854"/>
      <c r="G83" s="854"/>
      <c r="H83" s="854"/>
      <c r="I83" s="868"/>
      <c r="J83" s="855"/>
      <c r="K83" s="856"/>
      <c r="L83" s="892"/>
    </row>
    <row r="84" spans="1:12">
      <c r="A84" s="847" t="s">
        <v>336</v>
      </c>
      <c r="B84" s="1175"/>
      <c r="C84" s="848"/>
      <c r="D84" s="857"/>
      <c r="E84" s="857"/>
      <c r="F84" s="858"/>
      <c r="G84" s="858"/>
      <c r="H84" s="858"/>
      <c r="I84" s="857"/>
      <c r="J84" s="851"/>
      <c r="K84" s="851"/>
      <c r="L84" s="891"/>
    </row>
    <row r="85" spans="1:12">
      <c r="A85" s="924" t="s">
        <v>337</v>
      </c>
      <c r="B85" s="1174" t="s">
        <v>150</v>
      </c>
      <c r="C85" s="742" t="s">
        <v>286</v>
      </c>
      <c r="D85" s="853"/>
      <c r="E85" s="853"/>
      <c r="F85" s="853"/>
      <c r="G85" s="854"/>
      <c r="H85" s="854"/>
      <c r="I85" s="854"/>
      <c r="J85" s="855"/>
      <c r="K85" s="856"/>
      <c r="L85" s="892"/>
    </row>
    <row r="86" spans="1:12">
      <c r="A86" s="924" t="s">
        <v>338</v>
      </c>
      <c r="B86" s="1174" t="s">
        <v>150</v>
      </c>
      <c r="C86" s="742" t="s">
        <v>286</v>
      </c>
      <c r="D86" s="853"/>
      <c r="E86" s="853"/>
      <c r="F86" s="853"/>
      <c r="G86" s="854"/>
      <c r="H86" s="854"/>
      <c r="I86" s="854"/>
      <c r="J86" s="855"/>
      <c r="K86" s="856"/>
      <c r="L86" s="892"/>
    </row>
    <row r="87" spans="1:12">
      <c r="A87" s="1176" t="s">
        <v>339</v>
      </c>
      <c r="B87" s="1174" t="s">
        <v>150</v>
      </c>
      <c r="C87" s="742" t="s">
        <v>286</v>
      </c>
      <c r="D87" s="853"/>
      <c r="E87" s="853"/>
      <c r="F87" s="853"/>
      <c r="G87" s="854"/>
      <c r="H87" s="854"/>
      <c r="I87" s="854"/>
      <c r="J87" s="855"/>
      <c r="K87" s="856"/>
      <c r="L87" s="892"/>
    </row>
    <row r="88" spans="1:12">
      <c r="A88" s="924" t="s">
        <v>340</v>
      </c>
      <c r="B88" s="1174" t="s">
        <v>150</v>
      </c>
      <c r="C88" s="742" t="s">
        <v>286</v>
      </c>
      <c r="D88" s="853"/>
      <c r="E88" s="853"/>
      <c r="F88" s="853"/>
      <c r="G88" s="854"/>
      <c r="H88" s="854"/>
      <c r="I88" s="854"/>
      <c r="J88" s="855"/>
      <c r="K88" s="856"/>
      <c r="L88" s="892"/>
    </row>
    <row r="89" spans="1:12">
      <c r="A89" s="924" t="s">
        <v>341</v>
      </c>
      <c r="B89" s="1174" t="s">
        <v>150</v>
      </c>
      <c r="C89" s="742" t="s">
        <v>286</v>
      </c>
      <c r="D89" s="853"/>
      <c r="E89" s="853"/>
      <c r="F89" s="853"/>
      <c r="G89" s="854"/>
      <c r="H89" s="854"/>
      <c r="I89" s="854"/>
      <c r="J89" s="855"/>
      <c r="K89" s="856"/>
      <c r="L89" s="892"/>
    </row>
    <row r="90" spans="1:12">
      <c r="A90" s="924" t="s">
        <v>342</v>
      </c>
      <c r="B90" s="1174" t="s">
        <v>150</v>
      </c>
      <c r="C90" s="742" t="s">
        <v>290</v>
      </c>
      <c r="D90" s="853"/>
      <c r="E90" s="853"/>
      <c r="F90" s="853"/>
      <c r="G90" s="854"/>
      <c r="H90" s="854"/>
      <c r="I90" s="854"/>
      <c r="J90" s="855"/>
      <c r="K90" s="856"/>
      <c r="L90" s="892"/>
    </row>
    <row r="91" spans="1:12">
      <c r="A91" s="924" t="s">
        <v>343</v>
      </c>
      <c r="B91" s="1174" t="s">
        <v>150</v>
      </c>
      <c r="C91" s="742" t="s">
        <v>290</v>
      </c>
      <c r="D91" s="853"/>
      <c r="E91" s="853"/>
      <c r="F91" s="853"/>
      <c r="G91" s="854"/>
      <c r="H91" s="854"/>
      <c r="I91" s="854"/>
      <c r="J91" s="855"/>
      <c r="K91" s="856"/>
      <c r="L91" s="892"/>
    </row>
    <row r="92" spans="1:12">
      <c r="A92" s="924" t="s">
        <v>341</v>
      </c>
      <c r="B92" s="1174" t="s">
        <v>150</v>
      </c>
      <c r="C92" s="742" t="s">
        <v>290</v>
      </c>
      <c r="D92" s="853"/>
      <c r="E92" s="853"/>
      <c r="F92" s="853"/>
      <c r="G92" s="854"/>
      <c r="H92" s="854"/>
      <c r="I92" s="854"/>
      <c r="J92" s="855"/>
      <c r="K92" s="856"/>
      <c r="L92" s="892"/>
    </row>
    <row r="93" spans="1:12">
      <c r="A93" s="1177" t="s">
        <v>344</v>
      </c>
      <c r="B93" s="1175"/>
      <c r="C93" s="848"/>
      <c r="D93" s="857"/>
      <c r="E93" s="857"/>
      <c r="F93" s="858"/>
      <c r="G93" s="858"/>
      <c r="H93" s="858"/>
      <c r="I93" s="857"/>
      <c r="J93" s="851"/>
      <c r="K93" s="851"/>
      <c r="L93" s="891"/>
    </row>
    <row r="94" spans="1:12">
      <c r="A94" s="924" t="s">
        <v>197</v>
      </c>
      <c r="B94" s="1174" t="s">
        <v>298</v>
      </c>
      <c r="C94" s="742" t="s">
        <v>286</v>
      </c>
      <c r="D94" s="853">
        <v>0</v>
      </c>
      <c r="E94" s="857"/>
      <c r="F94" s="858"/>
      <c r="G94" s="858"/>
      <c r="H94" s="858"/>
      <c r="I94" s="854"/>
      <c r="J94" s="855"/>
      <c r="K94" s="856"/>
      <c r="L94" s="892"/>
    </row>
    <row r="95" spans="1:12">
      <c r="A95" s="924" t="s">
        <v>198</v>
      </c>
      <c r="B95" s="1174" t="s">
        <v>298</v>
      </c>
      <c r="C95" s="742" t="s">
        <v>286</v>
      </c>
      <c r="D95" s="853">
        <v>0</v>
      </c>
      <c r="E95" s="857"/>
      <c r="F95" s="858"/>
      <c r="G95" s="858"/>
      <c r="H95" s="858"/>
      <c r="I95" s="854"/>
      <c r="J95" s="855"/>
      <c r="K95" s="856"/>
      <c r="L95" s="892"/>
    </row>
    <row r="96" spans="1:12">
      <c r="A96" s="847" t="s">
        <v>345</v>
      </c>
      <c r="B96" s="1175"/>
      <c r="C96" s="848"/>
      <c r="D96" s="857"/>
      <c r="E96" s="857"/>
      <c r="F96" s="858"/>
      <c r="G96" s="858"/>
      <c r="H96" s="858"/>
      <c r="I96" s="857"/>
      <c r="J96" s="869"/>
      <c r="K96" s="869"/>
      <c r="L96" s="894"/>
    </row>
    <row r="97" spans="1:12" ht="18">
      <c r="A97" s="862" t="s">
        <v>346</v>
      </c>
      <c r="B97" s="742"/>
      <c r="C97" s="742"/>
      <c r="D97" s="853"/>
      <c r="E97" s="853"/>
      <c r="F97" s="854"/>
      <c r="G97" s="854"/>
      <c r="H97" s="854"/>
      <c r="I97" s="870"/>
      <c r="J97" s="855"/>
      <c r="K97" s="856"/>
      <c r="L97" s="892"/>
    </row>
    <row r="98" spans="1:12" ht="15.75" thickBot="1">
      <c r="A98" s="871"/>
      <c r="B98" s="1805"/>
      <c r="C98" s="1805"/>
      <c r="D98" s="1806"/>
      <c r="E98" s="1806"/>
      <c r="F98" s="1807"/>
      <c r="G98" s="1808"/>
      <c r="H98" s="1809"/>
      <c r="I98" s="1810"/>
      <c r="J98" s="1811"/>
      <c r="K98" s="1811"/>
      <c r="L98" s="1812"/>
    </row>
    <row r="99" spans="1:12" ht="15.75" thickBot="1">
      <c r="A99" s="872" t="s">
        <v>48</v>
      </c>
      <c r="B99" s="1180" t="s">
        <v>259</v>
      </c>
      <c r="C99" s="873"/>
      <c r="D99" s="874">
        <f>SUM(D9:D95)</f>
        <v>0</v>
      </c>
      <c r="E99" s="874">
        <f t="shared" ref="E99:I99" si="0">SUM(E9:E95)</f>
        <v>0</v>
      </c>
      <c r="F99" s="874">
        <f t="shared" si="0"/>
        <v>0</v>
      </c>
      <c r="G99" s="875">
        <f t="shared" si="0"/>
        <v>0</v>
      </c>
      <c r="H99" s="874">
        <f>SUM(H9:H95)</f>
        <v>0</v>
      </c>
      <c r="I99" s="1179">
        <f t="shared" si="0"/>
        <v>0</v>
      </c>
      <c r="J99" s="1178"/>
      <c r="K99" s="1191"/>
      <c r="L99" s="1192"/>
    </row>
    <row r="101" spans="1:12" ht="15.75" thickBot="1"/>
    <row r="102" spans="1:12" ht="15.75" thickBot="1">
      <c r="A102" s="876" t="s">
        <v>260</v>
      </c>
      <c r="B102" s="1181" t="s">
        <v>261</v>
      </c>
    </row>
    <row r="103" spans="1:12" ht="29.25">
      <c r="A103" s="1182" t="s">
        <v>347</v>
      </c>
      <c r="B103" s="1183">
        <v>0</v>
      </c>
    </row>
    <row r="104" spans="1:12" ht="29.25">
      <c r="A104" s="1184" t="s">
        <v>263</v>
      </c>
      <c r="B104" s="1183">
        <v>0</v>
      </c>
    </row>
    <row r="105" spans="1:12" ht="29.25">
      <c r="A105" s="1185" t="s">
        <v>348</v>
      </c>
      <c r="B105" s="1186">
        <v>0</v>
      </c>
    </row>
    <row r="106" spans="1:12" ht="30" thickBot="1">
      <c r="A106" s="1187" t="s">
        <v>265</v>
      </c>
      <c r="B106" s="1188">
        <v>0</v>
      </c>
    </row>
    <row r="107" spans="1:12" ht="15.75" thickBot="1"/>
    <row r="108" spans="1:12" ht="15.75" thickBot="1">
      <c r="A108" s="876" t="s">
        <v>349</v>
      </c>
      <c r="B108" s="1189" t="s">
        <v>261</v>
      </c>
      <c r="D108" s="172"/>
    </row>
    <row r="109" spans="1:12" ht="30" thickBot="1">
      <c r="A109" s="1190" t="s">
        <v>350</v>
      </c>
      <c r="B109" s="1813">
        <v>0</v>
      </c>
    </row>
    <row r="110" spans="1:12" ht="15.75" thickBot="1"/>
    <row r="111" spans="1:12">
      <c r="A111" s="877"/>
      <c r="B111" s="2306" t="s">
        <v>43</v>
      </c>
      <c r="C111" s="2307"/>
      <c r="D111" s="2308"/>
    </row>
    <row r="112" spans="1:12" ht="15.75" thickBot="1">
      <c r="A112" s="878" t="s">
        <v>351</v>
      </c>
      <c r="B112" s="879" t="s">
        <v>46</v>
      </c>
      <c r="C112" s="880" t="s">
        <v>47</v>
      </c>
      <c r="D112" s="881" t="s">
        <v>48</v>
      </c>
    </row>
    <row r="113" spans="1:6">
      <c r="A113" s="1495" t="s">
        <v>211</v>
      </c>
      <c r="B113" s="1498">
        <v>326190.7150000002</v>
      </c>
      <c r="C113" s="1499">
        <v>326189.86500000011</v>
      </c>
      <c r="D113" s="1500">
        <f>B113+C113</f>
        <v>652380.58000000031</v>
      </c>
      <c r="F113" s="68"/>
    </row>
    <row r="114" spans="1:6">
      <c r="A114" s="1496" t="s">
        <v>212</v>
      </c>
      <c r="B114" s="1501">
        <v>153198.66</v>
      </c>
      <c r="C114" s="1502">
        <v>153198.65</v>
      </c>
      <c r="D114" s="1503">
        <f t="shared" ref="D114:D116" si="1">B114+C114</f>
        <v>306397.31</v>
      </c>
      <c r="F114" s="68"/>
    </row>
    <row r="115" spans="1:6">
      <c r="A115" s="1496" t="s">
        <v>213</v>
      </c>
      <c r="B115" s="1501">
        <v>0</v>
      </c>
      <c r="C115" s="1502">
        <v>0</v>
      </c>
      <c r="D115" s="1503">
        <f t="shared" si="1"/>
        <v>0</v>
      </c>
      <c r="E115" s="889" t="s">
        <v>214</v>
      </c>
      <c r="F115" s="68"/>
    </row>
    <row r="116" spans="1:6" ht="15.75" thickBot="1">
      <c r="A116" s="1509" t="s">
        <v>352</v>
      </c>
      <c r="B116" s="1504">
        <v>0</v>
      </c>
      <c r="C116" s="1505">
        <v>0</v>
      </c>
      <c r="D116" s="1503">
        <f t="shared" si="1"/>
        <v>0</v>
      </c>
      <c r="E116" s="172"/>
      <c r="F116" s="68"/>
    </row>
    <row r="117" spans="1:6" ht="15.75" thickBot="1">
      <c r="A117" s="1194"/>
      <c r="B117" s="836"/>
      <c r="C117" s="837"/>
      <c r="D117" s="838"/>
      <c r="F117" s="68"/>
    </row>
    <row r="118" spans="1:6" ht="15.75" thickBot="1">
      <c r="A118" s="2037" t="s">
        <v>353</v>
      </c>
      <c r="B118" s="1506">
        <f>SUM(B113:B116)</f>
        <v>479389.37500000023</v>
      </c>
      <c r="C118" s="1507">
        <f>SUM(C113:C116)</f>
        <v>479388.51500000013</v>
      </c>
      <c r="D118" s="1508">
        <f>SUM(D113:D116)</f>
        <v>958777.89000000036</v>
      </c>
    </row>
    <row r="119" spans="1:6">
      <c r="A119" s="890"/>
      <c r="B119" s="842"/>
      <c r="C119" s="843"/>
      <c r="D119" s="843"/>
    </row>
    <row r="120" spans="1:6">
      <c r="A120" s="890"/>
      <c r="B120" s="842"/>
      <c r="C120" s="843"/>
      <c r="D120" s="843"/>
    </row>
    <row r="121" spans="1:6" ht="18">
      <c r="A121" s="36" t="s">
        <v>354</v>
      </c>
    </row>
    <row r="122" spans="1:6" ht="18">
      <c r="A122" s="36" t="s">
        <v>355</v>
      </c>
    </row>
  </sheetData>
  <mergeCells count="7">
    <mergeCell ref="A1:L1"/>
    <mergeCell ref="A2:L2"/>
    <mergeCell ref="A3:L3"/>
    <mergeCell ref="A4:L4"/>
    <mergeCell ref="B111:D111"/>
    <mergeCell ref="A5:L5"/>
    <mergeCell ref="A6:L6"/>
  </mergeCells>
  <dataValidations count="1">
    <dataValidation type="list" allowBlank="1" showInputMessage="1" showErrorMessage="1" sqref="C9:C11 C94:C95 C13:C22 C57:C73 C30:C35 C38:C55 C75:C83 C85:C92" xr:uid="{5093FA68-DE8F-41B0-93DE-072C791BB73B}">
      <formula1>"In-Unit, CAM/WB"</formula1>
    </dataValidation>
  </dataValidations>
  <printOptions horizontalCentered="1" verticalCentered="1"/>
  <pageMargins left="0.25" right="0.25" top="0.5" bottom="0.5" header="0.3" footer="0.3"/>
  <pageSetup scale="35" orientation="portrait" r:id="rId1"/>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AE459-B844-4D32-BD2D-BE5705499875}">
  <sheetPr>
    <tabColor rgb="FF00B050"/>
    <pageSetUpPr fitToPage="1"/>
  </sheetPr>
  <dimension ref="A1:Z82"/>
  <sheetViews>
    <sheetView topLeftCell="A58" workbookViewId="0">
      <selection activeCell="J84" sqref="J84"/>
    </sheetView>
  </sheetViews>
  <sheetFormatPr defaultColWidth="8.7109375" defaultRowHeight="15"/>
  <cols>
    <col min="1" max="1" width="55.42578125" style="36" customWidth="1"/>
    <col min="2" max="4" width="12.7109375" style="36" customWidth="1"/>
    <col min="5" max="5" width="9.140625" style="36" customWidth="1"/>
    <col min="6" max="6" width="13.42578125" style="36" customWidth="1"/>
    <col min="7" max="7" width="14.5703125" style="36" customWidth="1"/>
    <col min="8" max="8" width="14.140625" style="36" customWidth="1"/>
    <col min="9" max="9" width="10.5703125" style="36" customWidth="1"/>
    <col min="10" max="10" width="14" style="36" customWidth="1"/>
    <col min="11" max="13" width="3.5703125" style="36" customWidth="1"/>
    <col min="14" max="14" width="8.7109375" style="36"/>
    <col min="15" max="15" width="10.85546875" style="36" customWidth="1"/>
    <col min="16" max="16" width="12.42578125" style="36" customWidth="1"/>
    <col min="17" max="17" width="9.7109375" style="36" customWidth="1"/>
    <col min="18" max="18" width="13.5703125" style="36" customWidth="1"/>
    <col min="19" max="19" width="14.5703125" style="36" customWidth="1"/>
    <col min="20" max="20" width="13.42578125" style="36" customWidth="1"/>
    <col min="21" max="21" width="8.7109375" style="36"/>
    <col min="22" max="22" width="15.140625" style="36" customWidth="1"/>
    <col min="23" max="23" width="8.7109375" style="36"/>
    <col min="24" max="24" width="43.28515625" style="36" customWidth="1"/>
    <col min="25" max="16384" width="8.7109375" style="36"/>
  </cols>
  <sheetData>
    <row r="1" spans="1:26" ht="15.75" customHeight="1">
      <c r="A1" s="2330" t="s">
        <v>375</v>
      </c>
      <c r="B1" s="2330"/>
      <c r="C1" s="2330"/>
      <c r="D1" s="2330"/>
      <c r="E1" s="2330"/>
      <c r="F1" s="2330"/>
      <c r="G1" s="2330"/>
      <c r="H1" s="2330"/>
      <c r="I1" s="2330"/>
      <c r="J1" s="2330"/>
      <c r="K1" s="2330"/>
      <c r="L1" s="2330"/>
      <c r="M1" s="2330"/>
      <c r="N1" s="2330"/>
      <c r="O1" s="2330"/>
      <c r="P1" s="2330"/>
      <c r="Q1" s="2330"/>
      <c r="R1" s="2330"/>
      <c r="S1" s="2330"/>
      <c r="T1" s="2330"/>
    </row>
    <row r="2" spans="1:26">
      <c r="A2" s="2331" t="s">
        <v>0</v>
      </c>
      <c r="B2" s="2331"/>
      <c r="C2" s="2331"/>
      <c r="D2" s="2331"/>
      <c r="E2" s="2331"/>
      <c r="F2" s="2331"/>
      <c r="G2" s="2331"/>
      <c r="H2" s="2331"/>
      <c r="I2" s="2331"/>
      <c r="J2" s="2331"/>
      <c r="K2" s="2331"/>
      <c r="L2" s="2331"/>
      <c r="M2" s="2331"/>
      <c r="N2" s="2331"/>
      <c r="O2" s="2331"/>
      <c r="P2" s="2331"/>
      <c r="Q2" s="2331"/>
      <c r="R2" s="2331"/>
      <c r="S2" s="2331"/>
      <c r="T2" s="2331"/>
    </row>
    <row r="3" spans="1:26">
      <c r="A3" s="2332" t="s">
        <v>41</v>
      </c>
      <c r="B3" s="2332"/>
      <c r="C3" s="2332"/>
      <c r="D3" s="2332"/>
      <c r="E3" s="2332"/>
      <c r="F3" s="2332"/>
      <c r="G3" s="2332"/>
      <c r="H3" s="2332"/>
      <c r="I3" s="2332"/>
      <c r="J3" s="2332"/>
      <c r="K3" s="2332"/>
      <c r="L3" s="2332"/>
      <c r="M3" s="2332"/>
      <c r="N3" s="2332"/>
      <c r="O3" s="2332"/>
      <c r="P3" s="2332"/>
      <c r="Q3" s="2332"/>
      <c r="R3" s="2332"/>
      <c r="S3" s="2332"/>
      <c r="T3" s="2332"/>
    </row>
    <row r="4" spans="1:26" ht="15.75" thickBot="1"/>
    <row r="5" spans="1:26" ht="29.45" customHeight="1" thickBot="1">
      <c r="A5" s="897"/>
      <c r="B5" s="2333" t="s">
        <v>376</v>
      </c>
      <c r="C5" s="2334"/>
      <c r="D5" s="2334"/>
      <c r="E5" s="2334"/>
      <c r="F5" s="2334"/>
      <c r="G5" s="2334"/>
      <c r="H5" s="2334"/>
      <c r="I5" s="2334"/>
      <c r="J5" s="2335"/>
      <c r="M5" s="898"/>
      <c r="N5" s="2344" t="s">
        <v>377</v>
      </c>
      <c r="O5" s="2345"/>
      <c r="P5" s="2345"/>
      <c r="Q5" s="2345"/>
      <c r="R5" s="2345"/>
      <c r="S5" s="2345"/>
      <c r="T5" s="2345"/>
      <c r="U5" s="2345"/>
      <c r="V5" s="2346"/>
    </row>
    <row r="6" spans="1:26" ht="15.75" thickBot="1">
      <c r="A6" s="899"/>
      <c r="B6" s="900"/>
      <c r="C6" s="2336" t="s">
        <v>134</v>
      </c>
      <c r="D6" s="2337"/>
      <c r="E6" s="2337"/>
      <c r="F6" s="2337"/>
      <c r="G6" s="2337"/>
      <c r="H6" s="2337"/>
      <c r="I6" s="2337"/>
      <c r="J6" s="2338"/>
      <c r="M6" s="898"/>
      <c r="N6" s="2339" t="s">
        <v>378</v>
      </c>
      <c r="O6" s="2341" t="s">
        <v>134</v>
      </c>
      <c r="P6" s="2342"/>
      <c r="Q6" s="2342"/>
      <c r="R6" s="2342"/>
      <c r="S6" s="2342"/>
      <c r="T6" s="2342"/>
      <c r="U6" s="2342"/>
      <c r="V6" s="2343"/>
    </row>
    <row r="7" spans="1:26" ht="61.5" customHeight="1" thickBot="1">
      <c r="A7" s="1575" t="s">
        <v>135</v>
      </c>
      <c r="B7" s="1576" t="s">
        <v>378</v>
      </c>
      <c r="C7" s="1563" t="s">
        <v>139</v>
      </c>
      <c r="D7" s="1563" t="s">
        <v>379</v>
      </c>
      <c r="E7" s="1556" t="s">
        <v>284</v>
      </c>
      <c r="F7" s="901" t="s">
        <v>380</v>
      </c>
      <c r="G7" s="1558" t="s">
        <v>143</v>
      </c>
      <c r="H7" s="1560" t="s">
        <v>144</v>
      </c>
      <c r="I7" s="1562" t="s">
        <v>145</v>
      </c>
      <c r="J7" s="902" t="s">
        <v>146</v>
      </c>
      <c r="M7" s="898"/>
      <c r="N7" s="2340"/>
      <c r="O7" s="1577" t="s">
        <v>139</v>
      </c>
      <c r="P7" s="1578" t="s">
        <v>379</v>
      </c>
      <c r="Q7" s="1578" t="s">
        <v>381</v>
      </c>
      <c r="R7" s="1578" t="s">
        <v>380</v>
      </c>
      <c r="S7" s="1579" t="s">
        <v>143</v>
      </c>
      <c r="T7" s="1578" t="s">
        <v>144</v>
      </c>
      <c r="U7" s="1578" t="s">
        <v>145</v>
      </c>
      <c r="V7" s="1580" t="s">
        <v>146</v>
      </c>
    </row>
    <row r="8" spans="1:26">
      <c r="A8" s="1553" t="s">
        <v>147</v>
      </c>
      <c r="B8" s="1574"/>
      <c r="C8" s="1554"/>
      <c r="D8" s="1555"/>
      <c r="E8" s="1554"/>
      <c r="F8" s="1555"/>
      <c r="G8" s="1559"/>
      <c r="H8" s="1555"/>
      <c r="I8" s="1561"/>
      <c r="J8" s="1547"/>
      <c r="M8" s="898"/>
      <c r="N8" s="1568"/>
      <c r="O8" s="1564"/>
      <c r="P8" s="1561"/>
      <c r="Q8" s="1561"/>
      <c r="R8" s="1561"/>
      <c r="S8" s="1549"/>
      <c r="T8" s="1561"/>
      <c r="U8" s="1552"/>
      <c r="V8" s="1547"/>
    </row>
    <row r="9" spans="1:26">
      <c r="A9" s="865" t="s">
        <v>148</v>
      </c>
      <c r="B9" s="866" t="s">
        <v>150</v>
      </c>
      <c r="C9" s="1203"/>
      <c r="D9" s="1203"/>
      <c r="E9" s="1548"/>
      <c r="F9" s="1203"/>
      <c r="G9" s="1557"/>
      <c r="H9" s="1205"/>
      <c r="I9" s="1087"/>
      <c r="J9" s="1196"/>
      <c r="M9" s="898"/>
      <c r="N9" s="924" t="s">
        <v>150</v>
      </c>
      <c r="O9" s="1565"/>
      <c r="P9" s="1548"/>
      <c r="Q9" s="1203"/>
      <c r="R9" s="1203"/>
      <c r="S9" s="1550"/>
      <c r="T9" s="1551"/>
      <c r="U9" s="828"/>
      <c r="V9" s="1196"/>
    </row>
    <row r="10" spans="1:26">
      <c r="A10" s="865" t="s">
        <v>151</v>
      </c>
      <c r="B10" s="866" t="s">
        <v>150</v>
      </c>
      <c r="C10" s="1203"/>
      <c r="D10" s="1203"/>
      <c r="E10" s="1203"/>
      <c r="F10" s="1203"/>
      <c r="G10" s="1204"/>
      <c r="H10" s="1205"/>
      <c r="I10" s="828"/>
      <c r="J10" s="1196"/>
      <c r="M10" s="898"/>
      <c r="N10" s="924" t="s">
        <v>150</v>
      </c>
      <c r="O10" s="1565"/>
      <c r="P10" s="1203"/>
      <c r="Q10" s="1203"/>
      <c r="R10" s="1203"/>
      <c r="S10" s="1204"/>
      <c r="T10" s="1205"/>
      <c r="U10" s="828"/>
      <c r="V10" s="1207"/>
      <c r="W10" s="905"/>
      <c r="X10" s="905"/>
    </row>
    <row r="11" spans="1:26">
      <c r="A11" s="865" t="s">
        <v>152</v>
      </c>
      <c r="B11" s="866" t="s">
        <v>150</v>
      </c>
      <c r="C11" s="1203"/>
      <c r="D11" s="1203"/>
      <c r="E11" s="1203"/>
      <c r="F11" s="1203"/>
      <c r="G11" s="1204"/>
      <c r="H11" s="1205"/>
      <c r="I11" s="828"/>
      <c r="J11" s="1196"/>
      <c r="M11" s="898"/>
      <c r="N11" s="924" t="s">
        <v>150</v>
      </c>
      <c r="O11" s="1565"/>
      <c r="P11" s="1203"/>
      <c r="Q11" s="1203"/>
      <c r="R11" s="1203"/>
      <c r="S11" s="1204"/>
      <c r="T11" s="1205"/>
      <c r="U11" s="828"/>
      <c r="V11" s="1208"/>
      <c r="W11" s="905"/>
      <c r="X11" s="905"/>
    </row>
    <row r="12" spans="1:26">
      <c r="A12" s="906" t="s">
        <v>382</v>
      </c>
      <c r="B12" s="866" t="s">
        <v>150</v>
      </c>
      <c r="C12" s="1203"/>
      <c r="D12" s="1203"/>
      <c r="E12" s="1203"/>
      <c r="F12" s="1203"/>
      <c r="G12" s="1204"/>
      <c r="H12" s="1205"/>
      <c r="I12" s="828"/>
      <c r="J12" s="1196"/>
      <c r="M12" s="898"/>
      <c r="N12" s="924" t="s">
        <v>150</v>
      </c>
      <c r="O12" s="1565"/>
      <c r="P12" s="1203"/>
      <c r="Q12" s="1203"/>
      <c r="R12" s="1203"/>
      <c r="S12" s="1204"/>
      <c r="T12" s="1205"/>
      <c r="U12" s="828"/>
      <c r="V12" s="1196"/>
    </row>
    <row r="13" spans="1:26">
      <c r="A13" s="907" t="s">
        <v>156</v>
      </c>
      <c r="B13" s="908"/>
      <c r="C13" s="916"/>
      <c r="D13" s="916"/>
      <c r="E13" s="916"/>
      <c r="F13" s="916"/>
      <c r="G13" s="916"/>
      <c r="H13" s="916"/>
      <c r="I13" s="916"/>
      <c r="J13" s="1197"/>
      <c r="M13" s="898"/>
      <c r="N13" s="920"/>
      <c r="O13" s="1566"/>
      <c r="P13" s="916"/>
      <c r="Q13" s="916"/>
      <c r="R13" s="916"/>
      <c r="S13" s="916"/>
      <c r="T13" s="916"/>
      <c r="U13" s="916"/>
      <c r="V13" s="1197"/>
      <c r="W13" s="37"/>
      <c r="X13" s="37"/>
      <c r="Y13" s="37"/>
      <c r="Z13" s="37"/>
    </row>
    <row r="14" spans="1:26">
      <c r="A14" s="865" t="s">
        <v>383</v>
      </c>
      <c r="B14" s="866" t="s">
        <v>158</v>
      </c>
      <c r="C14" s="1203"/>
      <c r="D14" s="1203"/>
      <c r="E14" s="1203"/>
      <c r="F14" s="1203"/>
      <c r="G14" s="1204"/>
      <c r="H14" s="1205"/>
      <c r="I14" s="828"/>
      <c r="J14" s="1196"/>
      <c r="M14" s="898"/>
      <c r="N14" s="924" t="s">
        <v>150</v>
      </c>
      <c r="O14" s="1565"/>
      <c r="P14" s="1203"/>
      <c r="Q14" s="1203"/>
      <c r="R14" s="1203"/>
      <c r="S14" s="1204"/>
      <c r="T14" s="1205"/>
      <c r="U14" s="828"/>
      <c r="V14" s="1209"/>
      <c r="W14" s="37"/>
      <c r="X14" s="37"/>
      <c r="Y14" s="37"/>
      <c r="Z14" s="37"/>
    </row>
    <row r="15" spans="1:26">
      <c r="A15" s="865" t="s">
        <v>159</v>
      </c>
      <c r="B15" s="866" t="s">
        <v>158</v>
      </c>
      <c r="C15" s="1203"/>
      <c r="D15" s="1203"/>
      <c r="E15" s="1203"/>
      <c r="F15" s="1203"/>
      <c r="G15" s="1204"/>
      <c r="H15" s="1205"/>
      <c r="I15" s="828"/>
      <c r="J15" s="1196"/>
      <c r="M15" s="898"/>
      <c r="N15" s="924" t="s">
        <v>150</v>
      </c>
      <c r="O15" s="1565"/>
      <c r="P15" s="1203"/>
      <c r="Q15" s="1203"/>
      <c r="R15" s="1203"/>
      <c r="S15" s="1204"/>
      <c r="T15" s="1205"/>
      <c r="U15" s="828"/>
      <c r="V15" s="1209"/>
      <c r="W15" s="37"/>
      <c r="X15" s="37"/>
      <c r="Y15" s="37"/>
      <c r="Z15" s="37"/>
    </row>
    <row r="16" spans="1:26">
      <c r="A16" s="865" t="s">
        <v>160</v>
      </c>
      <c r="B16" s="866" t="s">
        <v>150</v>
      </c>
      <c r="C16" s="1203"/>
      <c r="D16" s="1203"/>
      <c r="E16" s="1203"/>
      <c r="F16" s="1203"/>
      <c r="G16" s="1204"/>
      <c r="H16" s="1205"/>
      <c r="I16" s="828"/>
      <c r="J16" s="1196"/>
      <c r="M16" s="898"/>
      <c r="N16" s="924" t="s">
        <v>150</v>
      </c>
      <c r="O16" s="1565"/>
      <c r="P16" s="1203"/>
      <c r="Q16" s="1203"/>
      <c r="R16" s="1203"/>
      <c r="S16" s="1204"/>
      <c r="T16" s="1205"/>
      <c r="U16" s="828"/>
      <c r="V16" s="1196"/>
    </row>
    <row r="17" spans="1:22">
      <c r="A17" s="865" t="s">
        <v>161</v>
      </c>
      <c r="B17" s="866" t="s">
        <v>150</v>
      </c>
      <c r="C17" s="1203"/>
      <c r="D17" s="1203"/>
      <c r="E17" s="1203"/>
      <c r="F17" s="1203"/>
      <c r="G17" s="1204"/>
      <c r="H17" s="1205"/>
      <c r="I17" s="828"/>
      <c r="J17" s="1196"/>
      <c r="M17" s="898"/>
      <c r="N17" s="924" t="s">
        <v>150</v>
      </c>
      <c r="O17" s="1565"/>
      <c r="P17" s="1203"/>
      <c r="Q17" s="1203"/>
      <c r="R17" s="1203"/>
      <c r="S17" s="1204"/>
      <c r="T17" s="1205"/>
      <c r="U17" s="828"/>
      <c r="V17" s="1196"/>
    </row>
    <row r="18" spans="1:22">
      <c r="A18" s="906" t="s">
        <v>162</v>
      </c>
      <c r="B18" s="866" t="s">
        <v>150</v>
      </c>
      <c r="C18" s="853"/>
      <c r="D18" s="853"/>
      <c r="E18" s="853"/>
      <c r="F18" s="853"/>
      <c r="G18" s="923"/>
      <c r="H18" s="1205"/>
      <c r="I18" s="828"/>
      <c r="J18" s="1196"/>
      <c r="M18" s="898"/>
      <c r="N18" s="924" t="s">
        <v>150</v>
      </c>
      <c r="O18" s="1567">
        <f>V18+AD18</f>
        <v>0</v>
      </c>
      <c r="P18" s="853">
        <f t="shared" ref="P18:P20" si="0">W18+AE18</f>
        <v>0</v>
      </c>
      <c r="Q18" s="853"/>
      <c r="R18" s="853"/>
      <c r="S18" s="923"/>
      <c r="T18" s="1205"/>
      <c r="U18" s="828"/>
      <c r="V18" s="1196"/>
    </row>
    <row r="19" spans="1:22">
      <c r="A19" s="906" t="s">
        <v>163</v>
      </c>
      <c r="B19" s="866" t="s">
        <v>150</v>
      </c>
      <c r="C19" s="853"/>
      <c r="D19" s="853"/>
      <c r="E19" s="853"/>
      <c r="F19" s="853"/>
      <c r="G19" s="923"/>
      <c r="H19" s="1205"/>
      <c r="I19" s="828"/>
      <c r="J19" s="1196"/>
      <c r="M19" s="898"/>
      <c r="N19" s="924" t="s">
        <v>150</v>
      </c>
      <c r="O19" s="1567">
        <f t="shared" ref="O19:O20" si="1">V19+AD19</f>
        <v>0</v>
      </c>
      <c r="P19" s="853">
        <f t="shared" si="0"/>
        <v>0</v>
      </c>
      <c r="Q19" s="853"/>
      <c r="R19" s="853"/>
      <c r="S19" s="923"/>
      <c r="T19" s="1205"/>
      <c r="U19" s="828"/>
      <c r="V19" s="1196"/>
    </row>
    <row r="20" spans="1:22">
      <c r="A20" s="865" t="s">
        <v>164</v>
      </c>
      <c r="B20" s="866" t="s">
        <v>150</v>
      </c>
      <c r="C20" s="853"/>
      <c r="D20" s="853"/>
      <c r="E20" s="853"/>
      <c r="F20" s="853"/>
      <c r="G20" s="923"/>
      <c r="H20" s="1205"/>
      <c r="I20" s="828"/>
      <c r="J20" s="1196"/>
      <c r="M20" s="898"/>
      <c r="N20" s="924" t="s">
        <v>150</v>
      </c>
      <c r="O20" s="1567">
        <f t="shared" si="1"/>
        <v>0</v>
      </c>
      <c r="P20" s="853">
        <f t="shared" si="0"/>
        <v>0</v>
      </c>
      <c r="Q20" s="853"/>
      <c r="R20" s="853"/>
      <c r="S20" s="923"/>
      <c r="T20" s="1205"/>
      <c r="U20" s="828"/>
      <c r="V20" s="1196"/>
    </row>
    <row r="21" spans="1:22">
      <c r="A21" s="907" t="s">
        <v>81</v>
      </c>
      <c r="B21" s="908"/>
      <c r="C21" s="916"/>
      <c r="D21" s="916"/>
      <c r="E21" s="916"/>
      <c r="F21" s="916"/>
      <c r="G21" s="916"/>
      <c r="H21" s="916"/>
      <c r="I21" s="916"/>
      <c r="J21" s="1197"/>
      <c r="M21" s="898"/>
      <c r="N21" s="920"/>
      <c r="O21" s="1566"/>
      <c r="P21" s="916"/>
      <c r="Q21" s="916"/>
      <c r="R21" s="916"/>
      <c r="S21" s="916"/>
      <c r="T21" s="916"/>
      <c r="U21" s="916"/>
      <c r="V21" s="1197"/>
    </row>
    <row r="22" spans="1:22">
      <c r="A22" s="865" t="s">
        <v>307</v>
      </c>
      <c r="B22" s="866" t="s">
        <v>158</v>
      </c>
      <c r="C22" s="853"/>
      <c r="D22" s="853"/>
      <c r="E22" s="853"/>
      <c r="F22" s="853"/>
      <c r="G22" s="853"/>
      <c r="H22" s="1205"/>
      <c r="I22" s="853"/>
      <c r="J22" s="1198"/>
      <c r="K22" s="913"/>
      <c r="L22" s="913"/>
      <c r="M22" s="939"/>
      <c r="N22" s="924" t="s">
        <v>150</v>
      </c>
      <c r="O22" s="1567"/>
      <c r="P22" s="853"/>
      <c r="Q22" s="853"/>
      <c r="R22" s="853"/>
      <c r="S22" s="853"/>
      <c r="T22" s="1205"/>
      <c r="U22" s="828"/>
      <c r="V22" s="1196"/>
    </row>
    <row r="23" spans="1:22">
      <c r="A23" s="865" t="s">
        <v>166</v>
      </c>
      <c r="B23" s="866" t="s">
        <v>158</v>
      </c>
      <c r="C23" s="853"/>
      <c r="D23" s="853"/>
      <c r="E23" s="853"/>
      <c r="F23" s="853"/>
      <c r="G23" s="923"/>
      <c r="H23" s="1205"/>
      <c r="I23" s="828"/>
      <c r="J23" s="1196"/>
      <c r="M23" s="898"/>
      <c r="N23" s="924" t="s">
        <v>150</v>
      </c>
      <c r="O23" s="1567">
        <f t="shared" ref="O23:O34" si="2">V23+AD23</f>
        <v>0</v>
      </c>
      <c r="P23" s="853">
        <f t="shared" ref="P23:P34" si="3">W23+AE23</f>
        <v>0</v>
      </c>
      <c r="Q23" s="853"/>
      <c r="R23" s="853"/>
      <c r="S23" s="923"/>
      <c r="T23" s="1205"/>
      <c r="U23" s="828"/>
      <c r="V23" s="1196"/>
    </row>
    <row r="24" spans="1:22">
      <c r="A24" s="865" t="s">
        <v>167</v>
      </c>
      <c r="B24" s="914" t="s">
        <v>158</v>
      </c>
      <c r="C24" s="853"/>
      <c r="D24" s="853"/>
      <c r="E24" s="853"/>
      <c r="F24" s="853"/>
      <c r="G24" s="923"/>
      <c r="H24" s="1205"/>
      <c r="I24" s="828"/>
      <c r="J24" s="1196"/>
      <c r="M24" s="898"/>
      <c r="N24" s="924" t="s">
        <v>150</v>
      </c>
      <c r="O24" s="1567"/>
      <c r="P24" s="853"/>
      <c r="Q24" s="853"/>
      <c r="R24" s="853"/>
      <c r="S24" s="923"/>
      <c r="T24" s="1205"/>
      <c r="U24" s="828"/>
      <c r="V24" s="1196"/>
    </row>
    <row r="25" spans="1:22">
      <c r="A25" s="907" t="s">
        <v>82</v>
      </c>
      <c r="B25" s="908"/>
      <c r="C25" s="916"/>
      <c r="D25" s="916"/>
      <c r="E25" s="916"/>
      <c r="F25" s="916"/>
      <c r="G25" s="916"/>
      <c r="H25" s="916"/>
      <c r="I25" s="916"/>
      <c r="J25" s="1197"/>
      <c r="M25" s="898"/>
      <c r="N25" s="920"/>
      <c r="O25" s="1566"/>
      <c r="P25" s="916"/>
      <c r="Q25" s="916"/>
      <c r="R25" s="916"/>
      <c r="S25" s="916"/>
      <c r="T25" s="916"/>
      <c r="U25" s="916"/>
      <c r="V25" s="1197"/>
    </row>
    <row r="26" spans="1:22">
      <c r="A26" s="865" t="s">
        <v>168</v>
      </c>
      <c r="B26" s="866" t="s">
        <v>150</v>
      </c>
      <c r="C26" s="853"/>
      <c r="D26" s="853"/>
      <c r="E26" s="853"/>
      <c r="F26" s="853"/>
      <c r="G26" s="923"/>
      <c r="H26" s="1205"/>
      <c r="I26" s="828"/>
      <c r="J26" s="1196"/>
      <c r="M26" s="898"/>
      <c r="N26" s="924" t="s">
        <v>150</v>
      </c>
      <c r="O26" s="1567"/>
      <c r="P26" s="853"/>
      <c r="Q26" s="853"/>
      <c r="R26" s="853"/>
      <c r="S26" s="923"/>
      <c r="T26" s="1205"/>
      <c r="U26" s="828"/>
      <c r="V26" s="1196"/>
    </row>
    <row r="27" spans="1:22">
      <c r="A27" s="865" t="s">
        <v>316</v>
      </c>
      <c r="B27" s="866" t="s">
        <v>150</v>
      </c>
      <c r="C27" s="853"/>
      <c r="D27" s="853"/>
      <c r="E27" s="853"/>
      <c r="F27" s="853"/>
      <c r="G27" s="923"/>
      <c r="H27" s="1205"/>
      <c r="I27" s="828"/>
      <c r="J27" s="1196"/>
      <c r="M27" s="898"/>
      <c r="N27" s="924" t="s">
        <v>150</v>
      </c>
      <c r="O27" s="1567"/>
      <c r="P27" s="853"/>
      <c r="Q27" s="853"/>
      <c r="R27" s="853"/>
      <c r="S27" s="923"/>
      <c r="T27" s="1205"/>
      <c r="U27" s="828"/>
      <c r="V27" s="1196"/>
    </row>
    <row r="28" spans="1:22">
      <c r="A28" s="865" t="s">
        <v>170</v>
      </c>
      <c r="B28" s="866" t="s">
        <v>150</v>
      </c>
      <c r="C28" s="853"/>
      <c r="D28" s="853"/>
      <c r="E28" s="853"/>
      <c r="F28" s="853"/>
      <c r="G28" s="923"/>
      <c r="H28" s="1205"/>
      <c r="I28" s="828"/>
      <c r="J28" s="1196"/>
      <c r="M28" s="898"/>
      <c r="N28" s="924" t="s">
        <v>150</v>
      </c>
      <c r="O28" s="1567"/>
      <c r="P28" s="853"/>
      <c r="Q28" s="853"/>
      <c r="R28" s="853"/>
      <c r="S28" s="923"/>
      <c r="T28" s="1205"/>
      <c r="U28" s="828"/>
      <c r="V28" s="1196"/>
    </row>
    <row r="29" spans="1:22">
      <c r="A29" s="865" t="s">
        <v>171</v>
      </c>
      <c r="B29" s="866" t="s">
        <v>150</v>
      </c>
      <c r="C29" s="853"/>
      <c r="D29" s="853"/>
      <c r="E29" s="853"/>
      <c r="F29" s="853"/>
      <c r="G29" s="923"/>
      <c r="H29" s="1205"/>
      <c r="I29" s="828"/>
      <c r="J29" s="1196"/>
      <c r="M29" s="898"/>
      <c r="N29" s="924" t="s">
        <v>150</v>
      </c>
      <c r="O29" s="1567">
        <f t="shared" si="2"/>
        <v>0</v>
      </c>
      <c r="P29" s="853">
        <f t="shared" si="3"/>
        <v>0</v>
      </c>
      <c r="Q29" s="853"/>
      <c r="R29" s="853"/>
      <c r="S29" s="923"/>
      <c r="T29" s="1205"/>
      <c r="U29" s="828"/>
      <c r="V29" s="1196"/>
    </row>
    <row r="30" spans="1:22">
      <c r="A30" s="865" t="s">
        <v>172</v>
      </c>
      <c r="B30" s="866" t="s">
        <v>150</v>
      </c>
      <c r="C30" s="853"/>
      <c r="D30" s="853"/>
      <c r="E30" s="853"/>
      <c r="F30" s="853"/>
      <c r="G30" s="923"/>
      <c r="H30" s="1205"/>
      <c r="I30" s="828"/>
      <c r="J30" s="1196"/>
      <c r="M30" s="898"/>
      <c r="N30" s="924" t="s">
        <v>150</v>
      </c>
      <c r="O30" s="1567">
        <f t="shared" si="2"/>
        <v>0</v>
      </c>
      <c r="P30" s="853">
        <f t="shared" si="3"/>
        <v>0</v>
      </c>
      <c r="Q30" s="853"/>
      <c r="R30" s="853"/>
      <c r="S30" s="923"/>
      <c r="T30" s="1205"/>
      <c r="U30" s="828"/>
      <c r="V30" s="1196"/>
    </row>
    <row r="31" spans="1:22">
      <c r="A31" s="865" t="s">
        <v>173</v>
      </c>
      <c r="B31" s="866" t="s">
        <v>150</v>
      </c>
      <c r="C31" s="853"/>
      <c r="D31" s="853"/>
      <c r="E31" s="853"/>
      <c r="F31" s="853"/>
      <c r="G31" s="923"/>
      <c r="H31" s="1205"/>
      <c r="I31" s="828"/>
      <c r="J31" s="1196"/>
      <c r="M31" s="898"/>
      <c r="N31" s="1569" t="s">
        <v>150</v>
      </c>
      <c r="O31" s="1567">
        <f t="shared" si="2"/>
        <v>0</v>
      </c>
      <c r="P31" s="853">
        <f t="shared" si="3"/>
        <v>0</v>
      </c>
      <c r="Q31" s="853"/>
      <c r="R31" s="853"/>
      <c r="S31" s="923"/>
      <c r="T31" s="1205"/>
      <c r="U31" s="828"/>
      <c r="V31" s="1196"/>
    </row>
    <row r="32" spans="1:22">
      <c r="A32" s="865" t="s">
        <v>174</v>
      </c>
      <c r="B32" s="866" t="s">
        <v>150</v>
      </c>
      <c r="C32" s="853"/>
      <c r="D32" s="853"/>
      <c r="E32" s="853"/>
      <c r="F32" s="853"/>
      <c r="G32" s="923"/>
      <c r="H32" s="1205"/>
      <c r="I32" s="828"/>
      <c r="J32" s="1196"/>
      <c r="M32" s="898"/>
      <c r="N32" s="924" t="s">
        <v>150</v>
      </c>
      <c r="O32" s="1567">
        <f t="shared" si="2"/>
        <v>0</v>
      </c>
      <c r="P32" s="853">
        <f t="shared" si="3"/>
        <v>0</v>
      </c>
      <c r="Q32" s="853"/>
      <c r="R32" s="853"/>
      <c r="S32" s="923"/>
      <c r="T32" s="1205"/>
      <c r="U32" s="828"/>
      <c r="V32" s="1196"/>
    </row>
    <row r="33" spans="1:22">
      <c r="A33" s="865" t="s">
        <v>175</v>
      </c>
      <c r="B33" s="866" t="s">
        <v>158</v>
      </c>
      <c r="C33" s="853"/>
      <c r="D33" s="853"/>
      <c r="E33" s="853"/>
      <c r="F33" s="853"/>
      <c r="G33" s="923"/>
      <c r="H33" s="1205"/>
      <c r="I33" s="828"/>
      <c r="J33" s="1196"/>
      <c r="M33" s="898"/>
      <c r="N33" s="924" t="s">
        <v>150</v>
      </c>
      <c r="O33" s="1567">
        <f t="shared" si="2"/>
        <v>0</v>
      </c>
      <c r="P33" s="853">
        <f t="shared" si="3"/>
        <v>0</v>
      </c>
      <c r="Q33" s="853"/>
      <c r="R33" s="853"/>
      <c r="S33" s="923"/>
      <c r="T33" s="1205"/>
      <c r="U33" s="828"/>
      <c r="V33" s="1196"/>
    </row>
    <row r="34" spans="1:22">
      <c r="A34" s="865" t="s">
        <v>176</v>
      </c>
      <c r="B34" s="866" t="s">
        <v>158</v>
      </c>
      <c r="C34" s="853"/>
      <c r="D34" s="853"/>
      <c r="E34" s="853"/>
      <c r="F34" s="853"/>
      <c r="G34" s="923"/>
      <c r="H34" s="1205"/>
      <c r="I34" s="828"/>
      <c r="J34" s="1196"/>
      <c r="M34" s="898"/>
      <c r="N34" s="924" t="s">
        <v>150</v>
      </c>
      <c r="O34" s="1567">
        <f t="shared" si="2"/>
        <v>0</v>
      </c>
      <c r="P34" s="853">
        <f t="shared" si="3"/>
        <v>0</v>
      </c>
      <c r="Q34" s="853"/>
      <c r="R34" s="853"/>
      <c r="S34" s="923"/>
      <c r="T34" s="1205"/>
      <c r="U34" s="828"/>
      <c r="V34" s="1196"/>
    </row>
    <row r="35" spans="1:22">
      <c r="A35" s="865" t="s">
        <v>177</v>
      </c>
      <c r="B35" s="866" t="s">
        <v>158</v>
      </c>
      <c r="C35" s="853"/>
      <c r="D35" s="853"/>
      <c r="E35" s="853"/>
      <c r="F35" s="853"/>
      <c r="G35" s="853"/>
      <c r="H35" s="1205"/>
      <c r="I35" s="828"/>
      <c r="J35" s="1196"/>
      <c r="M35" s="898"/>
      <c r="N35" s="911"/>
      <c r="O35" s="1567"/>
      <c r="P35" s="853"/>
      <c r="Q35" s="853"/>
      <c r="R35" s="853"/>
      <c r="S35" s="853"/>
      <c r="T35" s="1205"/>
      <c r="U35" s="828"/>
      <c r="V35" s="1196"/>
    </row>
    <row r="36" spans="1:22">
      <c r="A36" s="865" t="s">
        <v>178</v>
      </c>
      <c r="B36" s="866" t="s">
        <v>158</v>
      </c>
      <c r="C36" s="1206"/>
      <c r="D36" s="1206"/>
      <c r="E36" s="1206"/>
      <c r="F36" s="1206"/>
      <c r="G36" s="870"/>
      <c r="H36" s="1205"/>
      <c r="I36" s="828"/>
      <c r="J36" s="1196"/>
      <c r="M36" s="898"/>
      <c r="N36" s="924" t="s">
        <v>150</v>
      </c>
      <c r="O36" s="1541"/>
      <c r="P36" s="1206"/>
      <c r="Q36" s="1206"/>
      <c r="R36" s="1206"/>
      <c r="S36" s="870"/>
      <c r="T36" s="1205"/>
      <c r="U36" s="828"/>
      <c r="V36" s="1196"/>
    </row>
    <row r="37" spans="1:22">
      <c r="A37" s="865" t="s">
        <v>179</v>
      </c>
      <c r="B37" s="866" t="s">
        <v>158</v>
      </c>
      <c r="C37" s="1206"/>
      <c r="D37" s="1206"/>
      <c r="E37" s="1206"/>
      <c r="F37" s="1206"/>
      <c r="G37" s="870"/>
      <c r="H37" s="1205"/>
      <c r="I37" s="828"/>
      <c r="J37" s="1196"/>
      <c r="M37" s="898"/>
      <c r="N37" s="924" t="s">
        <v>150</v>
      </c>
      <c r="O37" s="1541"/>
      <c r="P37" s="1206"/>
      <c r="Q37" s="1206"/>
      <c r="R37" s="1206"/>
      <c r="S37" s="870"/>
      <c r="T37" s="1205"/>
      <c r="U37" s="828"/>
      <c r="V37" s="1196"/>
    </row>
    <row r="38" spans="1:22">
      <c r="A38" s="865" t="s">
        <v>180</v>
      </c>
      <c r="B38" s="866" t="s">
        <v>158</v>
      </c>
      <c r="C38" s="1206"/>
      <c r="D38" s="1206"/>
      <c r="E38" s="1206"/>
      <c r="F38" s="1206"/>
      <c r="G38" s="870"/>
      <c r="H38" s="1205"/>
      <c r="I38" s="828"/>
      <c r="J38" s="1196"/>
      <c r="M38" s="898"/>
      <c r="N38" s="924" t="s">
        <v>150</v>
      </c>
      <c r="O38" s="1541"/>
      <c r="P38" s="1206"/>
      <c r="Q38" s="1206"/>
      <c r="R38" s="1206"/>
      <c r="S38" s="870"/>
      <c r="T38" s="1205"/>
      <c r="U38" s="828"/>
      <c r="V38" s="1196"/>
    </row>
    <row r="39" spans="1:22">
      <c r="A39" s="907" t="s">
        <v>83</v>
      </c>
      <c r="B39" s="908"/>
      <c r="C39" s="916"/>
      <c r="D39" s="916"/>
      <c r="E39" s="916"/>
      <c r="F39" s="916"/>
      <c r="G39" s="916"/>
      <c r="H39" s="916"/>
      <c r="I39" s="916"/>
      <c r="J39" s="1197"/>
      <c r="M39" s="898"/>
      <c r="N39" s="920"/>
      <c r="O39" s="1566"/>
      <c r="P39" s="916"/>
      <c r="Q39" s="916"/>
      <c r="R39" s="916"/>
      <c r="S39" s="916"/>
      <c r="T39" s="916"/>
      <c r="U39" s="916"/>
      <c r="V39" s="1197"/>
    </row>
    <row r="40" spans="1:22">
      <c r="A40" s="865" t="s">
        <v>181</v>
      </c>
      <c r="B40" s="866" t="s">
        <v>158</v>
      </c>
      <c r="C40" s="1206"/>
      <c r="D40" s="1206"/>
      <c r="E40" s="1206"/>
      <c r="F40" s="1206"/>
      <c r="G40" s="870"/>
      <c r="H40" s="1205"/>
      <c r="I40" s="828"/>
      <c r="J40" s="1196"/>
      <c r="M40" s="898"/>
      <c r="N40" s="924" t="s">
        <v>150</v>
      </c>
      <c r="O40" s="1541"/>
      <c r="P40" s="1206"/>
      <c r="Q40" s="1206"/>
      <c r="R40" s="1206"/>
      <c r="S40" s="870"/>
      <c r="T40" s="1205"/>
      <c r="U40" s="828"/>
      <c r="V40" s="1196"/>
    </row>
    <row r="41" spans="1:22">
      <c r="A41" s="865" t="s">
        <v>182</v>
      </c>
      <c r="B41" s="866" t="s">
        <v>158</v>
      </c>
      <c r="C41" s="1206"/>
      <c r="D41" s="1206"/>
      <c r="E41" s="1206"/>
      <c r="F41" s="1206"/>
      <c r="G41" s="870"/>
      <c r="H41" s="1205"/>
      <c r="I41" s="828"/>
      <c r="J41" s="1196"/>
      <c r="M41" s="898"/>
      <c r="N41" s="924" t="s">
        <v>150</v>
      </c>
      <c r="O41" s="1541"/>
      <c r="P41" s="1206"/>
      <c r="Q41" s="1206"/>
      <c r="R41" s="1206"/>
      <c r="S41" s="870"/>
      <c r="T41" s="1205"/>
      <c r="U41" s="828"/>
      <c r="V41" s="1196"/>
    </row>
    <row r="42" spans="1:22">
      <c r="A42" s="915" t="s">
        <v>183</v>
      </c>
      <c r="B42" s="908"/>
      <c r="C42" s="916"/>
      <c r="D42" s="916"/>
      <c r="E42" s="916"/>
      <c r="F42" s="916"/>
      <c r="G42" s="916"/>
      <c r="H42" s="916"/>
      <c r="I42" s="916"/>
      <c r="J42" s="1197"/>
      <c r="M42" s="898"/>
      <c r="N42" s="920"/>
      <c r="O42" s="1566"/>
      <c r="P42" s="916"/>
      <c r="Q42" s="916"/>
      <c r="R42" s="916"/>
      <c r="S42" s="916"/>
      <c r="T42" s="916"/>
      <c r="U42" s="916"/>
      <c r="V42" s="1197"/>
    </row>
    <row r="43" spans="1:22">
      <c r="A43" s="865" t="s">
        <v>184</v>
      </c>
      <c r="B43" s="866" t="s">
        <v>150</v>
      </c>
      <c r="C43" s="853"/>
      <c r="D43" s="853"/>
      <c r="E43" s="853"/>
      <c r="F43" s="853"/>
      <c r="G43" s="923"/>
      <c r="H43" s="1205"/>
      <c r="I43" s="828"/>
      <c r="J43" s="1196"/>
      <c r="M43" s="898"/>
      <c r="N43" s="924" t="s">
        <v>150</v>
      </c>
      <c r="O43" s="1567">
        <f t="shared" ref="O43:O45" si="4">V43+AD43</f>
        <v>0</v>
      </c>
      <c r="P43" s="853">
        <f t="shared" ref="P43:P45" si="5">W43+AE43</f>
        <v>0</v>
      </c>
      <c r="Q43" s="853"/>
      <c r="R43" s="853"/>
      <c r="S43" s="923"/>
      <c r="T43" s="1205"/>
      <c r="U43" s="828"/>
      <c r="V43" s="1196"/>
    </row>
    <row r="44" spans="1:22">
      <c r="A44" s="865" t="s">
        <v>185</v>
      </c>
      <c r="B44" s="866" t="s">
        <v>150</v>
      </c>
      <c r="C44" s="853"/>
      <c r="D44" s="853"/>
      <c r="E44" s="853"/>
      <c r="F44" s="853"/>
      <c r="G44" s="923"/>
      <c r="H44" s="1205"/>
      <c r="I44" s="828"/>
      <c r="J44" s="1199"/>
      <c r="M44" s="898"/>
      <c r="N44" s="924" t="s">
        <v>150</v>
      </c>
      <c r="O44" s="1567">
        <f t="shared" si="4"/>
        <v>0</v>
      </c>
      <c r="P44" s="853">
        <f t="shared" si="5"/>
        <v>0</v>
      </c>
      <c r="Q44" s="853"/>
      <c r="R44" s="853"/>
      <c r="S44" s="923"/>
      <c r="T44" s="1205"/>
      <c r="U44" s="828"/>
      <c r="V44" s="1196"/>
    </row>
    <row r="45" spans="1:22">
      <c r="A45" s="865" t="s">
        <v>186</v>
      </c>
      <c r="B45" s="866" t="s">
        <v>150</v>
      </c>
      <c r="C45" s="853"/>
      <c r="D45" s="853"/>
      <c r="E45" s="853"/>
      <c r="F45" s="853"/>
      <c r="G45" s="923"/>
      <c r="H45" s="1205"/>
      <c r="I45" s="828"/>
      <c r="J45" s="1196"/>
      <c r="M45" s="898"/>
      <c r="N45" s="924" t="s">
        <v>150</v>
      </c>
      <c r="O45" s="1567">
        <f t="shared" si="4"/>
        <v>0</v>
      </c>
      <c r="P45" s="853">
        <f t="shared" si="5"/>
        <v>0</v>
      </c>
      <c r="Q45" s="853"/>
      <c r="R45" s="853"/>
      <c r="S45" s="923"/>
      <c r="T45" s="1205"/>
      <c r="U45" s="828"/>
      <c r="V45" s="1196"/>
    </row>
    <row r="46" spans="1:22">
      <c r="A46" s="865" t="s">
        <v>187</v>
      </c>
      <c r="B46" s="866" t="s">
        <v>150</v>
      </c>
      <c r="C46" s="1206"/>
      <c r="D46" s="1206"/>
      <c r="E46" s="1206"/>
      <c r="F46" s="1206"/>
      <c r="G46" s="1206"/>
      <c r="H46" s="1205"/>
      <c r="I46" s="828"/>
      <c r="J46" s="1196"/>
      <c r="M46" s="898"/>
      <c r="N46" s="924"/>
      <c r="O46" s="1541"/>
      <c r="P46" s="1206"/>
      <c r="Q46" s="1206"/>
      <c r="R46" s="1206"/>
      <c r="S46" s="1206"/>
      <c r="T46" s="1205"/>
      <c r="U46" s="828"/>
      <c r="V46" s="1196"/>
    </row>
    <row r="47" spans="1:22">
      <c r="A47" s="865" t="s">
        <v>188</v>
      </c>
      <c r="B47" s="866" t="s">
        <v>150</v>
      </c>
      <c r="C47" s="1206"/>
      <c r="D47" s="1206"/>
      <c r="E47" s="1206"/>
      <c r="F47" s="1206"/>
      <c r="G47" s="870"/>
      <c r="H47" s="1205"/>
      <c r="I47" s="828"/>
      <c r="J47" s="1196"/>
      <c r="M47" s="898"/>
      <c r="N47" s="924"/>
      <c r="O47" s="1541"/>
      <c r="P47" s="1206"/>
      <c r="Q47" s="1206"/>
      <c r="R47" s="1206"/>
      <c r="S47" s="870"/>
      <c r="T47" s="1205"/>
      <c r="U47" s="828"/>
      <c r="V47" s="1196"/>
    </row>
    <row r="48" spans="1:22">
      <c r="A48" s="906" t="s">
        <v>189</v>
      </c>
      <c r="B48" s="866" t="s">
        <v>150</v>
      </c>
      <c r="C48" s="1206"/>
      <c r="D48" s="1206"/>
      <c r="E48" s="1206"/>
      <c r="F48" s="1206"/>
      <c r="G48" s="870"/>
      <c r="H48" s="1205"/>
      <c r="I48" s="828"/>
      <c r="J48" s="1196"/>
      <c r="M48" s="898"/>
      <c r="N48" s="924"/>
      <c r="O48" s="1541"/>
      <c r="P48" s="1206"/>
      <c r="Q48" s="1206"/>
      <c r="R48" s="1206"/>
      <c r="S48" s="870"/>
      <c r="T48" s="1205"/>
      <c r="U48" s="828"/>
      <c r="V48" s="1196"/>
    </row>
    <row r="49" spans="1:22">
      <c r="A49" s="906" t="s">
        <v>190</v>
      </c>
      <c r="B49" s="866" t="s">
        <v>150</v>
      </c>
      <c r="C49" s="1206"/>
      <c r="D49" s="1206"/>
      <c r="E49" s="1206"/>
      <c r="F49" s="1206"/>
      <c r="G49" s="870"/>
      <c r="H49" s="1205"/>
      <c r="I49" s="828"/>
      <c r="J49" s="1196"/>
      <c r="M49" s="898"/>
      <c r="N49" s="924"/>
      <c r="O49" s="1541"/>
      <c r="P49" s="1206"/>
      <c r="Q49" s="1206"/>
      <c r="R49" s="1206"/>
      <c r="S49" s="870"/>
      <c r="T49" s="1205"/>
      <c r="U49" s="828"/>
      <c r="V49" s="1196"/>
    </row>
    <row r="50" spans="1:22">
      <c r="A50" s="915" t="s">
        <v>191</v>
      </c>
      <c r="B50" s="908"/>
      <c r="C50" s="916"/>
      <c r="D50" s="916"/>
      <c r="E50" s="916"/>
      <c r="F50" s="916"/>
      <c r="G50" s="916"/>
      <c r="H50" s="916"/>
      <c r="I50" s="916"/>
      <c r="J50" s="1197"/>
      <c r="M50" s="898"/>
      <c r="N50" s="920"/>
      <c r="O50" s="1566"/>
      <c r="P50" s="916"/>
      <c r="Q50" s="916"/>
      <c r="R50" s="916"/>
      <c r="S50" s="916"/>
      <c r="T50" s="916"/>
      <c r="U50" s="916"/>
      <c r="V50" s="1197"/>
    </row>
    <row r="51" spans="1:22">
      <c r="A51" s="865" t="s">
        <v>192</v>
      </c>
      <c r="B51" s="866" t="s">
        <v>150</v>
      </c>
      <c r="C51" s="1206"/>
      <c r="D51" s="1206"/>
      <c r="E51" s="1206"/>
      <c r="F51" s="1206"/>
      <c r="G51" s="870"/>
      <c r="H51" s="1205"/>
      <c r="I51" s="828"/>
      <c r="J51" s="1196"/>
      <c r="M51" s="898"/>
      <c r="N51" s="924"/>
      <c r="O51" s="1541"/>
      <c r="P51" s="1206"/>
      <c r="Q51" s="1206"/>
      <c r="R51" s="1206"/>
      <c r="S51" s="870"/>
      <c r="T51" s="1205"/>
      <c r="U51" s="828"/>
      <c r="V51" s="1196"/>
    </row>
    <row r="52" spans="1:22">
      <c r="A52" s="865" t="s">
        <v>193</v>
      </c>
      <c r="B52" s="866" t="s">
        <v>150</v>
      </c>
      <c r="C52" s="1206"/>
      <c r="D52" s="1206"/>
      <c r="E52" s="1206"/>
      <c r="F52" s="1206"/>
      <c r="G52" s="870"/>
      <c r="H52" s="1205"/>
      <c r="I52" s="828"/>
      <c r="J52" s="1200"/>
      <c r="M52" s="898"/>
      <c r="N52" s="1569"/>
      <c r="O52" s="1541"/>
      <c r="P52" s="1206"/>
      <c r="Q52" s="1206"/>
      <c r="R52" s="1206"/>
      <c r="S52" s="870"/>
      <c r="T52" s="1205"/>
      <c r="U52" s="828"/>
      <c r="V52" s="1196"/>
    </row>
    <row r="53" spans="1:22">
      <c r="A53" s="865" t="s">
        <v>194</v>
      </c>
      <c r="B53" s="866" t="s">
        <v>150</v>
      </c>
      <c r="C53" s="1206"/>
      <c r="D53" s="1206"/>
      <c r="E53" s="1206"/>
      <c r="F53" s="1206"/>
      <c r="G53" s="870"/>
      <c r="H53" s="1205"/>
      <c r="I53" s="828"/>
      <c r="J53" s="1196"/>
      <c r="M53" s="898"/>
      <c r="N53" s="924"/>
      <c r="O53" s="1541"/>
      <c r="P53" s="1206"/>
      <c r="Q53" s="1206"/>
      <c r="R53" s="1206"/>
      <c r="S53" s="870"/>
      <c r="T53" s="1205"/>
      <c r="U53" s="828"/>
      <c r="V53" s="1196"/>
    </row>
    <row r="54" spans="1:22" ht="18.600000000000001" customHeight="1">
      <c r="A54" s="915" t="s">
        <v>195</v>
      </c>
      <c r="B54" s="908"/>
      <c r="C54" s="916"/>
      <c r="D54" s="916"/>
      <c r="E54" s="916"/>
      <c r="F54" s="916"/>
      <c r="G54" s="916"/>
      <c r="H54" s="916"/>
      <c r="I54" s="916"/>
      <c r="J54" s="1201"/>
      <c r="M54" s="898"/>
      <c r="N54" s="920"/>
      <c r="O54" s="1566"/>
      <c r="P54" s="916"/>
      <c r="Q54" s="916"/>
      <c r="R54" s="916"/>
      <c r="S54" s="916"/>
      <c r="T54" s="916"/>
      <c r="U54" s="916"/>
      <c r="V54" s="1197"/>
    </row>
    <row r="55" spans="1:22">
      <c r="A55" s="865"/>
      <c r="B55" s="866"/>
      <c r="C55" s="853"/>
      <c r="D55" s="853"/>
      <c r="E55" s="853"/>
      <c r="F55" s="853"/>
      <c r="G55" s="923"/>
      <c r="H55" s="1206"/>
      <c r="I55" s="828"/>
      <c r="J55" s="1196"/>
      <c r="M55" s="898"/>
      <c r="N55" s="924"/>
      <c r="O55" s="1567"/>
      <c r="P55" s="853"/>
      <c r="Q55" s="853"/>
      <c r="R55" s="853"/>
      <c r="S55" s="923"/>
      <c r="T55" s="1206"/>
      <c r="U55" s="828"/>
      <c r="V55" s="1196"/>
    </row>
    <row r="56" spans="1:22">
      <c r="A56" s="907" t="s">
        <v>86</v>
      </c>
      <c r="B56" s="908"/>
      <c r="C56" s="916"/>
      <c r="D56" s="916"/>
      <c r="E56" s="916"/>
      <c r="F56" s="916"/>
      <c r="G56" s="918"/>
      <c r="H56" s="916"/>
      <c r="I56" s="916"/>
      <c r="J56" s="1201"/>
      <c r="M56" s="898"/>
      <c r="N56" s="920"/>
      <c r="O56" s="1566"/>
      <c r="P56" s="916"/>
      <c r="Q56" s="916"/>
      <c r="R56" s="916"/>
      <c r="S56" s="918"/>
      <c r="T56" s="916"/>
      <c r="U56" s="916"/>
      <c r="V56" s="1197"/>
    </row>
    <row r="57" spans="1:22">
      <c r="A57" s="865" t="s">
        <v>197</v>
      </c>
      <c r="B57" s="866" t="s">
        <v>158</v>
      </c>
      <c r="C57" s="853"/>
      <c r="D57" s="853"/>
      <c r="E57" s="853"/>
      <c r="F57" s="853"/>
      <c r="G57" s="923"/>
      <c r="H57" s="1205"/>
      <c r="I57" s="828"/>
      <c r="J57" s="1196"/>
      <c r="M57" s="898"/>
      <c r="N57" s="924" t="s">
        <v>158</v>
      </c>
      <c r="O57" s="1567">
        <f t="shared" ref="O57:O58" si="6">V57+AD57</f>
        <v>0</v>
      </c>
      <c r="P57" s="853">
        <f t="shared" ref="P57:P58" si="7">W57+AE57</f>
        <v>0</v>
      </c>
      <c r="Q57" s="853"/>
      <c r="R57" s="853"/>
      <c r="S57" s="923"/>
      <c r="T57" s="1205"/>
      <c r="U57" s="828"/>
      <c r="V57" s="1196"/>
    </row>
    <row r="58" spans="1:22">
      <c r="A58" s="865" t="s">
        <v>198</v>
      </c>
      <c r="B58" s="866" t="s">
        <v>158</v>
      </c>
      <c r="C58" s="853"/>
      <c r="D58" s="853"/>
      <c r="E58" s="853"/>
      <c r="F58" s="853"/>
      <c r="G58" s="923"/>
      <c r="H58" s="1205"/>
      <c r="I58" s="828"/>
      <c r="J58" s="1196"/>
      <c r="M58" s="898"/>
      <c r="N58" s="924" t="s">
        <v>158</v>
      </c>
      <c r="O58" s="1567">
        <f t="shared" si="6"/>
        <v>0</v>
      </c>
      <c r="P58" s="853">
        <f t="shared" si="7"/>
        <v>0</v>
      </c>
      <c r="Q58" s="853"/>
      <c r="R58" s="853"/>
      <c r="S58" s="923"/>
      <c r="T58" s="1205"/>
      <c r="U58" s="828"/>
      <c r="V58" s="1196"/>
    </row>
    <row r="59" spans="1:22">
      <c r="A59" s="909"/>
      <c r="B59" s="908"/>
      <c r="C59" s="916"/>
      <c r="D59" s="916"/>
      <c r="E59" s="917"/>
      <c r="F59" s="916"/>
      <c r="G59" s="918"/>
      <c r="H59" s="916"/>
      <c r="I59" s="916"/>
      <c r="J59" s="1201"/>
      <c r="M59" s="898"/>
      <c r="N59" s="920"/>
      <c r="O59" s="1566"/>
      <c r="P59" s="916"/>
      <c r="Q59" s="917"/>
      <c r="R59" s="916"/>
      <c r="S59" s="918"/>
      <c r="T59" s="916"/>
      <c r="U59" s="916"/>
      <c r="V59" s="1197"/>
    </row>
    <row r="60" spans="1:22">
      <c r="A60" s="921" t="s">
        <v>199</v>
      </c>
      <c r="B60" s="866"/>
      <c r="C60" s="1206"/>
      <c r="D60" s="922"/>
      <c r="E60" s="922"/>
      <c r="F60" s="922"/>
      <c r="G60" s="923"/>
      <c r="H60" s="1205"/>
      <c r="I60" s="828"/>
      <c r="J60" s="1196"/>
      <c r="M60" s="898"/>
      <c r="N60" s="924"/>
      <c r="O60" s="1541"/>
      <c r="P60" s="922">
        <f>SUM(P18:P58)</f>
        <v>0</v>
      </c>
      <c r="Q60" s="922"/>
      <c r="R60" s="922"/>
      <c r="S60" s="923"/>
      <c r="T60" s="1205"/>
      <c r="U60" s="828"/>
      <c r="V60" s="1196"/>
    </row>
    <row r="61" spans="1:22">
      <c r="A61" s="904"/>
      <c r="B61" s="903"/>
      <c r="C61" s="916"/>
      <c r="D61" s="916"/>
      <c r="E61" s="916"/>
      <c r="F61" s="916"/>
      <c r="G61" s="916"/>
      <c r="H61" s="916"/>
      <c r="I61" s="916"/>
      <c r="J61" s="1201"/>
      <c r="M61" s="898"/>
      <c r="N61" s="1574"/>
      <c r="O61" s="1539"/>
      <c r="P61" s="916"/>
      <c r="Q61" s="1814"/>
      <c r="R61" s="916"/>
      <c r="S61" s="1814"/>
      <c r="T61" s="1814"/>
      <c r="U61" s="916"/>
      <c r="V61" s="1197"/>
    </row>
    <row r="62" spans="1:22" ht="15.75" thickBot="1">
      <c r="A62" s="925" t="s">
        <v>384</v>
      </c>
      <c r="B62" s="1277"/>
      <c r="C62" s="853">
        <f>N62+V62</f>
        <v>0</v>
      </c>
      <c r="D62" s="1206"/>
      <c r="E62" s="1206"/>
      <c r="F62" s="1206"/>
      <c r="G62" s="1206"/>
      <c r="H62" s="1206"/>
      <c r="I62" s="828"/>
      <c r="J62" s="1196"/>
      <c r="M62" s="898"/>
      <c r="N62" s="1569"/>
      <c r="O62" s="1570">
        <f>V62+AD62</f>
        <v>0</v>
      </c>
      <c r="P62" s="1543"/>
      <c r="Q62" s="1815"/>
      <c r="R62" s="1543"/>
      <c r="S62" s="1206"/>
      <c r="T62" s="1542"/>
      <c r="U62" s="1540"/>
      <c r="V62" s="892"/>
    </row>
    <row r="63" spans="1:22">
      <c r="A63" s="1534"/>
      <c r="B63" s="1531"/>
      <c r="C63" s="1202"/>
      <c r="D63" s="2354"/>
      <c r="E63" s="2354"/>
      <c r="F63" s="2354"/>
      <c r="G63" s="2354"/>
      <c r="H63" s="2354"/>
      <c r="I63" s="2354"/>
      <c r="J63" s="2355"/>
      <c r="M63" s="898"/>
      <c r="N63" s="940"/>
      <c r="O63" s="1539"/>
      <c r="P63" s="2349"/>
      <c r="Q63" s="2350"/>
      <c r="R63" s="2351"/>
      <c r="S63" s="2352"/>
      <c r="T63" s="2353"/>
      <c r="U63" s="2347"/>
      <c r="V63" s="2348"/>
    </row>
    <row r="64" spans="1:22">
      <c r="A64" s="1535" t="s">
        <v>201</v>
      </c>
      <c r="B64" s="1531" t="s">
        <v>48</v>
      </c>
      <c r="C64" s="910"/>
      <c r="D64" s="910"/>
      <c r="E64" s="910"/>
      <c r="F64" s="910"/>
      <c r="G64" s="910"/>
      <c r="H64" s="910"/>
      <c r="I64" s="910"/>
      <c r="J64" s="935"/>
      <c r="M64" s="898"/>
      <c r="N64" s="920" t="s">
        <v>48</v>
      </c>
      <c r="O64" s="1546"/>
      <c r="P64" s="1544"/>
      <c r="Q64" s="1544"/>
      <c r="R64" s="1544"/>
      <c r="S64" s="916"/>
      <c r="T64" s="919"/>
      <c r="U64" s="910"/>
      <c r="V64" s="935"/>
    </row>
    <row r="65" spans="1:22">
      <c r="A65" s="1536" t="s">
        <v>202</v>
      </c>
      <c r="B65" s="1532" t="s">
        <v>158</v>
      </c>
      <c r="C65" s="912"/>
      <c r="D65" s="926"/>
      <c r="E65" s="926"/>
      <c r="F65" s="926"/>
      <c r="G65" s="926"/>
      <c r="H65" s="926"/>
      <c r="I65" s="856"/>
      <c r="J65" s="892"/>
      <c r="M65" s="898"/>
      <c r="N65" s="924" t="s">
        <v>158</v>
      </c>
      <c r="O65" s="1570"/>
      <c r="P65" s="1532"/>
      <c r="Q65" s="926"/>
      <c r="R65" s="926"/>
      <c r="S65" s="926"/>
      <c r="T65" s="927"/>
      <c r="U65" s="926"/>
      <c r="V65" s="941"/>
    </row>
    <row r="66" spans="1:22">
      <c r="A66" s="1536" t="s">
        <v>203</v>
      </c>
      <c r="B66" s="1532" t="s">
        <v>158</v>
      </c>
      <c r="C66" s="912"/>
      <c r="D66" s="926"/>
      <c r="E66" s="926"/>
      <c r="F66" s="926"/>
      <c r="G66" s="926"/>
      <c r="H66" s="926"/>
      <c r="I66" s="856"/>
      <c r="J66" s="892"/>
      <c r="M66" s="898"/>
      <c r="N66" s="924" t="s">
        <v>158</v>
      </c>
      <c r="O66" s="1570"/>
      <c r="P66" s="1532"/>
      <c r="Q66" s="926"/>
      <c r="R66" s="926"/>
      <c r="S66" s="926"/>
      <c r="T66" s="927"/>
      <c r="U66" s="926"/>
      <c r="V66" s="941"/>
    </row>
    <row r="67" spans="1:22">
      <c r="A67" s="1536" t="s">
        <v>204</v>
      </c>
      <c r="B67" s="1532" t="s">
        <v>158</v>
      </c>
      <c r="C67" s="912"/>
      <c r="D67" s="926"/>
      <c r="E67" s="926"/>
      <c r="F67" s="928"/>
      <c r="G67" s="926"/>
      <c r="H67" s="926"/>
      <c r="I67" s="856"/>
      <c r="J67" s="892"/>
      <c r="M67" s="898"/>
      <c r="N67" s="924" t="s">
        <v>158</v>
      </c>
      <c r="O67" s="1570"/>
      <c r="P67" s="1532"/>
      <c r="Q67" s="926"/>
      <c r="R67" s="928"/>
      <c r="S67" s="926"/>
      <c r="T67" s="927"/>
      <c r="U67" s="926"/>
      <c r="V67" s="941"/>
    </row>
    <row r="68" spans="1:22">
      <c r="A68" s="1537" t="s">
        <v>205</v>
      </c>
      <c r="B68" s="1532" t="s">
        <v>158</v>
      </c>
      <c r="C68" s="912"/>
      <c r="D68" s="928"/>
      <c r="E68" s="926"/>
      <c r="F68" s="926"/>
      <c r="G68" s="926"/>
      <c r="H68" s="926"/>
      <c r="I68" s="856"/>
      <c r="J68" s="892"/>
      <c r="M68" s="898"/>
      <c r="N68" s="924" t="s">
        <v>158</v>
      </c>
      <c r="O68" s="1570"/>
      <c r="P68" s="1545"/>
      <c r="Q68" s="926"/>
      <c r="R68" s="926"/>
      <c r="S68" s="926"/>
      <c r="T68" s="927"/>
      <c r="U68" s="926"/>
      <c r="V68" s="941"/>
    </row>
    <row r="69" spans="1:22">
      <c r="A69" s="1537" t="s">
        <v>385</v>
      </c>
      <c r="B69" s="1532" t="s">
        <v>158</v>
      </c>
      <c r="C69" s="930"/>
      <c r="D69" s="926"/>
      <c r="E69" s="931"/>
      <c r="F69" s="932"/>
      <c r="G69" s="932"/>
      <c r="H69" s="929"/>
      <c r="I69" s="856"/>
      <c r="J69" s="892"/>
      <c r="M69" s="898"/>
      <c r="N69" s="924" t="s">
        <v>158</v>
      </c>
      <c r="O69" s="1571"/>
      <c r="P69" s="1532"/>
      <c r="Q69" s="931"/>
      <c r="R69" s="932"/>
      <c r="S69" s="932"/>
      <c r="T69" s="927"/>
      <c r="U69" s="926"/>
      <c r="V69" s="941"/>
    </row>
    <row r="70" spans="1:22">
      <c r="A70" s="1537" t="s">
        <v>207</v>
      </c>
      <c r="B70" s="1532" t="s">
        <v>9</v>
      </c>
      <c r="C70" s="933"/>
      <c r="D70" s="926"/>
      <c r="E70" s="931"/>
      <c r="F70" s="934"/>
      <c r="G70" s="932"/>
      <c r="H70" s="929"/>
      <c r="I70" s="856"/>
      <c r="J70" s="892"/>
      <c r="M70" s="898"/>
      <c r="N70" s="924" t="s">
        <v>9</v>
      </c>
      <c r="O70" s="1572"/>
      <c r="P70" s="1532"/>
      <c r="Q70" s="931"/>
      <c r="R70" s="934"/>
      <c r="S70" s="932"/>
      <c r="T70" s="927"/>
      <c r="U70" s="926"/>
      <c r="V70" s="941"/>
    </row>
    <row r="71" spans="1:22" ht="15.75" thickBot="1">
      <c r="A71" s="1538" t="s">
        <v>208</v>
      </c>
      <c r="B71" s="1533" t="s">
        <v>158</v>
      </c>
      <c r="C71" s="937"/>
      <c r="D71" s="936"/>
      <c r="E71" s="936"/>
      <c r="F71" s="936"/>
      <c r="G71" s="936"/>
      <c r="H71" s="938"/>
      <c r="I71" s="895"/>
      <c r="J71" s="896"/>
      <c r="M71" s="898"/>
      <c r="N71" s="942" t="s">
        <v>158</v>
      </c>
      <c r="O71" s="1573"/>
      <c r="P71" s="1533"/>
      <c r="Q71" s="936"/>
      <c r="R71" s="936"/>
      <c r="S71" s="936"/>
      <c r="T71" s="943"/>
      <c r="U71" s="938"/>
      <c r="V71" s="944"/>
    </row>
    <row r="72" spans="1:22">
      <c r="A72" s="2305"/>
      <c r="B72" s="2305"/>
      <c r="C72" s="2305"/>
      <c r="D72" s="2305"/>
      <c r="E72" s="2305"/>
      <c r="F72" s="2305"/>
      <c r="G72" s="2305"/>
      <c r="H72" s="2305"/>
    </row>
    <row r="73" spans="1:22" ht="15.75" thickBot="1">
      <c r="A73" s="226"/>
      <c r="B73" s="226"/>
      <c r="C73" s="226"/>
      <c r="D73" s="226"/>
      <c r="E73" s="226"/>
      <c r="F73" s="226"/>
      <c r="H73" s="226"/>
    </row>
    <row r="74" spans="1:22" ht="18.75" customHeight="1">
      <c r="A74" s="877"/>
      <c r="B74" s="2306" t="s">
        <v>43</v>
      </c>
      <c r="C74" s="2307"/>
      <c r="D74" s="2308"/>
    </row>
    <row r="75" spans="1:22" ht="15.75" thickBot="1">
      <c r="A75" s="878" t="s">
        <v>386</v>
      </c>
      <c r="B75" s="879" t="s">
        <v>46</v>
      </c>
      <c r="C75" s="880" t="s">
        <v>47</v>
      </c>
      <c r="D75" s="881" t="s">
        <v>48</v>
      </c>
    </row>
    <row r="76" spans="1:22">
      <c r="A76" s="882" t="s">
        <v>211</v>
      </c>
      <c r="B76" s="883">
        <v>50410.334999999999</v>
      </c>
      <c r="C76" s="884">
        <v>50410.205000000016</v>
      </c>
      <c r="D76" s="1437">
        <f>B76+C76</f>
        <v>100820.54000000001</v>
      </c>
      <c r="F76" s="68"/>
    </row>
    <row r="77" spans="1:22">
      <c r="A77" s="886" t="s">
        <v>212</v>
      </c>
      <c r="B77" s="887">
        <v>0</v>
      </c>
      <c r="C77" s="888">
        <v>0</v>
      </c>
      <c r="D77" s="1195">
        <f t="shared" ref="D77:D78" si="8">B77+C77</f>
        <v>0</v>
      </c>
      <c r="F77" s="68"/>
    </row>
    <row r="78" spans="1:22" ht="15.75" thickBot="1">
      <c r="A78" s="1438" t="s">
        <v>213</v>
      </c>
      <c r="B78" s="887">
        <v>0</v>
      </c>
      <c r="C78" s="888">
        <v>0</v>
      </c>
      <c r="D78" s="1439">
        <f t="shared" si="8"/>
        <v>0</v>
      </c>
      <c r="E78" s="889" t="s">
        <v>214</v>
      </c>
      <c r="F78" s="68"/>
    </row>
    <row r="79" spans="1:22" ht="15.75" thickBot="1">
      <c r="A79" s="1194"/>
      <c r="B79" s="836"/>
      <c r="C79" s="837"/>
      <c r="D79" s="838"/>
      <c r="F79" s="68"/>
    </row>
    <row r="80" spans="1:22" ht="17.25">
      <c r="A80" s="2048" t="s">
        <v>387</v>
      </c>
      <c r="B80" s="839">
        <f>SUM(B76:B78)</f>
        <v>50410.334999999999</v>
      </c>
      <c r="C80" s="1379">
        <f>SUM(C76:C78)</f>
        <v>50410.205000000016</v>
      </c>
      <c r="D80" s="1380">
        <f>SUM(D76:D78)</f>
        <v>100820.54000000001</v>
      </c>
    </row>
    <row r="81" spans="1:14">
      <c r="A81" s="226"/>
      <c r="B81" s="226"/>
      <c r="C81" s="226"/>
      <c r="D81" s="226"/>
      <c r="E81" s="226"/>
      <c r="F81" s="226"/>
      <c r="G81" s="226"/>
      <c r="H81" s="226"/>
    </row>
    <row r="82" spans="1:14" ht="18">
      <c r="A82" s="36" t="s">
        <v>388</v>
      </c>
      <c r="B82" s="264"/>
      <c r="C82" s="264"/>
      <c r="D82" s="264"/>
      <c r="E82" s="264"/>
      <c r="F82" s="264"/>
      <c r="G82" s="264"/>
      <c r="H82" s="264"/>
      <c r="I82" s="264"/>
      <c r="J82" s="264"/>
      <c r="K82" s="264"/>
      <c r="L82" s="264"/>
      <c r="M82" s="264"/>
      <c r="N82" s="226"/>
    </row>
  </sheetData>
  <mergeCells count="16">
    <mergeCell ref="B74:D74"/>
    <mergeCell ref="A72:H72"/>
    <mergeCell ref="O6:V6"/>
    <mergeCell ref="N5:V5"/>
    <mergeCell ref="U63:V63"/>
    <mergeCell ref="P63:R63"/>
    <mergeCell ref="S63:T63"/>
    <mergeCell ref="D63:F63"/>
    <mergeCell ref="G63:H63"/>
    <mergeCell ref="I63:J63"/>
    <mergeCell ref="A1:T1"/>
    <mergeCell ref="A2:T2"/>
    <mergeCell ref="A3:T3"/>
    <mergeCell ref="B5:J5"/>
    <mergeCell ref="C6:J6"/>
    <mergeCell ref="N6:N7"/>
  </mergeCells>
  <printOptions horizontalCentered="1" verticalCentered="1"/>
  <pageMargins left="0.25" right="0.25" top="0.5" bottom="0.5" header="0.3" footer="0.3"/>
  <pageSetup scale="35" orientation="portrait" r:id="rId1"/>
  <headerFooter scaleWithDoc="0"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7E8F1-5034-41B9-8ACD-D35D852DD615}">
  <sheetPr>
    <tabColor rgb="FF00B050"/>
    <pageSetUpPr fitToPage="1"/>
  </sheetPr>
  <dimension ref="A1:P52"/>
  <sheetViews>
    <sheetView topLeftCell="A12" workbookViewId="0">
      <selection activeCell="A24" sqref="A24:D24"/>
    </sheetView>
  </sheetViews>
  <sheetFormatPr defaultColWidth="8.7109375" defaultRowHeight="12.75"/>
  <cols>
    <col min="1" max="1" width="44.5703125" customWidth="1"/>
    <col min="3" max="3" width="14.42578125" customWidth="1"/>
    <col min="4" max="4" width="14.85546875" customWidth="1"/>
    <col min="5" max="5" width="11.85546875" customWidth="1"/>
    <col min="6" max="6" width="14" customWidth="1"/>
    <col min="7" max="7" width="15" customWidth="1"/>
    <col min="8" max="8" width="13.28515625" customWidth="1"/>
    <col min="12" max="12" width="53" customWidth="1"/>
  </cols>
  <sheetData>
    <row r="1" spans="1:16" ht="15.75" customHeight="1">
      <c r="A1" s="2356" t="s">
        <v>356</v>
      </c>
      <c r="B1" s="2356"/>
      <c r="C1" s="2356"/>
      <c r="D1" s="2356"/>
      <c r="E1" s="2356"/>
      <c r="F1" s="2356"/>
      <c r="G1" s="2356"/>
      <c r="H1" s="2356"/>
      <c r="I1" s="421"/>
      <c r="J1" s="421"/>
      <c r="K1" s="421"/>
      <c r="L1" s="421"/>
      <c r="M1" s="421"/>
      <c r="N1" s="421"/>
      <c r="O1" s="421"/>
      <c r="P1" s="421"/>
    </row>
    <row r="2" spans="1:16" ht="15.75">
      <c r="A2" s="2254" t="s">
        <v>0</v>
      </c>
      <c r="B2" s="2254"/>
      <c r="C2" s="2254"/>
      <c r="D2" s="2254"/>
      <c r="E2" s="2254"/>
      <c r="F2" s="2254"/>
      <c r="G2" s="2254"/>
      <c r="H2" s="2254"/>
      <c r="I2" s="112"/>
      <c r="J2" s="112"/>
      <c r="K2" s="112"/>
      <c r="L2" s="112"/>
      <c r="M2" s="112"/>
      <c r="N2" s="112"/>
      <c r="O2" s="112"/>
      <c r="P2" s="112"/>
    </row>
    <row r="3" spans="1:16" ht="15.75">
      <c r="A3" s="2301" t="s">
        <v>41</v>
      </c>
      <c r="B3" s="2301"/>
      <c r="C3" s="2301"/>
      <c r="D3" s="2301"/>
      <c r="E3" s="2301"/>
      <c r="F3" s="2301"/>
      <c r="G3" s="2301"/>
      <c r="H3" s="2301"/>
      <c r="I3" s="422"/>
      <c r="J3" s="422"/>
      <c r="K3" s="422"/>
      <c r="L3" s="422"/>
      <c r="M3" s="422"/>
      <c r="N3" s="422"/>
      <c r="O3" s="422"/>
      <c r="P3" s="422"/>
    </row>
    <row r="4" spans="1:16" s="281" customFormat="1" ht="18" customHeight="1" thickBot="1">
      <c r="A4" s="247"/>
      <c r="B4" s="247"/>
      <c r="C4" s="247"/>
      <c r="D4" s="247"/>
      <c r="E4" s="247"/>
      <c r="F4" s="247"/>
      <c r="G4" s="247"/>
      <c r="H4" s="247"/>
    </row>
    <row r="5" spans="1:16" s="281" customFormat="1" ht="16.5" thickBot="1">
      <c r="A5" s="2358" t="s">
        <v>135</v>
      </c>
      <c r="B5" s="2361" t="s">
        <v>138</v>
      </c>
      <c r="C5" s="2364" t="s">
        <v>357</v>
      </c>
      <c r="D5" s="2365"/>
      <c r="E5" s="2365"/>
      <c r="F5" s="2365"/>
      <c r="G5" s="2365"/>
      <c r="H5" s="2366"/>
    </row>
    <row r="6" spans="1:16" s="281" customFormat="1">
      <c r="A6" s="2359"/>
      <c r="B6" s="2362"/>
      <c r="C6" s="2367" t="s">
        <v>134</v>
      </c>
      <c r="D6" s="2368"/>
      <c r="E6" s="2368"/>
      <c r="F6" s="2368"/>
      <c r="G6" s="2368"/>
      <c r="H6" s="2369"/>
    </row>
    <row r="7" spans="1:16" s="281" customFormat="1" ht="26.25" thickBot="1">
      <c r="A7" s="2360" t="s">
        <v>135</v>
      </c>
      <c r="B7" s="2363" t="s">
        <v>138</v>
      </c>
      <c r="C7" s="282" t="s">
        <v>139</v>
      </c>
      <c r="D7" s="283" t="s">
        <v>283</v>
      </c>
      <c r="E7" s="283" t="s">
        <v>284</v>
      </c>
      <c r="F7" s="283" t="s">
        <v>285</v>
      </c>
      <c r="G7" s="283" t="s">
        <v>143</v>
      </c>
      <c r="H7" s="284" t="s">
        <v>231</v>
      </c>
      <c r="J7" s="365"/>
      <c r="K7" s="366"/>
      <c r="L7" s="366"/>
    </row>
    <row r="8" spans="1:16" s="281" customFormat="1" ht="22.5">
      <c r="A8" s="285" t="s">
        <v>79</v>
      </c>
      <c r="B8" s="286"/>
      <c r="C8" s="287"/>
      <c r="D8" s="288"/>
      <c r="E8" s="288"/>
      <c r="F8" s="288"/>
      <c r="G8" s="288"/>
      <c r="H8" s="289"/>
      <c r="J8" s="418"/>
      <c r="K8" s="366"/>
      <c r="L8" s="366"/>
    </row>
    <row r="9" spans="1:16" s="281" customFormat="1">
      <c r="A9" s="461" t="s">
        <v>358</v>
      </c>
      <c r="B9" s="461" t="s">
        <v>150</v>
      </c>
      <c r="C9" s="462">
        <v>0</v>
      </c>
      <c r="D9" s="463">
        <v>0</v>
      </c>
      <c r="E9" s="463">
        <v>0</v>
      </c>
      <c r="F9" s="463">
        <v>0</v>
      </c>
      <c r="G9" s="464">
        <v>0</v>
      </c>
      <c r="H9" s="453">
        <f>IF($G$28&lt;&gt;0,G9/$G$28,0)</f>
        <v>0</v>
      </c>
    </row>
    <row r="10" spans="1:16" s="281" customFormat="1">
      <c r="A10" s="461" t="s">
        <v>359</v>
      </c>
      <c r="B10" s="461" t="s">
        <v>150</v>
      </c>
      <c r="C10" s="462">
        <v>0</v>
      </c>
      <c r="D10" s="463">
        <v>0</v>
      </c>
      <c r="E10" s="463">
        <v>0</v>
      </c>
      <c r="F10" s="463">
        <v>0</v>
      </c>
      <c r="G10" s="464">
        <v>0</v>
      </c>
      <c r="H10" s="453">
        <f>IF($G$28&lt;&gt;0,G10/$G$28,0)</f>
        <v>0</v>
      </c>
    </row>
    <row r="11" spans="1:16" s="281" customFormat="1">
      <c r="A11" s="461" t="s">
        <v>360</v>
      </c>
      <c r="B11" s="461" t="s">
        <v>150</v>
      </c>
      <c r="C11" s="462">
        <v>0</v>
      </c>
      <c r="D11" s="463">
        <v>0</v>
      </c>
      <c r="E11" s="463">
        <v>0</v>
      </c>
      <c r="F11" s="463">
        <v>0</v>
      </c>
      <c r="G11" s="464">
        <v>0</v>
      </c>
      <c r="H11" s="453">
        <f>IF($G$28&lt;&gt;0,G11/$G$28,0)</f>
        <v>0</v>
      </c>
    </row>
    <row r="12" spans="1:16" s="281" customFormat="1">
      <c r="A12" s="460" t="s">
        <v>156</v>
      </c>
      <c r="B12" s="465"/>
      <c r="C12" s="466"/>
      <c r="D12" s="454"/>
      <c r="E12" s="454"/>
      <c r="F12" s="454"/>
      <c r="G12" s="454"/>
      <c r="H12" s="467"/>
    </row>
    <row r="13" spans="1:16" s="281" customFormat="1">
      <c r="A13" s="461" t="s">
        <v>162</v>
      </c>
      <c r="B13" s="461" t="s">
        <v>150</v>
      </c>
      <c r="C13" s="462">
        <v>0</v>
      </c>
      <c r="D13" s="463">
        <v>0</v>
      </c>
      <c r="E13" s="463">
        <v>0</v>
      </c>
      <c r="F13" s="463">
        <v>0</v>
      </c>
      <c r="G13" s="464">
        <v>0</v>
      </c>
      <c r="H13" s="453">
        <f>IF($G$28&lt;&gt;0,G13/$G$28,0)</f>
        <v>0</v>
      </c>
    </row>
    <row r="14" spans="1:16" s="281" customFormat="1">
      <c r="A14" s="460" t="s">
        <v>81</v>
      </c>
      <c r="B14" s="465"/>
      <c r="C14" s="466"/>
      <c r="D14" s="454"/>
      <c r="E14" s="454"/>
      <c r="F14" s="454"/>
      <c r="G14" s="454"/>
      <c r="H14" s="467"/>
    </row>
    <row r="15" spans="1:16" s="281" customFormat="1">
      <c r="A15" s="461" t="s">
        <v>167</v>
      </c>
      <c r="B15" s="461" t="s">
        <v>158</v>
      </c>
      <c r="C15" s="462">
        <v>0</v>
      </c>
      <c r="D15" s="463">
        <v>0</v>
      </c>
      <c r="E15" s="463">
        <v>0</v>
      </c>
      <c r="F15" s="463">
        <v>0</v>
      </c>
      <c r="G15" s="464">
        <v>0</v>
      </c>
      <c r="H15" s="453">
        <f>IF($G$28&lt;&gt;0,G15/$G$28,0)</f>
        <v>0</v>
      </c>
    </row>
    <row r="16" spans="1:16" s="281" customFormat="1">
      <c r="A16" s="460" t="s">
        <v>82</v>
      </c>
      <c r="B16" s="465"/>
      <c r="C16" s="466"/>
      <c r="D16" s="454"/>
      <c r="E16" s="454"/>
      <c r="F16" s="454"/>
      <c r="G16" s="454"/>
      <c r="H16" s="467"/>
    </row>
    <row r="17" spans="1:8" s="281" customFormat="1">
      <c r="A17" s="461" t="s">
        <v>361</v>
      </c>
      <c r="B17" s="461" t="s">
        <v>150</v>
      </c>
      <c r="C17" s="462">
        <v>0</v>
      </c>
      <c r="D17" s="463">
        <v>0</v>
      </c>
      <c r="E17" s="463">
        <v>0</v>
      </c>
      <c r="F17" s="463">
        <v>0</v>
      </c>
      <c r="G17" s="464">
        <v>0</v>
      </c>
      <c r="H17" s="453">
        <f>IF($G$28&lt;&gt;0,G17/$G$28,0)</f>
        <v>0</v>
      </c>
    </row>
    <row r="18" spans="1:8" s="281" customFormat="1">
      <c r="A18" s="461" t="s">
        <v>362</v>
      </c>
      <c r="B18" s="461" t="s">
        <v>150</v>
      </c>
      <c r="C18" s="462">
        <v>0</v>
      </c>
      <c r="D18" s="463">
        <v>0</v>
      </c>
      <c r="E18" s="463">
        <v>0</v>
      </c>
      <c r="F18" s="463">
        <v>0</v>
      </c>
      <c r="G18" s="464">
        <v>0</v>
      </c>
      <c r="H18" s="453">
        <f>IF($G$28&lt;&gt;0,G18/$G$28,0)</f>
        <v>0</v>
      </c>
    </row>
    <row r="19" spans="1:8" s="281" customFormat="1">
      <c r="A19" s="461" t="s">
        <v>180</v>
      </c>
      <c r="B19" s="461" t="s">
        <v>150</v>
      </c>
      <c r="C19" s="462">
        <v>0</v>
      </c>
      <c r="D19" s="463">
        <v>0</v>
      </c>
      <c r="E19" s="463">
        <v>0</v>
      </c>
      <c r="F19" s="463">
        <v>0</v>
      </c>
      <c r="G19" s="464">
        <v>0</v>
      </c>
      <c r="H19" s="453">
        <f>IF($G$28&lt;&gt;0,G19/$G$28,0)</f>
        <v>0</v>
      </c>
    </row>
    <row r="20" spans="1:8" s="281" customFormat="1">
      <c r="A20" s="460" t="s">
        <v>191</v>
      </c>
      <c r="B20" s="465"/>
      <c r="C20" s="466"/>
      <c r="D20" s="454"/>
      <c r="E20" s="454"/>
      <c r="F20" s="454"/>
      <c r="G20" s="454"/>
      <c r="H20" s="467"/>
    </row>
    <row r="21" spans="1:8" s="281" customFormat="1">
      <c r="A21" s="461" t="s">
        <v>363</v>
      </c>
      <c r="B21" s="461" t="s">
        <v>158</v>
      </c>
      <c r="C21" s="462">
        <v>0</v>
      </c>
      <c r="D21" s="454"/>
      <c r="E21" s="454"/>
      <c r="F21" s="454"/>
      <c r="G21" s="464">
        <v>0</v>
      </c>
      <c r="H21" s="453">
        <f>IF($G$28&lt;&gt;0,G21/$G$28,0)</f>
        <v>0</v>
      </c>
    </row>
    <row r="22" spans="1:8" s="281" customFormat="1">
      <c r="A22" s="461" t="s">
        <v>364</v>
      </c>
      <c r="B22" s="461" t="s">
        <v>150</v>
      </c>
      <c r="C22" s="462">
        <v>0</v>
      </c>
      <c r="D22" s="454"/>
      <c r="E22" s="454"/>
      <c r="F22" s="454"/>
      <c r="G22" s="464">
        <v>0</v>
      </c>
      <c r="H22" s="453">
        <f t="shared" ref="H22:H26" si="0">IF($G$28&lt;&gt;0,G22/$G$28,0)</f>
        <v>0</v>
      </c>
    </row>
    <row r="23" spans="1:8" s="281" customFormat="1">
      <c r="A23" s="461" t="s">
        <v>365</v>
      </c>
      <c r="B23" s="461" t="s">
        <v>150</v>
      </c>
      <c r="C23" s="462">
        <v>0</v>
      </c>
      <c r="D23" s="454"/>
      <c r="E23" s="454"/>
      <c r="F23" s="454"/>
      <c r="G23" s="464">
        <v>0</v>
      </c>
      <c r="H23" s="453">
        <f t="shared" si="0"/>
        <v>0</v>
      </c>
    </row>
    <row r="24" spans="1:8" s="281" customFormat="1">
      <c r="A24" s="461" t="s">
        <v>366</v>
      </c>
      <c r="B24" s="461" t="s">
        <v>150</v>
      </c>
      <c r="C24" s="462">
        <v>0</v>
      </c>
      <c r="D24" s="454"/>
      <c r="E24" s="454"/>
      <c r="F24" s="454"/>
      <c r="G24" s="464">
        <v>0</v>
      </c>
      <c r="H24" s="453">
        <f t="shared" si="0"/>
        <v>0</v>
      </c>
    </row>
    <row r="25" spans="1:8" s="281" customFormat="1">
      <c r="A25" s="461" t="s">
        <v>367</v>
      </c>
      <c r="B25" s="461" t="s">
        <v>150</v>
      </c>
      <c r="C25" s="462">
        <v>0</v>
      </c>
      <c r="D25" s="454"/>
      <c r="E25" s="454"/>
      <c r="F25" s="454"/>
      <c r="G25" s="464">
        <v>0</v>
      </c>
      <c r="H25" s="453">
        <f t="shared" si="0"/>
        <v>0</v>
      </c>
    </row>
    <row r="26" spans="1:8" s="281" customFormat="1">
      <c r="A26" s="461" t="s">
        <v>368</v>
      </c>
      <c r="B26" s="461" t="s">
        <v>158</v>
      </c>
      <c r="C26" s="462">
        <v>0</v>
      </c>
      <c r="D26" s="454"/>
      <c r="E26" s="454"/>
      <c r="F26" s="454"/>
      <c r="G26" s="464">
        <v>0</v>
      </c>
      <c r="H26" s="453">
        <f t="shared" si="0"/>
        <v>0</v>
      </c>
    </row>
    <row r="27" spans="1:8" s="281" customFormat="1">
      <c r="A27" s="460" t="s">
        <v>86</v>
      </c>
      <c r="B27" s="465"/>
      <c r="C27" s="466"/>
      <c r="D27" s="454"/>
      <c r="E27" s="454"/>
      <c r="F27" s="454"/>
      <c r="G27" s="454"/>
      <c r="H27" s="467"/>
    </row>
    <row r="28" spans="1:8" s="281" customFormat="1">
      <c r="A28" s="442" t="s">
        <v>369</v>
      </c>
      <c r="B28" s="461" t="s">
        <v>158</v>
      </c>
      <c r="C28" s="462">
        <v>0</v>
      </c>
      <c r="D28" s="454"/>
      <c r="E28" s="454"/>
      <c r="F28" s="454"/>
      <c r="G28" s="464">
        <v>0</v>
      </c>
      <c r="H28" s="453">
        <f>IF($G$28&lt;&gt;0,G28/$G$28,0)</f>
        <v>0</v>
      </c>
    </row>
    <row r="29" spans="1:8" s="281" customFormat="1">
      <c r="A29" s="465"/>
      <c r="B29" s="465"/>
      <c r="C29" s="468"/>
      <c r="D29" s="468"/>
      <c r="E29" s="454"/>
      <c r="F29" s="468"/>
      <c r="G29" s="468"/>
      <c r="H29" s="467"/>
    </row>
    <row r="30" spans="1:8" s="281" customFormat="1" ht="13.5" thickBot="1">
      <c r="A30" s="443" t="s">
        <v>370</v>
      </c>
      <c r="B30" s="461"/>
      <c r="C30" s="469"/>
      <c r="D30" s="444">
        <f>SUM(D9:D19)</f>
        <v>0</v>
      </c>
      <c r="E30" s="444">
        <f>SUM(E9:E19)</f>
        <v>0</v>
      </c>
      <c r="F30" s="444">
        <f>SUM(F9:F19)</f>
        <v>0</v>
      </c>
      <c r="G30" s="470">
        <f>SUM(G9:G29)</f>
        <v>0</v>
      </c>
      <c r="H30" s="453">
        <f>IF($G$28&lt;&gt;0,G30/$G$28,0)</f>
        <v>0</v>
      </c>
    </row>
    <row r="31" spans="1:8" s="281" customFormat="1" ht="13.5" thickBot="1">
      <c r="A31" s="378"/>
      <c r="B31" s="711"/>
      <c r="C31" s="712"/>
      <c r="D31" s="712"/>
      <c r="E31" s="712"/>
      <c r="F31" s="712"/>
      <c r="G31" s="712"/>
      <c r="H31" s="379"/>
    </row>
    <row r="32" spans="1:8" s="281" customFormat="1" ht="13.5" thickBot="1">
      <c r="A32" s="380" t="s">
        <v>201</v>
      </c>
      <c r="B32" s="381"/>
      <c r="C32" s="382" t="s">
        <v>48</v>
      </c>
      <c r="E32" s="290"/>
      <c r="F32" s="290"/>
      <c r="G32" s="291"/>
      <c r="H32" s="291"/>
    </row>
    <row r="33" spans="1:8" s="281" customFormat="1">
      <c r="A33" s="471" t="s">
        <v>371</v>
      </c>
      <c r="B33" s="472" t="s">
        <v>158</v>
      </c>
      <c r="C33" s="473"/>
      <c r="E33" s="290"/>
      <c r="F33" s="290"/>
      <c r="G33" s="291"/>
      <c r="H33" s="291"/>
    </row>
    <row r="34" spans="1:8" s="281" customFormat="1" ht="13.5" thickBot="1">
      <c r="A34" s="292" t="s">
        <v>372</v>
      </c>
      <c r="B34" s="293" t="s">
        <v>158</v>
      </c>
      <c r="C34" s="294"/>
      <c r="E34" s="290"/>
      <c r="F34" s="290"/>
      <c r="G34" s="291"/>
      <c r="H34" s="291"/>
    </row>
    <row r="35" spans="1:8" s="281" customFormat="1">
      <c r="A35" s="2370"/>
      <c r="B35" s="2370"/>
      <c r="C35" s="2370"/>
      <c r="D35" s="2370"/>
      <c r="E35" s="2370"/>
      <c r="F35" s="2370"/>
      <c r="G35" s="2370"/>
      <c r="H35" s="2370"/>
    </row>
    <row r="36" spans="1:8" s="281" customFormat="1" ht="13.5" thickBot="1">
      <c r="A36" s="295"/>
      <c r="B36" s="295"/>
      <c r="C36" s="295"/>
      <c r="D36" s="295"/>
      <c r="E36" s="295"/>
      <c r="F36" s="295"/>
      <c r="G36" s="295"/>
      <c r="H36" s="295"/>
    </row>
    <row r="37" spans="1:8" s="281" customFormat="1">
      <c r="A37" s="445"/>
      <c r="B37" s="2374" t="s">
        <v>43</v>
      </c>
      <c r="C37" s="2375"/>
      <c r="D37" s="2376"/>
      <c r="E37"/>
      <c r="F37" s="295"/>
      <c r="G37" s="295"/>
      <c r="H37" s="295"/>
    </row>
    <row r="38" spans="1:8" s="281" customFormat="1" ht="13.5" thickBot="1">
      <c r="A38" s="372" t="s">
        <v>373</v>
      </c>
      <c r="B38" s="277" t="s">
        <v>46</v>
      </c>
      <c r="C38" s="278" t="s">
        <v>47</v>
      </c>
      <c r="D38" s="279" t="s">
        <v>48</v>
      </c>
      <c r="E38"/>
      <c r="F38" s="295"/>
      <c r="G38" s="295"/>
      <c r="H38" s="295"/>
    </row>
    <row r="39" spans="1:8" s="281" customFormat="1" ht="15">
      <c r="A39" s="657" t="s">
        <v>211</v>
      </c>
      <c r="B39" s="447"/>
      <c r="C39" s="448"/>
      <c r="D39" s="1437">
        <f>B39+C39</f>
        <v>0</v>
      </c>
      <c r="E39"/>
      <c r="F39" s="295"/>
      <c r="G39" s="295"/>
      <c r="H39" s="295"/>
    </row>
    <row r="40" spans="1:8" s="281" customFormat="1" ht="15">
      <c r="A40" s="449" t="s">
        <v>212</v>
      </c>
      <c r="B40" s="451"/>
      <c r="C40" s="452"/>
      <c r="D40" s="1195">
        <f t="shared" ref="D40:D41" si="1">B40+C40</f>
        <v>0</v>
      </c>
      <c r="E40"/>
      <c r="F40" s="295"/>
      <c r="G40" s="295"/>
      <c r="H40" s="295"/>
    </row>
    <row r="41" spans="1:8" s="281" customFormat="1" ht="15.75" thickBot="1">
      <c r="A41" s="220" t="s">
        <v>213</v>
      </c>
      <c r="B41" s="451"/>
      <c r="C41" s="452"/>
      <c r="D41" s="1439">
        <f t="shared" si="1"/>
        <v>0</v>
      </c>
      <c r="E41" s="280" t="s">
        <v>214</v>
      </c>
      <c r="F41" s="295"/>
      <c r="G41" s="295"/>
      <c r="H41" s="295"/>
    </row>
    <row r="42" spans="1:8" s="281" customFormat="1" ht="15.75" thickBot="1">
      <c r="A42" s="455"/>
      <c r="B42" s="456"/>
      <c r="C42" s="457"/>
      <c r="D42" s="458"/>
      <c r="E42"/>
      <c r="F42" s="295"/>
      <c r="G42" s="295"/>
      <c r="H42" s="295"/>
    </row>
    <row r="43" spans="1:8" s="281" customFormat="1" ht="15.75" thickBot="1">
      <c r="A43" s="221" t="s">
        <v>374</v>
      </c>
      <c r="B43" s="222">
        <f>SUM(B39:B41)</f>
        <v>0</v>
      </c>
      <c r="C43" s="223">
        <f>SUM(C39:C41)</f>
        <v>0</v>
      </c>
      <c r="D43" s="224">
        <f>SUM(D39:D41)</f>
        <v>0</v>
      </c>
      <c r="E43"/>
      <c r="F43" s="295"/>
      <c r="G43" s="295"/>
      <c r="H43" s="295"/>
    </row>
    <row r="44" spans="1:8" s="281" customFormat="1">
      <c r="A44" s="295"/>
      <c r="B44" s="295"/>
      <c r="C44" s="295"/>
      <c r="D44" s="295"/>
      <c r="E44" s="295"/>
      <c r="F44" s="295"/>
      <c r="G44" s="295"/>
      <c r="H44" s="295"/>
    </row>
    <row r="45" spans="1:8" s="281" customFormat="1">
      <c r="A45" s="295"/>
      <c r="B45" s="295"/>
      <c r="C45" s="295"/>
      <c r="D45" s="295"/>
      <c r="E45" s="295"/>
      <c r="F45" s="295"/>
      <c r="G45" s="295"/>
      <c r="H45" s="295"/>
    </row>
    <row r="46" spans="1:8" s="281" customFormat="1">
      <c r="A46" s="295"/>
      <c r="B46" s="295"/>
      <c r="C46" s="295"/>
      <c r="D46" s="295"/>
      <c r="E46" s="295"/>
      <c r="F46" s="295"/>
      <c r="G46" s="295"/>
      <c r="H46" s="295"/>
    </row>
    <row r="47" spans="1:8" s="281" customFormat="1">
      <c r="A47" s="367"/>
      <c r="B47" s="367"/>
      <c r="C47" s="367"/>
      <c r="D47" s="367"/>
      <c r="E47" s="367"/>
      <c r="F47" s="367"/>
      <c r="G47" s="367"/>
      <c r="H47" s="367"/>
    </row>
    <row r="48" spans="1:8" s="281" customFormat="1">
      <c r="A48" s="2371"/>
      <c r="B48" s="2371"/>
      <c r="C48" s="2371"/>
      <c r="D48" s="2371"/>
      <c r="E48" s="2371"/>
      <c r="F48" s="2371"/>
      <c r="G48" s="2371"/>
      <c r="H48" s="2371"/>
    </row>
    <row r="49" spans="1:8" s="281" customFormat="1" ht="28.5" customHeight="1">
      <c r="A49" s="2372"/>
      <c r="B49" s="2372"/>
      <c r="C49" s="2372"/>
      <c r="D49" s="2372"/>
      <c r="E49" s="2372"/>
      <c r="F49" s="2372"/>
      <c r="G49" s="2372"/>
      <c r="H49" s="2372"/>
    </row>
    <row r="50" spans="1:8" s="281" customFormat="1" ht="12.6" customHeight="1">
      <c r="A50" s="2372"/>
      <c r="B50" s="2372"/>
      <c r="C50" s="2372"/>
      <c r="D50" s="2372"/>
      <c r="E50" s="2372"/>
      <c r="F50" s="2372"/>
      <c r="G50" s="2372"/>
      <c r="H50" s="2372"/>
    </row>
    <row r="51" spans="1:8" s="763" customFormat="1" ht="12.6" customHeight="1">
      <c r="A51" s="2373"/>
      <c r="B51" s="2373"/>
      <c r="C51" s="2373"/>
      <c r="D51" s="2373"/>
      <c r="E51" s="2373"/>
      <c r="F51" s="2373"/>
      <c r="G51" s="2373"/>
      <c r="H51" s="2373"/>
    </row>
    <row r="52" spans="1:8" s="281" customFormat="1">
      <c r="A52" s="2357"/>
      <c r="B52" s="2357"/>
      <c r="C52" s="2357"/>
      <c r="D52" s="2357"/>
      <c r="E52" s="2357"/>
      <c r="F52" s="2357"/>
      <c r="G52" s="2357"/>
      <c r="H52" s="2357"/>
    </row>
  </sheetData>
  <mergeCells count="14">
    <mergeCell ref="A1:H1"/>
    <mergeCell ref="A2:H2"/>
    <mergeCell ref="A3:H3"/>
    <mergeCell ref="A52:H52"/>
    <mergeCell ref="A5:A7"/>
    <mergeCell ref="B5:B7"/>
    <mergeCell ref="C5:H5"/>
    <mergeCell ref="C6:H6"/>
    <mergeCell ref="A35:H35"/>
    <mergeCell ref="A48:H48"/>
    <mergeCell ref="A49:H49"/>
    <mergeCell ref="A50:H50"/>
    <mergeCell ref="A51:H51"/>
    <mergeCell ref="B37:D37"/>
  </mergeCells>
  <printOptions horizontalCentered="1" verticalCentered="1"/>
  <pageMargins left="0.25" right="0.25" top="0.5" bottom="0.5" header="0.3" footer="0.3"/>
  <pageSetup scale="76" orientation="portrait" r:id="rId1"/>
  <headerFooter scaleWithDoc="0"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6e8ffee-413a-4321-934f-9d2588dbcb17">
      <Terms xmlns="http://schemas.microsoft.com/office/infopath/2007/PartnerControls"/>
    </lcf76f155ced4ddcb4097134ff3c332f>
    <TaxCatchAll xmlns="f7d0d543-5bbc-4586-ab0e-1c8391228024" xsi:nil="true"/>
    <_Flow_SignoffStatus xmlns="66e8ffee-413a-4321-934f-9d2588dbcb17" xsi:nil="true"/>
    <AssignedTo xmlns="http://schemas.microsoft.com/sharepoint/v3">
      <UserInfo>
        <DisplayName/>
        <AccountId xsi:nil="true"/>
        <AccountType/>
      </UserInfo>
    </AssignedTo>
    <TaskDueDate xmlns="http://schemas.microsoft.com/sharepoint/v3/fields" xsi:nil="true"/>
    <_Status xmlns="http://schemas.microsoft.com/sharepoint/v3/fields">Not Started</_Status>
    <ProposedSchedule xmlns="66e8ffee-413a-4321-934f-9d2588dbcb1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9D12F91F3B1E54384D717647B243C76" ma:contentTypeVersion="20" ma:contentTypeDescription="Create a new document." ma:contentTypeScope="" ma:versionID="3dff9075b86378f85178c876e00bc8c7">
  <xsd:schema xmlns:xsd="http://www.w3.org/2001/XMLSchema" xmlns:xs="http://www.w3.org/2001/XMLSchema" xmlns:p="http://schemas.microsoft.com/office/2006/metadata/properties" xmlns:ns1="http://schemas.microsoft.com/sharepoint/v3" xmlns:ns2="66e8ffee-413a-4321-934f-9d2588dbcb17" xmlns:ns3="http://schemas.microsoft.com/sharepoint/v3/fields" xmlns:ns4="f7d0d543-5bbc-4586-ab0e-1c8391228024" targetNamespace="http://schemas.microsoft.com/office/2006/metadata/properties" ma:root="true" ma:fieldsID="f68ba6e3dc7b653f10b44b4b367f8d7b" ns1:_="" ns2:_="" ns3:_="" ns4:_="">
    <xsd:import namespace="http://schemas.microsoft.com/sharepoint/v3"/>
    <xsd:import namespace="66e8ffee-413a-4321-934f-9d2588dbcb17"/>
    <xsd:import namespace="http://schemas.microsoft.com/sharepoint/v3/fields"/>
    <xsd:import namespace="f7d0d543-5bbc-4586-ab0e-1c8391228024"/>
    <xsd:element name="properties">
      <xsd:complexType>
        <xsd:sequence>
          <xsd:element name="documentManagement">
            <xsd:complexType>
              <xsd:all>
                <xsd:element ref="ns1:AssignedTo" minOccurs="0"/>
                <xsd:element ref="ns3:TaskDueDate" minOccurs="0"/>
                <xsd:element ref="ns3:_Status" minOccurs="0"/>
                <xsd:element ref="ns2:_Flow_SignoffStatus" minOccurs="0"/>
                <xsd:element ref="ns2:ProposedSchedule" minOccurs="0"/>
                <xsd:element ref="ns2:MediaServiceMetadata" minOccurs="0"/>
                <xsd:element ref="ns2:MediaServiceFastMetadata" minOccurs="0"/>
                <xsd:element ref="ns4:SharedWithUsers" minOccurs="0"/>
                <xsd:element ref="ns4:SharedWithDetail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3"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6e8ffee-413a-4321-934f-9d2588dbcb17" elementFormDefault="qualified">
    <xsd:import namespace="http://schemas.microsoft.com/office/2006/documentManagement/types"/>
    <xsd:import namespace="http://schemas.microsoft.com/office/infopath/2007/PartnerControls"/>
    <xsd:element name="_Flow_SignoffStatus" ma:index="6" nillable="true" ma:displayName="Sign-off status" ma:internalName="Sign_x002d_off_x0020_status">
      <xsd:simpleType>
        <xsd:restriction base="dms:Text"/>
      </xsd:simpleType>
    </xsd:element>
    <xsd:element name="ProposedSchedule" ma:index="7" nillable="true" ma:displayName="Proposed Schedule" ma:format="Thumbnail" ma:internalName="ProposedSchedule">
      <xsd:simpleType>
        <xsd:restriction base="dms:Unknow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199c8f0f-62e3-48c7-84e8-4daf5ce6c20b"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askDueDate" ma:index="4" nillable="true" ma:displayName="Due Date" ma:format="DateOnly" ma:internalName="TaskDueDate">
      <xsd:simpleType>
        <xsd:restriction base="dms:DateTime"/>
      </xsd:simpleType>
    </xsd:element>
    <xsd:element name="_Status" ma:index="5" nillable="true" ma:displayName="Status" ma:default="Not Started" ma:format="Dropdown" ma:internalName="_Status">
      <xsd:simpleType>
        <xsd:union memberTypes="dms:Text">
          <xsd:simpleType>
            <xsd:restriction base="dms:Choice">
              <xsd:enumeration value="Not Started"/>
              <xsd:enumeration value="Program/Marketing Advisor Editing"/>
              <xsd:enumeration value="At Policy Advisor Review"/>
              <xsd:enumeration value="At Program/Policy Supervisor Review"/>
              <xsd:enumeration value="At Program/Policy Manager Review"/>
              <xsd:enumeration value="At Legal/Regulatory Review"/>
              <xsd:enumeration value="Filed"/>
              <xsd:enumeration value="Complete"/>
              <xsd:enumeration value="Data Tables Program/Policy Supervisor Review"/>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f7d0d543-5bbc-4586-ab0e-1c839122802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2bf74ecd-d7b6-43a6-a643-8ae2ae5f4afa}" ma:internalName="TaxCatchAll" ma:showField="CatchAllData" ma:web="f7d0d543-5bbc-4586-ab0e-1c839122802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690712-F3EF-41EE-AA5C-CD7C4BD9B0BE}">
  <ds:schemaRefs>
    <ds:schemaRef ds:uri="http://schemas.microsoft.com/sharepoint/v3/contenttype/forms"/>
  </ds:schemaRefs>
</ds:datastoreItem>
</file>

<file path=customXml/itemProps2.xml><?xml version="1.0" encoding="utf-8"?>
<ds:datastoreItem xmlns:ds="http://schemas.openxmlformats.org/officeDocument/2006/customXml" ds:itemID="{2489B244-8B8D-4874-8487-7C297B540192}">
  <ds:schemaRefs>
    <ds:schemaRef ds:uri="http://schemas.microsoft.com/office/2006/metadata/properties"/>
    <ds:schemaRef ds:uri="http://www.w3.org/XML/1998/namespace"/>
    <ds:schemaRef ds:uri="http://schemas.microsoft.com/office/infopath/2007/PartnerControls"/>
    <ds:schemaRef ds:uri="http://schemas.microsoft.com/sharepoint/v3"/>
    <ds:schemaRef ds:uri="http://schemas.microsoft.com/office/2006/documentManagement/types"/>
    <ds:schemaRef ds:uri="http://schemas.openxmlformats.org/package/2006/metadata/core-properties"/>
    <ds:schemaRef ds:uri="http://purl.org/dc/dcmitype/"/>
    <ds:schemaRef ds:uri="f7d0d543-5bbc-4586-ab0e-1c8391228024"/>
    <ds:schemaRef ds:uri="http://purl.org/dc/terms/"/>
    <ds:schemaRef ds:uri="http://schemas.microsoft.com/sharepoint/v3/fields"/>
    <ds:schemaRef ds:uri="66e8ffee-413a-4321-934f-9d2588dbcb17"/>
    <ds:schemaRef ds:uri="http://purl.org/dc/elements/1.1/"/>
  </ds:schemaRefs>
</ds:datastoreItem>
</file>

<file path=customXml/itemProps3.xml><?xml version="1.0" encoding="utf-8"?>
<ds:datastoreItem xmlns:ds="http://schemas.openxmlformats.org/officeDocument/2006/customXml" ds:itemID="{D3D292DD-932F-4306-86AA-507FC2A551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6e8ffee-413a-4321-934f-9d2588dbcb17"/>
    <ds:schemaRef ds:uri="http://schemas.microsoft.com/sharepoint/v3/fields"/>
    <ds:schemaRef ds:uri="f7d0d543-5bbc-4586-ab0e-1c83912280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50</vt:i4>
      </vt:variant>
      <vt:variant>
        <vt:lpstr>Named Ranges</vt:lpstr>
      </vt:variant>
      <vt:variant>
        <vt:i4>49</vt:i4>
      </vt:variant>
    </vt:vector>
  </HeadingPairs>
  <TitlesOfParts>
    <vt:vector size="99" baseType="lpstr">
      <vt:lpstr>SUMMARY - Highlights </vt:lpstr>
      <vt:lpstr>ESA Summary Table 1</vt:lpstr>
      <vt:lpstr>ESA Table 1</vt:lpstr>
      <vt:lpstr>ESA Table 1A</vt:lpstr>
      <vt:lpstr>ESA Table 2 Main</vt:lpstr>
      <vt:lpstr>ESA Table 2A MF CAM</vt:lpstr>
      <vt:lpstr>ESA Table 2B MFWB</vt:lpstr>
      <vt:lpstr>ESA Table 2C PP PD</vt:lpstr>
      <vt:lpstr>ESA Table 2D BE</vt:lpstr>
      <vt:lpstr>ESA Table 2E CE</vt:lpstr>
      <vt:lpstr>ESA Table 2F CSD</vt:lpstr>
      <vt:lpstr>ESA Table 3</vt:lpstr>
      <vt:lpstr>ESA Table 4</vt:lpstr>
      <vt:lpstr>ESA Table 5</vt:lpstr>
      <vt:lpstr>ESA Table 6</vt:lpstr>
      <vt:lpstr>ESA Table 7</vt:lpstr>
      <vt:lpstr>ESA Table 8</vt:lpstr>
      <vt:lpstr>ESA Table 9</vt:lpstr>
      <vt:lpstr>ESA Table 10</vt:lpstr>
      <vt:lpstr>ESA Table 11</vt:lpstr>
      <vt:lpstr>ESA Table 12</vt:lpstr>
      <vt:lpstr>ESA Table 13A</vt:lpstr>
      <vt:lpstr>ESA Table 13B</vt:lpstr>
      <vt:lpstr>ESA Table 14</vt:lpstr>
      <vt:lpstr>ESA Table 15</vt:lpstr>
      <vt:lpstr>ESA Table 16</vt:lpstr>
      <vt:lpstr>CARE- Table 1</vt:lpstr>
      <vt:lpstr>CARE-Table 2</vt:lpstr>
      <vt:lpstr>CARE -Table 3</vt:lpstr>
      <vt:lpstr>CARE-Table 4</vt:lpstr>
      <vt:lpstr>CARE-Table 5</vt:lpstr>
      <vt:lpstr>CARE-Table 6</vt:lpstr>
      <vt:lpstr>CARE-Table 7</vt:lpstr>
      <vt:lpstr>CARE-Table 8 </vt:lpstr>
      <vt:lpstr>CARE-Table 9</vt:lpstr>
      <vt:lpstr>CARE-Table 10</vt:lpstr>
      <vt:lpstr>CARE-Table 11</vt:lpstr>
      <vt:lpstr>CARE-Table 12 </vt:lpstr>
      <vt:lpstr>CARE-Table 13</vt:lpstr>
      <vt:lpstr>CARE-Table 14</vt:lpstr>
      <vt:lpstr>CARE-Table 15</vt:lpstr>
      <vt:lpstr>CARE-Table 16</vt:lpstr>
      <vt:lpstr>FERA-Table 1</vt:lpstr>
      <vt:lpstr>FERA-Table 2</vt:lpstr>
      <vt:lpstr>FERA-Table 3</vt:lpstr>
      <vt:lpstr>FERA - Table 4</vt:lpstr>
      <vt:lpstr>FERA-Table 5</vt:lpstr>
      <vt:lpstr>FERA-Table 6</vt:lpstr>
      <vt:lpstr>FERA-Table 7</vt:lpstr>
      <vt:lpstr>FERA-Table 8</vt:lpstr>
      <vt:lpstr>'CARE- Table 1'!Print_Area</vt:lpstr>
      <vt:lpstr>'CARE -Table 3'!Print_Area</vt:lpstr>
      <vt:lpstr>'CARE-Table 10'!Print_Area</vt:lpstr>
      <vt:lpstr>'CARE-Table 11'!Print_Area</vt:lpstr>
      <vt:lpstr>'CARE-Table 12 '!Print_Area</vt:lpstr>
      <vt:lpstr>'CARE-Table 13'!Print_Area</vt:lpstr>
      <vt:lpstr>'CARE-Table 14'!Print_Area</vt:lpstr>
      <vt:lpstr>'CARE-Table 15'!Print_Area</vt:lpstr>
      <vt:lpstr>'CARE-Table 16'!Print_Area</vt:lpstr>
      <vt:lpstr>'CARE-Table 2'!Print_Area</vt:lpstr>
      <vt:lpstr>'CARE-Table 4'!Print_Area</vt:lpstr>
      <vt:lpstr>'CARE-Table 5'!Print_Area</vt:lpstr>
      <vt:lpstr>'CARE-Table 6'!Print_Area</vt:lpstr>
      <vt:lpstr>'CARE-Table 7'!Print_Area</vt:lpstr>
      <vt:lpstr>'CARE-Table 8 '!Print_Area</vt:lpstr>
      <vt:lpstr>'CARE-Table 9'!Print_Area</vt:lpstr>
      <vt:lpstr>'ESA Table 1'!Print_Area</vt:lpstr>
      <vt:lpstr>'ESA Table 10'!Print_Area</vt:lpstr>
      <vt:lpstr>'ESA Table 11'!Print_Area</vt:lpstr>
      <vt:lpstr>'ESA Table 12'!Print_Area</vt:lpstr>
      <vt:lpstr>'ESA Table 13A'!Print_Area</vt:lpstr>
      <vt:lpstr>'ESA Table 13B'!Print_Area</vt:lpstr>
      <vt:lpstr>'ESA Table 14'!Print_Area</vt:lpstr>
      <vt:lpstr>'ESA Table 15'!Print_Area</vt:lpstr>
      <vt:lpstr>'ESA Table 16'!Print_Area</vt:lpstr>
      <vt:lpstr>'ESA Table 1A'!Print_Area</vt:lpstr>
      <vt:lpstr>'ESA Table 2 Main'!Print_Area</vt:lpstr>
      <vt:lpstr>'ESA Table 2A MF CAM'!Print_Area</vt:lpstr>
      <vt:lpstr>'ESA Table 2B MFWB'!Print_Area</vt:lpstr>
      <vt:lpstr>'ESA Table 2C PP PD'!Print_Area</vt:lpstr>
      <vt:lpstr>'ESA Table 2D BE'!Print_Area</vt:lpstr>
      <vt:lpstr>'ESA Table 2E CE'!Print_Area</vt:lpstr>
      <vt:lpstr>'ESA Table 2F CSD'!Print_Area</vt:lpstr>
      <vt:lpstr>'ESA Table 3'!Print_Area</vt:lpstr>
      <vt:lpstr>'ESA Table 4'!Print_Area</vt:lpstr>
      <vt:lpstr>'ESA Table 5'!Print_Area</vt:lpstr>
      <vt:lpstr>'ESA Table 6'!Print_Area</vt:lpstr>
      <vt:lpstr>'ESA Table 7'!Print_Area</vt:lpstr>
      <vt:lpstr>'ESA Table 8'!Print_Area</vt:lpstr>
      <vt:lpstr>'ESA Table 9'!Print_Area</vt:lpstr>
      <vt:lpstr>'FERA - Table 4'!Print_Area</vt:lpstr>
      <vt:lpstr>'FERA-Table 1'!Print_Area</vt:lpstr>
      <vt:lpstr>'FERA-Table 2'!Print_Area</vt:lpstr>
      <vt:lpstr>'FERA-Table 3'!Print_Area</vt:lpstr>
      <vt:lpstr>'FERA-Table 5'!Print_Area</vt:lpstr>
      <vt:lpstr>'FERA-Table 6'!Print_Area</vt:lpstr>
      <vt:lpstr>'FERA-Table 7'!Print_Area</vt:lpstr>
      <vt:lpstr>'FERA-Table 8'!Print_Area</vt:lpstr>
      <vt:lpstr>'SUMMARY - Highlights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Ramos, Ronnie</dc:creator>
  <cp:keywords/>
  <dc:description/>
  <cp:lastModifiedBy>Alvarez, Eneida G</cp:lastModifiedBy>
  <cp:revision/>
  <cp:lastPrinted>2024-05-01T16:55:35Z</cp:lastPrinted>
  <dcterms:created xsi:type="dcterms:W3CDTF">2020-06-30T23:43:06Z</dcterms:created>
  <dcterms:modified xsi:type="dcterms:W3CDTF">2024-05-01T16:57:26Z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0x01010029D12F91F3B1E54384D717647B243C76</vt:lpwstr>
  </property>
  <property fmtid="{D5CDD505-2E9C-101B-9397-08002B2CF9AE}" pid="3" name="_dlc_DocIdItemGuid">
    <vt:lpwstr>ad533284-1e95-4edf-9185-02821611f263</vt:lpwstr>
  </property>
  <property fmtid="{D5CDD505-2E9C-101B-9397-08002B2CF9AE}" pid="4" name="MediaServiceImageTags">
    <vt:lpwstr/>
  </property>
  <property fmtid="{D5CDD505-2E9C-101B-9397-08002B2CF9AE}" pid="5" name="MSIP_Label_6b0d6fe9-5d6a-4bc0-a54c-bcad7a1ba9de_Enabled">
    <vt:lpwstr>true</vt:lpwstr>
  </property>
  <property fmtid="{D5CDD505-2E9C-101B-9397-08002B2CF9AE}" pid="6" name="MSIP_Label_6b0d6fe9-5d6a-4bc0-a54c-bcad7a1ba9de_SetDate">
    <vt:lpwstr>2023-09-14T17:55:01Z</vt:lpwstr>
  </property>
  <property fmtid="{D5CDD505-2E9C-101B-9397-08002B2CF9AE}" pid="7" name="MSIP_Label_6b0d6fe9-5d6a-4bc0-a54c-bcad7a1ba9de_Method">
    <vt:lpwstr>Privileged</vt:lpwstr>
  </property>
  <property fmtid="{D5CDD505-2E9C-101B-9397-08002B2CF9AE}" pid="8" name="MSIP_Label_6b0d6fe9-5d6a-4bc0-a54c-bcad7a1ba9de_Name">
    <vt:lpwstr>Internal (No Markings)</vt:lpwstr>
  </property>
  <property fmtid="{D5CDD505-2E9C-101B-9397-08002B2CF9AE}" pid="9" name="MSIP_Label_6b0d6fe9-5d6a-4bc0-a54c-bcad7a1ba9de_SiteId">
    <vt:lpwstr>44ae661a-ece6-41aa-bc96-7c2c85a08941</vt:lpwstr>
  </property>
  <property fmtid="{D5CDD505-2E9C-101B-9397-08002B2CF9AE}" pid="10" name="MSIP_Label_6b0d6fe9-5d6a-4bc0-a54c-bcad7a1ba9de_ActionId">
    <vt:lpwstr>d4f752bd-c2a0-410f-ba84-01fdb86fd147</vt:lpwstr>
  </property>
  <property fmtid="{D5CDD505-2E9C-101B-9397-08002B2CF9AE}" pid="11" name="MSIP_Label_6b0d6fe9-5d6a-4bc0-a54c-bcad7a1ba9de_ContentBits">
    <vt:lpwstr>0</vt:lpwstr>
  </property>
  <property fmtid="{D5CDD505-2E9C-101B-9397-08002B2CF9AE}" pid="12" name="MSIP_Label_bc3dd1c7-2c40-4a31-84b2-bec599b321a0_Enabled">
    <vt:lpwstr>true</vt:lpwstr>
  </property>
  <property fmtid="{D5CDD505-2E9C-101B-9397-08002B2CF9AE}" pid="13" name="MSIP_Label_bc3dd1c7-2c40-4a31-84b2-bec599b321a0_SetDate">
    <vt:lpwstr>2023-11-16T15:26:21Z</vt:lpwstr>
  </property>
  <property fmtid="{D5CDD505-2E9C-101B-9397-08002B2CF9AE}" pid="14" name="MSIP_Label_bc3dd1c7-2c40-4a31-84b2-bec599b321a0_Method">
    <vt:lpwstr>Standard</vt:lpwstr>
  </property>
  <property fmtid="{D5CDD505-2E9C-101B-9397-08002B2CF9AE}" pid="15" name="MSIP_Label_bc3dd1c7-2c40-4a31-84b2-bec599b321a0_Name">
    <vt:lpwstr>bc3dd1c7-2c40-4a31-84b2-bec599b321a0</vt:lpwstr>
  </property>
  <property fmtid="{D5CDD505-2E9C-101B-9397-08002B2CF9AE}" pid="16" name="MSIP_Label_bc3dd1c7-2c40-4a31-84b2-bec599b321a0_SiteId">
    <vt:lpwstr>5b2a8fee-4c95-4bdc-8aae-196f8aacb1b6</vt:lpwstr>
  </property>
  <property fmtid="{D5CDD505-2E9C-101B-9397-08002B2CF9AE}" pid="17" name="MSIP_Label_bc3dd1c7-2c40-4a31-84b2-bec599b321a0_ActionId">
    <vt:lpwstr>e56e0acd-5e04-478e-bfc4-501812de54d0</vt:lpwstr>
  </property>
  <property fmtid="{D5CDD505-2E9C-101B-9397-08002B2CF9AE}" pid="18" name="MSIP_Label_bc3dd1c7-2c40-4a31-84b2-bec599b321a0_ContentBits">
    <vt:lpwstr>0</vt:lpwstr>
  </property>
</Properties>
</file>